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reynolds/NJH/Downey/Downey 2019/Aschner/ALDH/"/>
    </mc:Choice>
  </mc:AlternateContent>
  <xr:revisionPtr revIDLastSave="0" documentId="13_ncr:1_{71A36B33-B9DE-624D-A85D-36284B51777D}" xr6:coauthVersionLast="36" xr6:coauthVersionMax="36" xr10:uidLastSave="{00000000-0000-0000-0000-000000000000}"/>
  <bookViews>
    <workbookView xWindow="22320" yWindow="1040" windowWidth="22300" windowHeight="19140" activeTab="4" xr2:uid="{27D75EB0-DE2C-9548-A11C-332C320C9EA8}"/>
  </bookViews>
  <sheets>
    <sheet name="LM031-2 Samples" sheetId="1" r:id="rId1"/>
    <sheet name="LM031-2 RNA cDNA" sheetId="2" r:id="rId2"/>
    <sheet name="LM031-2 v bGUS" sheetId="3" r:id="rId3"/>
    <sheet name="LM031-2 v PPIA" sheetId="4" r:id="rId4"/>
    <sheet name="LM031-2 Summary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0" i="4" l="1"/>
  <c r="D250" i="4"/>
  <c r="E248" i="4"/>
  <c r="D248" i="4"/>
  <c r="E246" i="4"/>
  <c r="D246" i="4"/>
  <c r="E244" i="4"/>
  <c r="D244" i="4"/>
  <c r="E242" i="4"/>
  <c r="D242" i="4"/>
  <c r="E240" i="4"/>
  <c r="D240" i="4"/>
  <c r="E238" i="4"/>
  <c r="D238" i="4"/>
  <c r="E236" i="4"/>
  <c r="D236" i="4"/>
  <c r="E234" i="4"/>
  <c r="D234" i="4"/>
  <c r="E232" i="4"/>
  <c r="D232" i="4"/>
  <c r="E230" i="4"/>
  <c r="D230" i="4"/>
  <c r="E228" i="4"/>
  <c r="D228" i="4"/>
  <c r="E226" i="4"/>
  <c r="D226" i="4"/>
  <c r="E224" i="4"/>
  <c r="D224" i="4"/>
  <c r="E222" i="4"/>
  <c r="D222" i="4"/>
  <c r="E220" i="4"/>
  <c r="D220" i="4"/>
  <c r="G218" i="4"/>
  <c r="F218" i="4"/>
  <c r="E218" i="4"/>
  <c r="D218" i="4"/>
  <c r="E214" i="4"/>
  <c r="D214" i="4"/>
  <c r="F214" i="4" s="1"/>
  <c r="G194" i="4" s="1"/>
  <c r="H194" i="4" s="1"/>
  <c r="E212" i="4"/>
  <c r="D212" i="4"/>
  <c r="E210" i="4"/>
  <c r="D210" i="4"/>
  <c r="F210" i="4" s="1"/>
  <c r="F208" i="4"/>
  <c r="G208" i="4" s="1"/>
  <c r="H208" i="4" s="1"/>
  <c r="E208" i="4"/>
  <c r="D208" i="4"/>
  <c r="F206" i="4"/>
  <c r="E206" i="4"/>
  <c r="D206" i="4"/>
  <c r="G204" i="4"/>
  <c r="H204" i="4" s="1"/>
  <c r="F204" i="4"/>
  <c r="E204" i="4"/>
  <c r="D204" i="4"/>
  <c r="F202" i="4"/>
  <c r="E202" i="4"/>
  <c r="D202" i="4"/>
  <c r="E200" i="4"/>
  <c r="D200" i="4"/>
  <c r="F200" i="4" s="1"/>
  <c r="G200" i="4" s="1"/>
  <c r="H200" i="4" s="1"/>
  <c r="G198" i="4"/>
  <c r="H198" i="4" s="1"/>
  <c r="E198" i="4"/>
  <c r="D198" i="4"/>
  <c r="F198" i="4" s="1"/>
  <c r="H196" i="4"/>
  <c r="E194" i="4"/>
  <c r="D194" i="4"/>
  <c r="F194" i="4" s="1"/>
  <c r="E192" i="4"/>
  <c r="D192" i="4"/>
  <c r="F192" i="4" s="1"/>
  <c r="G190" i="4"/>
  <c r="H190" i="4" s="1"/>
  <c r="E190" i="4"/>
  <c r="D190" i="4"/>
  <c r="F190" i="4" s="1"/>
  <c r="E188" i="4"/>
  <c r="D188" i="4"/>
  <c r="F188" i="4" s="1"/>
  <c r="E186" i="4"/>
  <c r="D186" i="4"/>
  <c r="F186" i="4" s="1"/>
  <c r="G186" i="4" s="1"/>
  <c r="H186" i="4" s="1"/>
  <c r="E184" i="4"/>
  <c r="D184" i="4"/>
  <c r="F184" i="4" s="1"/>
  <c r="G184" i="4" s="1"/>
  <c r="H184" i="4" s="1"/>
  <c r="E182" i="4"/>
  <c r="D182" i="4"/>
  <c r="F182" i="4" s="1"/>
  <c r="G182" i="4" s="1"/>
  <c r="H182" i="4" s="1"/>
  <c r="F178" i="4"/>
  <c r="E178" i="4"/>
  <c r="D178" i="4"/>
  <c r="H176" i="4"/>
  <c r="G176" i="4"/>
  <c r="E176" i="4"/>
  <c r="D176" i="4"/>
  <c r="F176" i="4" s="1"/>
  <c r="E174" i="4"/>
  <c r="D174" i="4"/>
  <c r="F174" i="4" s="1"/>
  <c r="G174" i="4" s="1"/>
  <c r="H174" i="4" s="1"/>
  <c r="E172" i="4"/>
  <c r="D172" i="4"/>
  <c r="F172" i="4" s="1"/>
  <c r="G172" i="4" s="1"/>
  <c r="H172" i="4" s="1"/>
  <c r="E170" i="4"/>
  <c r="D170" i="4"/>
  <c r="F170" i="4" s="1"/>
  <c r="G170" i="4" s="1"/>
  <c r="H170" i="4" s="1"/>
  <c r="F168" i="4"/>
  <c r="G168" i="4" s="1"/>
  <c r="H168" i="4" s="1"/>
  <c r="E168" i="4"/>
  <c r="D168" i="4"/>
  <c r="I166" i="4"/>
  <c r="F166" i="4"/>
  <c r="G166" i="4" s="1"/>
  <c r="H166" i="4" s="1"/>
  <c r="J166" i="4" s="1"/>
  <c r="E166" i="4"/>
  <c r="D166" i="4"/>
  <c r="G164" i="4"/>
  <c r="H164" i="4" s="1"/>
  <c r="F164" i="4"/>
  <c r="E164" i="4"/>
  <c r="D164" i="4"/>
  <c r="F162" i="4"/>
  <c r="G162" i="4" s="1"/>
  <c r="H162" i="4" s="1"/>
  <c r="E162" i="4"/>
  <c r="D162" i="4"/>
  <c r="E160" i="4"/>
  <c r="D160" i="4"/>
  <c r="F160" i="4" s="1"/>
  <c r="G160" i="4" s="1"/>
  <c r="H160" i="4" s="1"/>
  <c r="F158" i="4"/>
  <c r="G158" i="4" s="1"/>
  <c r="H158" i="4" s="1"/>
  <c r="E158" i="4"/>
  <c r="D158" i="4"/>
  <c r="G156" i="4"/>
  <c r="H156" i="4" s="1"/>
  <c r="E156" i="4"/>
  <c r="D156" i="4"/>
  <c r="F156" i="4" s="1"/>
  <c r="G154" i="4"/>
  <c r="H154" i="4" s="1"/>
  <c r="F154" i="4"/>
  <c r="E154" i="4"/>
  <c r="D154" i="4"/>
  <c r="E152" i="4"/>
  <c r="D152" i="4"/>
  <c r="F152" i="4" s="1"/>
  <c r="G152" i="4" s="1"/>
  <c r="H152" i="4" s="1"/>
  <c r="J150" i="4" s="1"/>
  <c r="G150" i="4"/>
  <c r="H150" i="4" s="1"/>
  <c r="F150" i="4"/>
  <c r="E150" i="4"/>
  <c r="D150" i="4"/>
  <c r="E148" i="4"/>
  <c r="D148" i="4"/>
  <c r="F148" i="4" s="1"/>
  <c r="G148" i="4" s="1"/>
  <c r="H148" i="4" s="1"/>
  <c r="F146" i="4"/>
  <c r="G146" i="4" s="1"/>
  <c r="H146" i="4" s="1"/>
  <c r="E146" i="4"/>
  <c r="D146" i="4"/>
  <c r="F142" i="4"/>
  <c r="E142" i="4"/>
  <c r="D142" i="4"/>
  <c r="G140" i="4"/>
  <c r="H140" i="4" s="1"/>
  <c r="F140" i="4"/>
  <c r="E140" i="4"/>
  <c r="D140" i="4"/>
  <c r="F138" i="4"/>
  <c r="G138" i="4" s="1"/>
  <c r="H138" i="4" s="1"/>
  <c r="E138" i="4"/>
  <c r="D138" i="4"/>
  <c r="G136" i="4"/>
  <c r="H136" i="4" s="1"/>
  <c r="E136" i="4"/>
  <c r="D136" i="4"/>
  <c r="F136" i="4" s="1"/>
  <c r="H134" i="4"/>
  <c r="G134" i="4"/>
  <c r="E134" i="4"/>
  <c r="D134" i="4"/>
  <c r="F134" i="4" s="1"/>
  <c r="H132" i="4"/>
  <c r="E132" i="4"/>
  <c r="D132" i="4"/>
  <c r="F132" i="4" s="1"/>
  <c r="G132" i="4" s="1"/>
  <c r="H130" i="4"/>
  <c r="J130" i="4" s="1"/>
  <c r="E130" i="4"/>
  <c r="D130" i="4"/>
  <c r="F130" i="4" s="1"/>
  <c r="G130" i="4" s="1"/>
  <c r="F128" i="4"/>
  <c r="G128" i="4" s="1"/>
  <c r="H128" i="4" s="1"/>
  <c r="E128" i="4"/>
  <c r="D128" i="4"/>
  <c r="F126" i="4"/>
  <c r="G126" i="4" s="1"/>
  <c r="H126" i="4" s="1"/>
  <c r="I126" i="4" s="1"/>
  <c r="E126" i="4"/>
  <c r="D126" i="4"/>
  <c r="F124" i="4"/>
  <c r="G124" i="4" s="1"/>
  <c r="H124" i="4" s="1"/>
  <c r="I122" i="4" s="1"/>
  <c r="E124" i="4"/>
  <c r="D124" i="4"/>
  <c r="F122" i="4"/>
  <c r="G122" i="4" s="1"/>
  <c r="H122" i="4" s="1"/>
  <c r="E122" i="4"/>
  <c r="D122" i="4"/>
  <c r="G120" i="4"/>
  <c r="H120" i="4" s="1"/>
  <c r="I118" i="4" s="1"/>
  <c r="F120" i="4"/>
  <c r="E120" i="4"/>
  <c r="D120" i="4"/>
  <c r="F118" i="4"/>
  <c r="G118" i="4" s="1"/>
  <c r="H118" i="4" s="1"/>
  <c r="E118" i="4"/>
  <c r="D118" i="4"/>
  <c r="G116" i="4"/>
  <c r="H116" i="4" s="1"/>
  <c r="F116" i="4"/>
  <c r="E116" i="4"/>
  <c r="D116" i="4"/>
  <c r="J114" i="4"/>
  <c r="F114" i="4"/>
  <c r="G114" i="4" s="1"/>
  <c r="H114" i="4" s="1"/>
  <c r="I114" i="4" s="1"/>
  <c r="E114" i="4"/>
  <c r="D114" i="4"/>
  <c r="F112" i="4"/>
  <c r="G112" i="4" s="1"/>
  <c r="H112" i="4" s="1"/>
  <c r="E112" i="4"/>
  <c r="D112" i="4"/>
  <c r="F110" i="4"/>
  <c r="G110" i="4" s="1"/>
  <c r="H110" i="4" s="1"/>
  <c r="E110" i="4"/>
  <c r="D110" i="4"/>
  <c r="E106" i="4"/>
  <c r="D106" i="4"/>
  <c r="F106" i="4" s="1"/>
  <c r="G100" i="4" s="1"/>
  <c r="H100" i="4" s="1"/>
  <c r="F104" i="4"/>
  <c r="E104" i="4"/>
  <c r="D104" i="4"/>
  <c r="F102" i="4"/>
  <c r="E102" i="4"/>
  <c r="D102" i="4"/>
  <c r="F100" i="4"/>
  <c r="E100" i="4"/>
  <c r="D100" i="4"/>
  <c r="F98" i="4"/>
  <c r="G98" i="4" s="1"/>
  <c r="H98" i="4" s="1"/>
  <c r="E98" i="4"/>
  <c r="D98" i="4"/>
  <c r="G96" i="4"/>
  <c r="H96" i="4" s="1"/>
  <c r="E96" i="4"/>
  <c r="D96" i="4"/>
  <c r="F96" i="4" s="1"/>
  <c r="E94" i="4"/>
  <c r="D94" i="4"/>
  <c r="F94" i="4" s="1"/>
  <c r="E92" i="4"/>
  <c r="D92" i="4"/>
  <c r="F92" i="4" s="1"/>
  <c r="E90" i="4"/>
  <c r="D90" i="4"/>
  <c r="F90" i="4" s="1"/>
  <c r="F88" i="4"/>
  <c r="E88" i="4"/>
  <c r="D88" i="4"/>
  <c r="E86" i="4"/>
  <c r="D86" i="4"/>
  <c r="F86" i="4" s="1"/>
  <c r="F84" i="4"/>
  <c r="E84" i="4"/>
  <c r="D84" i="4"/>
  <c r="E82" i="4"/>
  <c r="D82" i="4"/>
  <c r="F82" i="4" s="1"/>
  <c r="G82" i="4" s="1"/>
  <c r="H82" i="4" s="1"/>
  <c r="F80" i="4"/>
  <c r="E80" i="4"/>
  <c r="D80" i="4"/>
  <c r="E78" i="4"/>
  <c r="D78" i="4"/>
  <c r="F78" i="4" s="1"/>
  <c r="F76" i="4"/>
  <c r="G76" i="4" s="1"/>
  <c r="H76" i="4" s="1"/>
  <c r="E76" i="4"/>
  <c r="D76" i="4"/>
  <c r="E74" i="4"/>
  <c r="D74" i="4"/>
  <c r="F74" i="4" s="1"/>
  <c r="E70" i="4"/>
  <c r="D70" i="4"/>
  <c r="F70" i="4" s="1"/>
  <c r="E68" i="4"/>
  <c r="D68" i="4"/>
  <c r="F68" i="4" s="1"/>
  <c r="E66" i="4"/>
  <c r="D66" i="4"/>
  <c r="F66" i="4" s="1"/>
  <c r="F64" i="4"/>
  <c r="G64" i="4" s="1"/>
  <c r="H64" i="4" s="1"/>
  <c r="E64" i="4"/>
  <c r="D64" i="4"/>
  <c r="F62" i="4"/>
  <c r="E62" i="4"/>
  <c r="D62" i="4"/>
  <c r="G60" i="4"/>
  <c r="H60" i="4" s="1"/>
  <c r="F60" i="4"/>
  <c r="E60" i="4"/>
  <c r="D60" i="4"/>
  <c r="F58" i="4"/>
  <c r="G58" i="4" s="1"/>
  <c r="H58" i="4" s="1"/>
  <c r="E58" i="4"/>
  <c r="D58" i="4"/>
  <c r="E56" i="4"/>
  <c r="D56" i="4"/>
  <c r="F56" i="4" s="1"/>
  <c r="G56" i="4" s="1"/>
  <c r="H56" i="4" s="1"/>
  <c r="G54" i="4"/>
  <c r="H54" i="4" s="1"/>
  <c r="E54" i="4"/>
  <c r="D54" i="4"/>
  <c r="F54" i="4" s="1"/>
  <c r="E52" i="4"/>
  <c r="D52" i="4"/>
  <c r="F52" i="4" s="1"/>
  <c r="G50" i="4"/>
  <c r="H50" i="4" s="1"/>
  <c r="F50" i="4"/>
  <c r="E50" i="4"/>
  <c r="D50" i="4"/>
  <c r="E48" i="4"/>
  <c r="D48" i="4"/>
  <c r="F48" i="4" s="1"/>
  <c r="G48" i="4" s="1"/>
  <c r="H48" i="4" s="1"/>
  <c r="E46" i="4"/>
  <c r="D46" i="4"/>
  <c r="F46" i="4" s="1"/>
  <c r="G46" i="4" s="1"/>
  <c r="H46" i="4" s="1"/>
  <c r="E44" i="4"/>
  <c r="D44" i="4"/>
  <c r="F44" i="4" s="1"/>
  <c r="G44" i="4" s="1"/>
  <c r="H44" i="4" s="1"/>
  <c r="G42" i="4"/>
  <c r="H42" i="4" s="1"/>
  <c r="F42" i="4"/>
  <c r="E42" i="4"/>
  <c r="D42" i="4"/>
  <c r="E40" i="4"/>
  <c r="D40" i="4"/>
  <c r="F40" i="4" s="1"/>
  <c r="G40" i="4" s="1"/>
  <c r="H40" i="4" s="1"/>
  <c r="E38" i="4"/>
  <c r="D38" i="4"/>
  <c r="F38" i="4" s="1"/>
  <c r="G38" i="4" s="1"/>
  <c r="H38" i="4" s="1"/>
  <c r="E34" i="4"/>
  <c r="D34" i="4"/>
  <c r="F34" i="4" s="1"/>
  <c r="F32" i="4"/>
  <c r="G32" i="4" s="1"/>
  <c r="H32" i="4" s="1"/>
  <c r="E32" i="4"/>
  <c r="D32" i="4"/>
  <c r="F30" i="4"/>
  <c r="G30" i="4" s="1"/>
  <c r="H30" i="4" s="1"/>
  <c r="E30" i="4"/>
  <c r="D30" i="4"/>
  <c r="F28" i="4"/>
  <c r="G28" i="4" s="1"/>
  <c r="H28" i="4" s="1"/>
  <c r="E28" i="4"/>
  <c r="D28" i="4"/>
  <c r="F26" i="4"/>
  <c r="G26" i="4" s="1"/>
  <c r="H26" i="4" s="1"/>
  <c r="E26" i="4"/>
  <c r="D26" i="4"/>
  <c r="E24" i="4"/>
  <c r="D24" i="4"/>
  <c r="F24" i="4" s="1"/>
  <c r="G24" i="4" s="1"/>
  <c r="H24" i="4" s="1"/>
  <c r="E22" i="4"/>
  <c r="D22" i="4"/>
  <c r="F22" i="4" s="1"/>
  <c r="G22" i="4" s="1"/>
  <c r="H22" i="4" s="1"/>
  <c r="E20" i="4"/>
  <c r="D20" i="4"/>
  <c r="F20" i="4" s="1"/>
  <c r="G20" i="4" s="1"/>
  <c r="H20" i="4" s="1"/>
  <c r="E18" i="4"/>
  <c r="D18" i="4"/>
  <c r="F18" i="4" s="1"/>
  <c r="G18" i="4" s="1"/>
  <c r="H18" i="4" s="1"/>
  <c r="F16" i="4"/>
  <c r="G16" i="4" s="1"/>
  <c r="H16" i="4" s="1"/>
  <c r="E16" i="4"/>
  <c r="D16" i="4"/>
  <c r="E14" i="4"/>
  <c r="D14" i="4"/>
  <c r="F14" i="4" s="1"/>
  <c r="G14" i="4" s="1"/>
  <c r="H14" i="4" s="1"/>
  <c r="F12" i="4"/>
  <c r="G12" i="4" s="1"/>
  <c r="H12" i="4" s="1"/>
  <c r="E12" i="4"/>
  <c r="D12" i="4"/>
  <c r="E10" i="4"/>
  <c r="D10" i="4"/>
  <c r="F10" i="4" s="1"/>
  <c r="G10" i="4" s="1"/>
  <c r="H10" i="4" s="1"/>
  <c r="F8" i="4"/>
  <c r="G8" i="4" s="1"/>
  <c r="H8" i="4" s="1"/>
  <c r="E8" i="4"/>
  <c r="D8" i="4"/>
  <c r="E6" i="4"/>
  <c r="D6" i="4"/>
  <c r="F6" i="4" s="1"/>
  <c r="G6" i="4" s="1"/>
  <c r="H6" i="4" s="1"/>
  <c r="F4" i="4"/>
  <c r="G4" i="4" s="1"/>
  <c r="H4" i="4" s="1"/>
  <c r="E4" i="4"/>
  <c r="D4" i="4"/>
  <c r="E2" i="4"/>
  <c r="D2" i="4"/>
  <c r="F2" i="4" s="1"/>
  <c r="G2" i="4" s="1"/>
  <c r="H2" i="4" s="1"/>
  <c r="G218" i="3"/>
  <c r="F218" i="3"/>
  <c r="H212" i="3"/>
  <c r="J210" i="3"/>
  <c r="I210" i="3"/>
  <c r="H210" i="3"/>
  <c r="H208" i="3"/>
  <c r="J206" i="3"/>
  <c r="H206" i="3"/>
  <c r="I206" i="3" s="1"/>
  <c r="H204" i="3"/>
  <c r="H202" i="3"/>
  <c r="J202" i="3" s="1"/>
  <c r="H200" i="3"/>
  <c r="H198" i="3"/>
  <c r="J198" i="3" s="1"/>
  <c r="H196" i="3"/>
  <c r="H194" i="3"/>
  <c r="J194" i="3" s="1"/>
  <c r="H192" i="3"/>
  <c r="H190" i="3"/>
  <c r="J190" i="3" s="1"/>
  <c r="H188" i="3"/>
  <c r="H186" i="3"/>
  <c r="J186" i="3" s="1"/>
  <c r="H184" i="3"/>
  <c r="H182" i="3"/>
  <c r="J182" i="3" s="1"/>
  <c r="H176" i="3"/>
  <c r="J174" i="3"/>
  <c r="I174" i="3"/>
  <c r="H174" i="3"/>
  <c r="H172" i="3"/>
  <c r="J170" i="3"/>
  <c r="I170" i="3"/>
  <c r="H170" i="3"/>
  <c r="H168" i="3"/>
  <c r="H166" i="3"/>
  <c r="J166" i="3" s="1"/>
  <c r="H164" i="3"/>
  <c r="H162" i="3"/>
  <c r="J162" i="3" s="1"/>
  <c r="H160" i="3"/>
  <c r="H158" i="3"/>
  <c r="I158" i="3" s="1"/>
  <c r="H156" i="3"/>
  <c r="H154" i="3"/>
  <c r="J154" i="3" s="1"/>
  <c r="H152" i="3"/>
  <c r="H150" i="3"/>
  <c r="I150" i="3" s="1"/>
  <c r="H148" i="3"/>
  <c r="H146" i="3"/>
  <c r="J146" i="3" s="1"/>
  <c r="H140" i="3"/>
  <c r="J138" i="3"/>
  <c r="I138" i="3"/>
  <c r="H138" i="3"/>
  <c r="H136" i="3"/>
  <c r="J134" i="3"/>
  <c r="H134" i="3"/>
  <c r="I134" i="3" s="1"/>
  <c r="H132" i="3"/>
  <c r="H130" i="3"/>
  <c r="J130" i="3" s="1"/>
  <c r="H128" i="3"/>
  <c r="H126" i="3"/>
  <c r="J126" i="3" s="1"/>
  <c r="H124" i="3"/>
  <c r="H122" i="3"/>
  <c r="J122" i="3" s="1"/>
  <c r="H120" i="3"/>
  <c r="H118" i="3"/>
  <c r="J118" i="3" s="1"/>
  <c r="H116" i="3"/>
  <c r="H114" i="3"/>
  <c r="J114" i="3" s="1"/>
  <c r="H112" i="3"/>
  <c r="H110" i="3"/>
  <c r="J110" i="3" s="1"/>
  <c r="H104" i="3"/>
  <c r="J102" i="3"/>
  <c r="I102" i="3"/>
  <c r="H102" i="3"/>
  <c r="H100" i="3"/>
  <c r="J98" i="3"/>
  <c r="H98" i="3"/>
  <c r="I98" i="3" s="1"/>
  <c r="H96" i="3"/>
  <c r="H94" i="3"/>
  <c r="J94" i="3" s="1"/>
  <c r="H92" i="3"/>
  <c r="H90" i="3"/>
  <c r="J90" i="3" s="1"/>
  <c r="H88" i="3"/>
  <c r="H86" i="3"/>
  <c r="J86" i="3" s="1"/>
  <c r="H84" i="3"/>
  <c r="H82" i="3"/>
  <c r="J82" i="3" s="1"/>
  <c r="H80" i="3"/>
  <c r="H78" i="3"/>
  <c r="J78" i="3" s="1"/>
  <c r="H76" i="3"/>
  <c r="H74" i="3"/>
  <c r="J74" i="3" s="1"/>
  <c r="H68" i="3"/>
  <c r="I66" i="3"/>
  <c r="H66" i="3"/>
  <c r="J66" i="3" s="1"/>
  <c r="H64" i="3"/>
  <c r="J62" i="3"/>
  <c r="H62" i="3"/>
  <c r="I62" i="3" s="1"/>
  <c r="H60" i="3"/>
  <c r="I58" i="3"/>
  <c r="H58" i="3"/>
  <c r="J58" i="3" s="1"/>
  <c r="H56" i="3"/>
  <c r="H54" i="3"/>
  <c r="J54" i="3" s="1"/>
  <c r="H52" i="3"/>
  <c r="H50" i="3"/>
  <c r="J50" i="3" s="1"/>
  <c r="H48" i="3"/>
  <c r="H46" i="3"/>
  <c r="J46" i="3" s="1"/>
  <c r="H44" i="3"/>
  <c r="H42" i="3"/>
  <c r="J42" i="3" s="1"/>
  <c r="H40" i="3"/>
  <c r="H38" i="3"/>
  <c r="J38" i="3" s="1"/>
  <c r="K22" i="3"/>
  <c r="K26" i="3"/>
  <c r="K30" i="3"/>
  <c r="K18" i="3"/>
  <c r="I6" i="3"/>
  <c r="J6" i="3"/>
  <c r="I10" i="3"/>
  <c r="J10" i="3"/>
  <c r="I14" i="3"/>
  <c r="J14" i="3"/>
  <c r="I18" i="3"/>
  <c r="J18" i="3"/>
  <c r="I22" i="3"/>
  <c r="J22" i="3"/>
  <c r="I26" i="3"/>
  <c r="J26" i="3"/>
  <c r="I30" i="3"/>
  <c r="J30" i="3"/>
  <c r="J2" i="3"/>
  <c r="I2" i="3"/>
  <c r="H4" i="3"/>
  <c r="H6" i="3"/>
  <c r="H8" i="3"/>
  <c r="H10" i="3"/>
  <c r="H12" i="3"/>
  <c r="H14" i="3"/>
  <c r="H16" i="3"/>
  <c r="H18" i="3"/>
  <c r="H20" i="3"/>
  <c r="H22" i="3"/>
  <c r="H24" i="3"/>
  <c r="H26" i="3"/>
  <c r="H28" i="3"/>
  <c r="H30" i="3"/>
  <c r="H32" i="3"/>
  <c r="H2" i="3"/>
  <c r="G184" i="3"/>
  <c r="G186" i="3"/>
  <c r="G188" i="3"/>
  <c r="G190" i="3"/>
  <c r="G192" i="3"/>
  <c r="G194" i="3"/>
  <c r="G198" i="3"/>
  <c r="G200" i="3"/>
  <c r="G202" i="3"/>
  <c r="G204" i="3"/>
  <c r="G206" i="3"/>
  <c r="G208" i="3"/>
  <c r="G210" i="3"/>
  <c r="G212" i="3"/>
  <c r="G182" i="3"/>
  <c r="G148" i="3"/>
  <c r="G150" i="3"/>
  <c r="G152" i="3"/>
  <c r="G154" i="3"/>
  <c r="G156" i="3"/>
  <c r="G158" i="3"/>
  <c r="G160" i="3"/>
  <c r="G162" i="3"/>
  <c r="G164" i="3"/>
  <c r="G166" i="3"/>
  <c r="G168" i="3"/>
  <c r="G170" i="3"/>
  <c r="G172" i="3"/>
  <c r="G174" i="3"/>
  <c r="G176" i="3"/>
  <c r="G146" i="3"/>
  <c r="G112" i="3"/>
  <c r="G114" i="3"/>
  <c r="G116" i="3"/>
  <c r="G118" i="3"/>
  <c r="G120" i="3"/>
  <c r="G122" i="3"/>
  <c r="G124" i="3"/>
  <c r="G126" i="3"/>
  <c r="G128" i="3"/>
  <c r="G130" i="3"/>
  <c r="G132" i="3"/>
  <c r="G134" i="3"/>
  <c r="G136" i="3"/>
  <c r="G138" i="3"/>
  <c r="G140" i="3"/>
  <c r="G110" i="3"/>
  <c r="G76" i="3"/>
  <c r="G78" i="3"/>
  <c r="G80" i="3"/>
  <c r="G82" i="3"/>
  <c r="G84" i="3"/>
  <c r="G86" i="3"/>
  <c r="G88" i="3"/>
  <c r="G90" i="3"/>
  <c r="G92" i="3"/>
  <c r="G94" i="3"/>
  <c r="G96" i="3"/>
  <c r="G98" i="3"/>
  <c r="G100" i="3"/>
  <c r="G102" i="3"/>
  <c r="G104" i="3"/>
  <c r="G74" i="3"/>
  <c r="G40" i="3"/>
  <c r="G42" i="3"/>
  <c r="G44" i="3"/>
  <c r="G46" i="3"/>
  <c r="G48" i="3"/>
  <c r="G50" i="3"/>
  <c r="G52" i="3"/>
  <c r="G54" i="3"/>
  <c r="G56" i="3"/>
  <c r="G58" i="3"/>
  <c r="G60" i="3"/>
  <c r="G62" i="3"/>
  <c r="G64" i="3"/>
  <c r="G66" i="3"/>
  <c r="G68" i="3"/>
  <c r="G38" i="3"/>
  <c r="G4" i="3"/>
  <c r="G6" i="3"/>
  <c r="G8" i="3"/>
  <c r="G10" i="3"/>
  <c r="G12" i="3"/>
  <c r="G14" i="3"/>
  <c r="G16" i="3"/>
  <c r="G18" i="3"/>
  <c r="G20" i="3"/>
  <c r="G22" i="3"/>
  <c r="G24" i="3"/>
  <c r="G26" i="3"/>
  <c r="G28" i="3"/>
  <c r="G30" i="3"/>
  <c r="G32" i="3"/>
  <c r="G2" i="3"/>
  <c r="F184" i="3"/>
  <c r="F186" i="3"/>
  <c r="F188" i="3"/>
  <c r="F190" i="3"/>
  <c r="F192" i="3"/>
  <c r="F194" i="3"/>
  <c r="F198" i="3"/>
  <c r="F200" i="3"/>
  <c r="F202" i="3"/>
  <c r="F204" i="3"/>
  <c r="F206" i="3"/>
  <c r="F208" i="3"/>
  <c r="F210" i="3"/>
  <c r="F212" i="3"/>
  <c r="F214" i="3"/>
  <c r="F182" i="3"/>
  <c r="F148" i="3"/>
  <c r="F150" i="3"/>
  <c r="F152" i="3"/>
  <c r="F154" i="3"/>
  <c r="F156" i="3"/>
  <c r="F158" i="3"/>
  <c r="F160" i="3"/>
  <c r="F162" i="3"/>
  <c r="F164" i="3"/>
  <c r="F166" i="3"/>
  <c r="F168" i="3"/>
  <c r="F170" i="3"/>
  <c r="F172" i="3"/>
  <c r="F174" i="3"/>
  <c r="F176" i="3"/>
  <c r="F178" i="3"/>
  <c r="F146" i="3"/>
  <c r="F112" i="3"/>
  <c r="F114" i="3"/>
  <c r="F116" i="3"/>
  <c r="F118" i="3"/>
  <c r="F120" i="3"/>
  <c r="F122" i="3"/>
  <c r="F124" i="3"/>
  <c r="F126" i="3"/>
  <c r="F128" i="3"/>
  <c r="F130" i="3"/>
  <c r="F132" i="3"/>
  <c r="F134" i="3"/>
  <c r="F136" i="3"/>
  <c r="F138" i="3"/>
  <c r="F140" i="3"/>
  <c r="F142" i="3"/>
  <c r="F110" i="3"/>
  <c r="F76" i="3"/>
  <c r="F78" i="3"/>
  <c r="F80" i="3"/>
  <c r="F82" i="3"/>
  <c r="F84" i="3"/>
  <c r="F86" i="3"/>
  <c r="F88" i="3"/>
  <c r="F90" i="3"/>
  <c r="F92" i="3"/>
  <c r="F94" i="3"/>
  <c r="F96" i="3"/>
  <c r="F98" i="3"/>
  <c r="F100" i="3"/>
  <c r="F102" i="3"/>
  <c r="F104" i="3"/>
  <c r="F106" i="3"/>
  <c r="F74" i="3"/>
  <c r="F40" i="3"/>
  <c r="F42" i="3"/>
  <c r="F44" i="3"/>
  <c r="F46" i="3"/>
  <c r="F48" i="3"/>
  <c r="F50" i="3"/>
  <c r="F52" i="3"/>
  <c r="F54" i="3"/>
  <c r="F56" i="3"/>
  <c r="F58" i="3"/>
  <c r="F60" i="3"/>
  <c r="F62" i="3"/>
  <c r="F64" i="3"/>
  <c r="F66" i="3"/>
  <c r="F68" i="3"/>
  <c r="F70" i="3"/>
  <c r="F38" i="3"/>
  <c r="F4" i="3"/>
  <c r="F6" i="3"/>
  <c r="F8" i="3"/>
  <c r="F10" i="3"/>
  <c r="F12" i="3"/>
  <c r="F14" i="3"/>
  <c r="F16" i="3"/>
  <c r="F18" i="3"/>
  <c r="F20" i="3"/>
  <c r="F22" i="3"/>
  <c r="F24" i="3"/>
  <c r="F26" i="3"/>
  <c r="F28" i="3"/>
  <c r="F30" i="3"/>
  <c r="F32" i="3"/>
  <c r="F34" i="3"/>
  <c r="F2" i="3"/>
  <c r="I58" i="4" l="1"/>
  <c r="J58" i="4"/>
  <c r="I138" i="4"/>
  <c r="K138" i="4" s="1"/>
  <c r="J138" i="4"/>
  <c r="J194" i="4"/>
  <c r="I194" i="4"/>
  <c r="I14" i="4"/>
  <c r="J14" i="4"/>
  <c r="J50" i="4"/>
  <c r="I110" i="4"/>
  <c r="I146" i="4"/>
  <c r="J146" i="4"/>
  <c r="J182" i="4"/>
  <c r="I182" i="4"/>
  <c r="I42" i="4"/>
  <c r="J42" i="4"/>
  <c r="I98" i="4"/>
  <c r="J98" i="4"/>
  <c r="I158" i="4"/>
  <c r="J158" i="4"/>
  <c r="J198" i="4"/>
  <c r="I198" i="4"/>
  <c r="K198" i="4" s="1"/>
  <c r="I26" i="4"/>
  <c r="J26" i="4"/>
  <c r="I2" i="4"/>
  <c r="J2" i="4"/>
  <c r="I18" i="4"/>
  <c r="J18" i="4"/>
  <c r="J22" i="4"/>
  <c r="I22" i="4"/>
  <c r="J30" i="4"/>
  <c r="I30" i="4"/>
  <c r="K30" i="4" s="1"/>
  <c r="I46" i="4"/>
  <c r="J46" i="4"/>
  <c r="J54" i="4"/>
  <c r="I54" i="4"/>
  <c r="J82" i="4"/>
  <c r="J122" i="4"/>
  <c r="I6" i="4"/>
  <c r="J6" i="4"/>
  <c r="I10" i="4"/>
  <c r="J10" i="4"/>
  <c r="I38" i="4"/>
  <c r="J38" i="4"/>
  <c r="K126" i="4"/>
  <c r="I162" i="4"/>
  <c r="K162" i="4" s="1"/>
  <c r="J162" i="4"/>
  <c r="J170" i="4"/>
  <c r="I170" i="4"/>
  <c r="J174" i="4"/>
  <c r="I174" i="4"/>
  <c r="J118" i="4"/>
  <c r="I154" i="4"/>
  <c r="G74" i="4"/>
  <c r="H74" i="4" s="1"/>
  <c r="G84" i="4"/>
  <c r="H84" i="4" s="1"/>
  <c r="I82" i="4" s="1"/>
  <c r="G90" i="4"/>
  <c r="H90" i="4" s="1"/>
  <c r="G92" i="4"/>
  <c r="H92" i="4" s="1"/>
  <c r="G102" i="4"/>
  <c r="H102" i="4" s="1"/>
  <c r="J110" i="4"/>
  <c r="J126" i="4"/>
  <c r="G192" i="4"/>
  <c r="H192" i="4" s="1"/>
  <c r="I190" i="4" s="1"/>
  <c r="G202" i="4"/>
  <c r="H202" i="4" s="1"/>
  <c r="G52" i="4"/>
  <c r="H52" i="4" s="1"/>
  <c r="I50" i="4" s="1"/>
  <c r="G62" i="4"/>
  <c r="H62" i="4" s="1"/>
  <c r="G80" i="4"/>
  <c r="H80" i="4" s="1"/>
  <c r="G86" i="4"/>
  <c r="H86" i="4" s="1"/>
  <c r="G94" i="4"/>
  <c r="H94" i="4" s="1"/>
  <c r="G104" i="4"/>
  <c r="H104" i="4" s="1"/>
  <c r="I150" i="4"/>
  <c r="G188" i="4"/>
  <c r="H188" i="4" s="1"/>
  <c r="I186" i="4" s="1"/>
  <c r="G206" i="4"/>
  <c r="H206" i="4" s="1"/>
  <c r="J134" i="4"/>
  <c r="I134" i="4"/>
  <c r="K134" i="4" s="1"/>
  <c r="K166" i="4"/>
  <c r="G66" i="4"/>
  <c r="H66" i="4" s="1"/>
  <c r="G68" i="4"/>
  <c r="H68" i="4" s="1"/>
  <c r="G78" i="4"/>
  <c r="H78" i="4" s="1"/>
  <c r="G88" i="4"/>
  <c r="H88" i="4" s="1"/>
  <c r="I130" i="4"/>
  <c r="K130" i="4" s="1"/>
  <c r="J154" i="4"/>
  <c r="G210" i="4"/>
  <c r="H210" i="4" s="1"/>
  <c r="F212" i="4"/>
  <c r="G212" i="4" s="1"/>
  <c r="H212" i="4" s="1"/>
  <c r="I182" i="3"/>
  <c r="I186" i="3"/>
  <c r="I190" i="3"/>
  <c r="K206" i="3" s="1"/>
  <c r="I194" i="3"/>
  <c r="K210" i="3" s="1"/>
  <c r="I198" i="3"/>
  <c r="K198" i="3" s="1"/>
  <c r="I202" i="3"/>
  <c r="K202" i="3" s="1"/>
  <c r="K174" i="3"/>
  <c r="I146" i="3"/>
  <c r="I154" i="3"/>
  <c r="K170" i="3" s="1"/>
  <c r="I162" i="3"/>
  <c r="K162" i="3" s="1"/>
  <c r="J150" i="3"/>
  <c r="J158" i="3"/>
  <c r="I166" i="3"/>
  <c r="K166" i="3" s="1"/>
  <c r="I110" i="3"/>
  <c r="I114" i="3"/>
  <c r="I118" i="3"/>
  <c r="K134" i="3" s="1"/>
  <c r="I122" i="3"/>
  <c r="K138" i="3" s="1"/>
  <c r="I126" i="3"/>
  <c r="K126" i="3" s="1"/>
  <c r="I130" i="3"/>
  <c r="K130" i="3" s="1"/>
  <c r="K98" i="3"/>
  <c r="I78" i="3"/>
  <c r="I86" i="3"/>
  <c r="K102" i="3" s="1"/>
  <c r="I90" i="3"/>
  <c r="K90" i="3" s="1"/>
  <c r="I94" i="3"/>
  <c r="K94" i="3" s="1"/>
  <c r="I74" i="3"/>
  <c r="I82" i="3"/>
  <c r="K66" i="3"/>
  <c r="I38" i="3"/>
  <c r="I42" i="3"/>
  <c r="K58" i="3" s="1"/>
  <c r="I46" i="3"/>
  <c r="K62" i="3" s="1"/>
  <c r="I50" i="3"/>
  <c r="I54" i="3"/>
  <c r="E250" i="3"/>
  <c r="D250" i="3"/>
  <c r="E248" i="3"/>
  <c r="D248" i="3"/>
  <c r="E246" i="3"/>
  <c r="D246" i="3"/>
  <c r="E244" i="3"/>
  <c r="D244" i="3"/>
  <c r="E242" i="3"/>
  <c r="D242" i="3"/>
  <c r="E240" i="3"/>
  <c r="D240" i="3"/>
  <c r="E238" i="3"/>
  <c r="D238" i="3"/>
  <c r="E236" i="3"/>
  <c r="D236" i="3"/>
  <c r="E234" i="3"/>
  <c r="D234" i="3"/>
  <c r="E232" i="3"/>
  <c r="D232" i="3"/>
  <c r="E230" i="3"/>
  <c r="D230" i="3"/>
  <c r="E228" i="3"/>
  <c r="D228" i="3"/>
  <c r="E226" i="3"/>
  <c r="D226" i="3"/>
  <c r="E224" i="3"/>
  <c r="D224" i="3"/>
  <c r="E222" i="3"/>
  <c r="D222" i="3"/>
  <c r="E220" i="3"/>
  <c r="D220" i="3"/>
  <c r="E218" i="3"/>
  <c r="D218" i="3"/>
  <c r="E214" i="3"/>
  <c r="D214" i="3"/>
  <c r="E212" i="3"/>
  <c r="D212" i="3"/>
  <c r="E210" i="3"/>
  <c r="D210" i="3"/>
  <c r="E208" i="3"/>
  <c r="D208" i="3"/>
  <c r="E206" i="3"/>
  <c r="D206" i="3"/>
  <c r="E204" i="3"/>
  <c r="D204" i="3"/>
  <c r="E202" i="3"/>
  <c r="D202" i="3"/>
  <c r="E200" i="3"/>
  <c r="D200" i="3"/>
  <c r="E198" i="3"/>
  <c r="D198" i="3"/>
  <c r="E194" i="3"/>
  <c r="D194" i="3"/>
  <c r="E192" i="3"/>
  <c r="D192" i="3"/>
  <c r="E190" i="3"/>
  <c r="D190" i="3"/>
  <c r="E188" i="3"/>
  <c r="D188" i="3"/>
  <c r="E186" i="3"/>
  <c r="D186" i="3"/>
  <c r="E184" i="3"/>
  <c r="D184" i="3"/>
  <c r="E182" i="3"/>
  <c r="D182" i="3"/>
  <c r="E178" i="3"/>
  <c r="D178" i="3"/>
  <c r="E176" i="3"/>
  <c r="D176" i="3"/>
  <c r="E174" i="3"/>
  <c r="D174" i="3"/>
  <c r="E172" i="3"/>
  <c r="D172" i="3"/>
  <c r="E170" i="3"/>
  <c r="D170" i="3"/>
  <c r="E168" i="3"/>
  <c r="D168" i="3"/>
  <c r="E166" i="3"/>
  <c r="D166" i="3"/>
  <c r="E164" i="3"/>
  <c r="D164" i="3"/>
  <c r="E162" i="3"/>
  <c r="D162" i="3"/>
  <c r="E160" i="3"/>
  <c r="D160" i="3"/>
  <c r="E158" i="3"/>
  <c r="D158" i="3"/>
  <c r="E156" i="3"/>
  <c r="D156" i="3"/>
  <c r="E154" i="3"/>
  <c r="D154" i="3"/>
  <c r="E152" i="3"/>
  <c r="D152" i="3"/>
  <c r="E150" i="3"/>
  <c r="D150" i="3"/>
  <c r="E148" i="3"/>
  <c r="D148" i="3"/>
  <c r="E146" i="3"/>
  <c r="D146" i="3"/>
  <c r="E142" i="3"/>
  <c r="D142" i="3"/>
  <c r="E140" i="3"/>
  <c r="D140" i="3"/>
  <c r="E138" i="3"/>
  <c r="D138" i="3"/>
  <c r="E136" i="3"/>
  <c r="D136" i="3"/>
  <c r="E134" i="3"/>
  <c r="D134" i="3"/>
  <c r="E132" i="3"/>
  <c r="D132" i="3"/>
  <c r="E130" i="3"/>
  <c r="D130" i="3"/>
  <c r="E128" i="3"/>
  <c r="D128" i="3"/>
  <c r="E126" i="3"/>
  <c r="D126" i="3"/>
  <c r="E124" i="3"/>
  <c r="D124" i="3"/>
  <c r="E122" i="3"/>
  <c r="D122" i="3"/>
  <c r="E120" i="3"/>
  <c r="D120" i="3"/>
  <c r="E118" i="3"/>
  <c r="D118" i="3"/>
  <c r="E116" i="3"/>
  <c r="D116" i="3"/>
  <c r="E114" i="3"/>
  <c r="D114" i="3"/>
  <c r="E112" i="3"/>
  <c r="D112" i="3"/>
  <c r="E110" i="3"/>
  <c r="D110" i="3"/>
  <c r="E106" i="3"/>
  <c r="D106" i="3"/>
  <c r="E104" i="3"/>
  <c r="D104" i="3"/>
  <c r="E102" i="3"/>
  <c r="D102" i="3"/>
  <c r="E100" i="3"/>
  <c r="D100" i="3"/>
  <c r="E98" i="3"/>
  <c r="D98" i="3"/>
  <c r="E96" i="3"/>
  <c r="D96" i="3"/>
  <c r="E94" i="3"/>
  <c r="D94" i="3"/>
  <c r="E92" i="3"/>
  <c r="D92" i="3"/>
  <c r="E90" i="3"/>
  <c r="D90" i="3"/>
  <c r="E88" i="3"/>
  <c r="D88" i="3"/>
  <c r="E86" i="3"/>
  <c r="D86" i="3"/>
  <c r="E84" i="3"/>
  <c r="D84" i="3"/>
  <c r="E82" i="3"/>
  <c r="D82" i="3"/>
  <c r="E80" i="3"/>
  <c r="D80" i="3"/>
  <c r="E78" i="3"/>
  <c r="D78" i="3"/>
  <c r="E76" i="3"/>
  <c r="D76" i="3"/>
  <c r="E74" i="3"/>
  <c r="D74" i="3"/>
  <c r="E70" i="3"/>
  <c r="D70" i="3"/>
  <c r="E68" i="3"/>
  <c r="D68" i="3"/>
  <c r="E66" i="3"/>
  <c r="D66" i="3"/>
  <c r="E64" i="3"/>
  <c r="D64" i="3"/>
  <c r="E62" i="3"/>
  <c r="D62" i="3"/>
  <c r="E60" i="3"/>
  <c r="D60" i="3"/>
  <c r="E58" i="3"/>
  <c r="D58" i="3"/>
  <c r="E56" i="3"/>
  <c r="D56" i="3"/>
  <c r="E54" i="3"/>
  <c r="D54" i="3"/>
  <c r="E52" i="3"/>
  <c r="D52" i="3"/>
  <c r="E50" i="3"/>
  <c r="D50" i="3"/>
  <c r="E48" i="3"/>
  <c r="D48" i="3"/>
  <c r="E46" i="3"/>
  <c r="D46" i="3"/>
  <c r="E44" i="3"/>
  <c r="D44" i="3"/>
  <c r="E42" i="3"/>
  <c r="D42" i="3"/>
  <c r="E40" i="3"/>
  <c r="D40" i="3"/>
  <c r="E38" i="3"/>
  <c r="D38" i="3"/>
  <c r="D4" i="3"/>
  <c r="E4" i="3"/>
  <c r="D6" i="3"/>
  <c r="E6" i="3"/>
  <c r="D8" i="3"/>
  <c r="E8" i="3"/>
  <c r="D10" i="3"/>
  <c r="E10" i="3"/>
  <c r="D12" i="3"/>
  <c r="E12" i="3"/>
  <c r="D14" i="3"/>
  <c r="E14" i="3"/>
  <c r="D16" i="3"/>
  <c r="E16" i="3"/>
  <c r="D18" i="3"/>
  <c r="E18" i="3"/>
  <c r="D20" i="3"/>
  <c r="E20" i="3"/>
  <c r="D22" i="3"/>
  <c r="E22" i="3"/>
  <c r="D24" i="3"/>
  <c r="E24" i="3"/>
  <c r="D26" i="3"/>
  <c r="E26" i="3"/>
  <c r="D28" i="3"/>
  <c r="E28" i="3"/>
  <c r="D30" i="3"/>
  <c r="E30" i="3"/>
  <c r="D32" i="3"/>
  <c r="E32" i="3"/>
  <c r="D34" i="3"/>
  <c r="E34" i="3"/>
  <c r="E2" i="3"/>
  <c r="D2" i="3"/>
  <c r="J90" i="4" l="1"/>
  <c r="I90" i="4"/>
  <c r="J86" i="4"/>
  <c r="I86" i="4"/>
  <c r="I202" i="4"/>
  <c r="K202" i="4" s="1"/>
  <c r="J202" i="4"/>
  <c r="I102" i="4"/>
  <c r="J102" i="4"/>
  <c r="J74" i="4"/>
  <c r="I74" i="4"/>
  <c r="K18" i="4"/>
  <c r="K26" i="4"/>
  <c r="J190" i="4"/>
  <c r="K98" i="4"/>
  <c r="J186" i="4"/>
  <c r="J210" i="4"/>
  <c r="I210" i="4"/>
  <c r="K210" i="4" s="1"/>
  <c r="J78" i="4"/>
  <c r="I78" i="4"/>
  <c r="K170" i="4"/>
  <c r="K22" i="4"/>
  <c r="J62" i="4"/>
  <c r="I62" i="4"/>
  <c r="K62" i="4" s="1"/>
  <c r="J66" i="4"/>
  <c r="I66" i="4"/>
  <c r="K66" i="4" s="1"/>
  <c r="J206" i="4"/>
  <c r="I206" i="4"/>
  <c r="K206" i="4" s="1"/>
  <c r="J94" i="4"/>
  <c r="I94" i="4"/>
  <c r="K94" i="4" s="1"/>
  <c r="K174" i="4"/>
  <c r="K54" i="4"/>
  <c r="K58" i="4"/>
  <c r="K54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3" i="2"/>
  <c r="C36" i="2"/>
  <c r="C33" i="2"/>
  <c r="K102" i="4" l="1"/>
  <c r="K90" i="4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</calcChain>
</file>

<file path=xl/sharedStrings.xml><?xml version="1.0" encoding="utf-8"?>
<sst xmlns="http://schemas.openxmlformats.org/spreadsheetml/2006/main" count="1494" uniqueCount="100">
  <si>
    <t>Sample</t>
  </si>
  <si>
    <t>Conc (ng/uL)</t>
  </si>
  <si>
    <t>260/280</t>
  </si>
  <si>
    <t>Sample ID on tube</t>
  </si>
  <si>
    <t>Experiment info</t>
  </si>
  <si>
    <t>The purpose of this experiment is to approximate the treatment conditions required for Alda-1 to attenuate TGFb response in IMR90 cells. I’m comparing Alda-1 pretreatment vs. concurrent treatment with TGFb stim, treatment time, and concentration of Alda-1. I am testing these conditions in singlet to limit the scale of the experiment and will consequently interpret any findings as approximate. When I have an idea of where the right ballpark is, I’ll do a focused experiment in triplicate to zero in on the right conditions. This experiment is based on Yuan et al 2019 (PMID: 30801261).</t>
  </si>
  <si>
    <t>LM031 Sample Info and Targets</t>
  </si>
  <si>
    <t>24h TGFb Alda20 conc</t>
  </si>
  <si>
    <t>24h TGFb Alda40 conc</t>
  </si>
  <si>
    <t>24h TGFb DMSO pretx</t>
  </si>
  <si>
    <t>24h unstim Alda40 pretx</t>
  </si>
  <si>
    <t>24h unstim DMSO pretx</t>
  </si>
  <si>
    <t>24h TGFb DMSO conc</t>
  </si>
  <si>
    <t>24h unstim Alda40 conc</t>
  </si>
  <si>
    <t>24h unstim DMSO conc</t>
  </si>
  <si>
    <t>48h TGFb Alda10 pretx</t>
  </si>
  <si>
    <t>48h TGFb Alda20 pretx</t>
  </si>
  <si>
    <t>48h TGFb Alda40 pretx</t>
  </si>
  <si>
    <t>48h TGFb Alda10 conc</t>
  </si>
  <si>
    <t>Species: Human</t>
  </si>
  <si>
    <t xml:space="preserve">ul H20 </t>
  </si>
  <si>
    <t>ul XLT</t>
  </si>
  <si>
    <t>Human Samples</t>
  </si>
  <si>
    <t>CALIB</t>
  </si>
  <si>
    <t>NTC</t>
  </si>
  <si>
    <t>H20</t>
  </si>
  <si>
    <t>Probe</t>
  </si>
  <si>
    <t>2X</t>
  </si>
  <si>
    <t>Plate #</t>
  </si>
  <si>
    <t>COL1A1</t>
  </si>
  <si>
    <t>CTGF</t>
  </si>
  <si>
    <t>FN</t>
  </si>
  <si>
    <t>SERPINE1</t>
  </si>
  <si>
    <t>bGUS</t>
  </si>
  <si>
    <t>PPIA</t>
  </si>
  <si>
    <t>unstim DMSO pretx rep1</t>
  </si>
  <si>
    <t>unstim DMSO pretx rep2</t>
  </si>
  <si>
    <t>TGFB DMSO pretx rep1</t>
  </si>
  <si>
    <t>TGFB DMSO pretx rep2</t>
  </si>
  <si>
    <t>TGFB Alda20 pretx rep1</t>
  </si>
  <si>
    <t>TGFB Alda20 pretx rep2</t>
  </si>
  <si>
    <t>TGFB Alda40 pretx rep1</t>
  </si>
  <si>
    <t>TGFB Alda40 pretx rep2</t>
  </si>
  <si>
    <t>unstim DMSO conc rep1</t>
  </si>
  <si>
    <t>unstim DMSO conc rep2</t>
  </si>
  <si>
    <t>TGFB DMSO conc rep1</t>
  </si>
  <si>
    <t>TGFB DMSO conc rep2</t>
  </si>
  <si>
    <t>TGFB Alda20 conc rep1</t>
  </si>
  <si>
    <t>TGFB Alda20 conc rep2</t>
  </si>
  <si>
    <t>TGFB Alda40 conc rep1</t>
  </si>
  <si>
    <t>TGFB Alda40 conc rep2</t>
  </si>
  <si>
    <t>LM031-2 #1</t>
  </si>
  <si>
    <t>LM031-2 #2</t>
  </si>
  <si>
    <t>LM031-2 #3</t>
  </si>
  <si>
    <t>LM031-2 #4</t>
  </si>
  <si>
    <t>LM031-2 #5</t>
  </si>
  <si>
    <t>LM031-2 #6</t>
  </si>
  <si>
    <t>LM031-2 #7</t>
  </si>
  <si>
    <t>LM031-2 #8</t>
  </si>
  <si>
    <t>LM031-2 #9</t>
  </si>
  <si>
    <t>LM031-2 #10</t>
  </si>
  <si>
    <t>LM031-2 #11</t>
  </si>
  <si>
    <t>LM031-2 #12</t>
  </si>
  <si>
    <t>LM031-2 #13</t>
  </si>
  <si>
    <t>LM031-2 #14</t>
  </si>
  <si>
    <t>LM031-2 #15</t>
  </si>
  <si>
    <t>LM031-2 #16</t>
  </si>
  <si>
    <t>Real Time Plate Layout for LM031-2</t>
  </si>
  <si>
    <t>38X</t>
  </si>
  <si>
    <t>This experiment is the follow-up to the previous huge one. I’ve narrowed down the most promising Alda-1 dosage conditions for attenuating TGFb response in IMR90 fibroblasts and tested them in duplicate to pick a winner with greater confidence.</t>
  </si>
  <si>
    <r>
      <rPr>
        <b/>
        <sz val="11"/>
        <color theme="1"/>
        <rFont val="Calibri"/>
        <family val="2"/>
        <scheme val="minor"/>
      </rPr>
      <t xml:space="preserve">TARGETS: </t>
    </r>
    <r>
      <rPr>
        <sz val="11"/>
        <color theme="1"/>
        <rFont val="Calibri"/>
        <family val="2"/>
        <scheme val="minor"/>
      </rPr>
      <t xml:space="preserve"> ACTA2, ALDH2, COL1A1, CTGF, FN, SERPINE1, bGUS, PPIA </t>
    </r>
  </si>
  <si>
    <t>ACTA2</t>
  </si>
  <si>
    <t>ALDH2</t>
  </si>
  <si>
    <t>ul 600 ng</t>
  </si>
  <si>
    <t>LM031-2 cDNA 1/24/24</t>
  </si>
  <si>
    <t>Target</t>
  </si>
  <si>
    <t>Cq</t>
  </si>
  <si>
    <t>Hs_ACTA2</t>
  </si>
  <si>
    <t>Hs_ALDH2</t>
  </si>
  <si>
    <t>Hs_COL1A1</t>
  </si>
  <si>
    <t>Hs_CTGF</t>
  </si>
  <si>
    <t>Hs_FN</t>
  </si>
  <si>
    <t>Hs_SERPINE1</t>
  </si>
  <si>
    <t>Hs_bGUS</t>
  </si>
  <si>
    <t>Hs_PPIA</t>
  </si>
  <si>
    <t>Average Ct</t>
  </si>
  <si>
    <t>StDev Ct</t>
  </si>
  <si>
    <t>dCt</t>
  </si>
  <si>
    <t>ddCt</t>
  </si>
  <si>
    <t>2-(expddCt)</t>
  </si>
  <si>
    <t>Description</t>
  </si>
  <si>
    <t>Replicate Average</t>
  </si>
  <si>
    <t>Replicate StDev</t>
  </si>
  <si>
    <t>Relative Expression, Conc/Pretx</t>
  </si>
  <si>
    <t>Replicate Average v bGUS</t>
  </si>
  <si>
    <t>Replicate StDev v bGUS</t>
  </si>
  <si>
    <t>Relative Expression, Conc/Pretx v bGUS</t>
  </si>
  <si>
    <t>Replicate Average v PPIA</t>
  </si>
  <si>
    <t>Replicate StDev v PPIA</t>
  </si>
  <si>
    <t>Relative Expression, Conc/Pretx v PPIA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</si>
</sst>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vertical="center" wrapText="1"/>
    </xf>
    <xf numFmtId="2" fontId="4" fillId="0" borderId="7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2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D735105-4A6C-5941-B0B2-336DA08844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FFA8-DF78-9245-BD74-EF260CD42806}">
  <dimension ref="A1:G26"/>
  <sheetViews>
    <sheetView topLeftCell="A4" workbookViewId="0">
      <selection activeCell="A5" sqref="A5:A20"/>
    </sheetView>
  </sheetViews>
  <sheetFormatPr baseColWidth="10" defaultColWidth="8.83203125" defaultRowHeight="15" x14ac:dyDescent="0.2"/>
  <cols>
    <col min="1" max="1" width="20.83203125" style="1" customWidth="1"/>
    <col min="2" max="3" width="8.83203125" style="1"/>
    <col min="4" max="4" width="9.1640625" style="1" customWidth="1"/>
    <col min="5" max="9" width="8.83203125" style="1"/>
    <col min="10" max="10" width="11.33203125" style="1" customWidth="1"/>
    <col min="11" max="16384" width="8.83203125" style="1"/>
  </cols>
  <sheetData>
    <row r="1" spans="1:7" x14ac:dyDescent="0.2">
      <c r="A1" s="36" t="s">
        <v>6</v>
      </c>
      <c r="B1" s="36"/>
      <c r="C1" s="36"/>
      <c r="D1" s="36"/>
      <c r="E1" s="36"/>
      <c r="F1" s="36"/>
      <c r="G1" s="36"/>
    </row>
    <row r="2" spans="1:7" ht="17" customHeight="1" x14ac:dyDescent="0.2">
      <c r="A2" s="5" t="s">
        <v>4</v>
      </c>
      <c r="B2" s="6"/>
      <c r="C2" s="6"/>
      <c r="D2" s="6"/>
      <c r="E2" s="6"/>
      <c r="F2" s="6"/>
      <c r="G2" s="7"/>
    </row>
    <row r="3" spans="1:7" ht="101" customHeight="1" x14ac:dyDescent="0.2">
      <c r="A3" s="39" t="s">
        <v>5</v>
      </c>
      <c r="B3" s="39"/>
      <c r="C3" s="39"/>
      <c r="D3" s="39"/>
      <c r="E3" s="39"/>
      <c r="F3" s="39"/>
      <c r="G3" s="39"/>
    </row>
    <row r="4" spans="1:7" ht="33" thickBot="1" x14ac:dyDescent="0.25">
      <c r="A4" s="2" t="s">
        <v>0</v>
      </c>
      <c r="B4" s="2" t="s">
        <v>1</v>
      </c>
      <c r="C4" s="2" t="s">
        <v>2</v>
      </c>
      <c r="D4" s="3" t="s">
        <v>3</v>
      </c>
    </row>
    <row r="5" spans="1:7" x14ac:dyDescent="0.2">
      <c r="A5" s="23" t="s">
        <v>35</v>
      </c>
      <c r="B5" s="23">
        <v>59.9</v>
      </c>
      <c r="C5" s="23">
        <v>2.08</v>
      </c>
      <c r="D5" s="24">
        <v>1</v>
      </c>
    </row>
    <row r="6" spans="1:7" x14ac:dyDescent="0.2">
      <c r="A6" s="25" t="s">
        <v>36</v>
      </c>
      <c r="B6" s="25">
        <v>59.9</v>
      </c>
      <c r="C6" s="25">
        <v>2.1</v>
      </c>
      <c r="D6" s="26">
        <v>2</v>
      </c>
    </row>
    <row r="7" spans="1:7" x14ac:dyDescent="0.2">
      <c r="A7" s="25" t="s">
        <v>37</v>
      </c>
      <c r="B7" s="25">
        <v>89.4</v>
      </c>
      <c r="C7" s="25">
        <v>2.11</v>
      </c>
      <c r="D7" s="26">
        <v>3</v>
      </c>
    </row>
    <row r="8" spans="1:7" x14ac:dyDescent="0.2">
      <c r="A8" s="25" t="s">
        <v>38</v>
      </c>
      <c r="B8" s="25">
        <v>94.1</v>
      </c>
      <c r="C8" s="25">
        <v>2.09</v>
      </c>
      <c r="D8" s="26">
        <v>4</v>
      </c>
    </row>
    <row r="9" spans="1:7" x14ac:dyDescent="0.2">
      <c r="A9" s="25" t="s">
        <v>39</v>
      </c>
      <c r="B9" s="25">
        <v>68.7</v>
      </c>
      <c r="C9" s="25">
        <v>2.09</v>
      </c>
      <c r="D9" s="26">
        <v>5</v>
      </c>
    </row>
    <row r="10" spans="1:7" ht="14" customHeight="1" x14ac:dyDescent="0.2">
      <c r="A10" s="25" t="s">
        <v>40</v>
      </c>
      <c r="B10" s="25">
        <v>81.900000000000006</v>
      </c>
      <c r="C10" s="25">
        <v>2.0499999999999998</v>
      </c>
      <c r="D10" s="26">
        <v>6</v>
      </c>
    </row>
    <row r="11" spans="1:7" ht="15" customHeight="1" x14ac:dyDescent="0.2">
      <c r="A11" s="25" t="s">
        <v>41</v>
      </c>
      <c r="B11" s="25">
        <v>64.7</v>
      </c>
      <c r="C11" s="25">
        <v>2.0699999999999998</v>
      </c>
      <c r="D11" s="26">
        <v>7</v>
      </c>
    </row>
    <row r="12" spans="1:7" ht="16" customHeight="1" x14ac:dyDescent="0.2">
      <c r="A12" s="25" t="s">
        <v>42</v>
      </c>
      <c r="B12" s="25">
        <v>48.6</v>
      </c>
      <c r="C12" s="25">
        <v>2.08</v>
      </c>
      <c r="D12" s="26">
        <v>8</v>
      </c>
    </row>
    <row r="13" spans="1:7" x14ac:dyDescent="0.2">
      <c r="A13" s="25" t="s">
        <v>43</v>
      </c>
      <c r="B13" s="25">
        <v>71.900000000000006</v>
      </c>
      <c r="C13" s="25">
        <v>2.04</v>
      </c>
      <c r="D13" s="26">
        <v>9</v>
      </c>
    </row>
    <row r="14" spans="1:7" x14ac:dyDescent="0.2">
      <c r="A14" s="25" t="s">
        <v>44</v>
      </c>
      <c r="B14" s="25">
        <v>67.8</v>
      </c>
      <c r="C14" s="25">
        <v>2.1</v>
      </c>
      <c r="D14" s="26">
        <v>10</v>
      </c>
    </row>
    <row r="15" spans="1:7" x14ac:dyDescent="0.2">
      <c r="A15" s="25" t="s">
        <v>45</v>
      </c>
      <c r="B15" s="25">
        <v>96.1</v>
      </c>
      <c r="C15" s="25">
        <v>2.06</v>
      </c>
      <c r="D15" s="26">
        <v>11</v>
      </c>
    </row>
    <row r="16" spans="1:7" x14ac:dyDescent="0.2">
      <c r="A16" s="25" t="s">
        <v>46</v>
      </c>
      <c r="B16" s="25">
        <v>98.9</v>
      </c>
      <c r="C16" s="25">
        <v>2.06</v>
      </c>
      <c r="D16" s="26">
        <v>12</v>
      </c>
    </row>
    <row r="17" spans="1:5" x14ac:dyDescent="0.2">
      <c r="A17" s="25" t="s">
        <v>47</v>
      </c>
      <c r="B17" s="25">
        <v>87.5</v>
      </c>
      <c r="C17" s="25">
        <v>2.06</v>
      </c>
      <c r="D17" s="26">
        <v>13</v>
      </c>
    </row>
    <row r="18" spans="1:5" x14ac:dyDescent="0.2">
      <c r="A18" s="25" t="s">
        <v>48</v>
      </c>
      <c r="B18" s="25">
        <v>90.3</v>
      </c>
      <c r="C18" s="25">
        <v>2.08</v>
      </c>
      <c r="D18" s="26">
        <v>14</v>
      </c>
    </row>
    <row r="19" spans="1:5" x14ac:dyDescent="0.2">
      <c r="A19" s="25" t="s">
        <v>49</v>
      </c>
      <c r="B19" s="25">
        <v>84.3</v>
      </c>
      <c r="C19" s="25">
        <v>2.08</v>
      </c>
      <c r="D19" s="26">
        <v>15</v>
      </c>
    </row>
    <row r="20" spans="1:5" x14ac:dyDescent="0.2">
      <c r="A20" s="25" t="s">
        <v>50</v>
      </c>
      <c r="B20" s="25">
        <v>75.099999999999994</v>
      </c>
      <c r="C20" s="25">
        <v>2.0499999999999998</v>
      </c>
      <c r="D20" s="26">
        <v>16</v>
      </c>
    </row>
    <row r="22" spans="1:5" ht="66" customHeight="1" x14ac:dyDescent="0.2">
      <c r="A22" s="40" t="s">
        <v>69</v>
      </c>
      <c r="B22" s="40"/>
      <c r="C22" s="40"/>
      <c r="D22" s="40"/>
    </row>
    <row r="24" spans="1:5" x14ac:dyDescent="0.2">
      <c r="B24" s="37" t="s">
        <v>19</v>
      </c>
      <c r="C24" s="38"/>
    </row>
    <row r="25" spans="1:5" ht="15" customHeight="1" x14ac:dyDescent="0.2">
      <c r="A25" s="40" t="s">
        <v>70</v>
      </c>
      <c r="B25" s="40"/>
      <c r="C25" s="40"/>
      <c r="D25" s="40"/>
      <c r="E25" s="40"/>
    </row>
    <row r="26" spans="1:5" x14ac:dyDescent="0.2">
      <c r="A26" s="40"/>
      <c r="B26" s="40"/>
      <c r="C26" s="40"/>
      <c r="D26" s="40"/>
      <c r="E26" s="40"/>
    </row>
  </sheetData>
  <mergeCells count="5">
    <mergeCell ref="A1:G1"/>
    <mergeCell ref="B24:C24"/>
    <mergeCell ref="A3:G3"/>
    <mergeCell ref="A22:D22"/>
    <mergeCell ref="A25:E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1015F-1B24-C548-AFB3-87D412427AB0}">
  <dimension ref="B1:H40"/>
  <sheetViews>
    <sheetView workbookViewId="0">
      <selection activeCell="B1" sqref="B1:G1"/>
    </sheetView>
  </sheetViews>
  <sheetFormatPr baseColWidth="10" defaultColWidth="8.83203125" defaultRowHeight="15" x14ac:dyDescent="0.2"/>
  <cols>
    <col min="1" max="1" width="8.83203125" style="22"/>
    <col min="2" max="2" width="20.83203125" style="22" customWidth="1"/>
    <col min="3" max="3" width="12.83203125" style="22" customWidth="1"/>
    <col min="4" max="4" width="10.1640625" style="22" customWidth="1"/>
    <col min="5" max="5" width="10.1640625" style="8" customWidth="1"/>
    <col min="6" max="6" width="10" style="8" customWidth="1"/>
    <col min="7" max="7" width="10.1640625" style="22" customWidth="1"/>
    <col min="8" max="16384" width="8.83203125" style="22"/>
  </cols>
  <sheetData>
    <row r="1" spans="2:7" ht="15" customHeight="1" x14ac:dyDescent="0.2">
      <c r="B1" s="44" t="s">
        <v>74</v>
      </c>
      <c r="C1" s="45"/>
      <c r="D1" s="45"/>
      <c r="E1" s="45"/>
      <c r="F1" s="45"/>
      <c r="G1" s="46"/>
    </row>
    <row r="2" spans="2:7" ht="33" thickBot="1" x14ac:dyDescent="0.25">
      <c r="B2" s="2" t="s">
        <v>0</v>
      </c>
      <c r="C2" s="3" t="s">
        <v>3</v>
      </c>
      <c r="D2" s="2" t="s">
        <v>1</v>
      </c>
      <c r="E2" s="12" t="s">
        <v>73</v>
      </c>
      <c r="F2" s="12" t="s">
        <v>20</v>
      </c>
      <c r="G2" s="13" t="s">
        <v>21</v>
      </c>
    </row>
    <row r="3" spans="2:7" x14ac:dyDescent="0.2">
      <c r="B3" s="23" t="s">
        <v>35</v>
      </c>
      <c r="C3" s="24" t="s">
        <v>51</v>
      </c>
      <c r="D3" s="23">
        <v>59.9</v>
      </c>
      <c r="E3" s="10">
        <f>600/D3</f>
        <v>10.016694490818031</v>
      </c>
      <c r="F3" s="10">
        <f>16-E3</f>
        <v>5.9833055091819691</v>
      </c>
      <c r="G3" s="11">
        <v>4</v>
      </c>
    </row>
    <row r="4" spans="2:7" x14ac:dyDescent="0.2">
      <c r="B4" s="25" t="s">
        <v>36</v>
      </c>
      <c r="C4" s="26" t="s">
        <v>52</v>
      </c>
      <c r="D4" s="25">
        <v>59.9</v>
      </c>
      <c r="E4" s="10">
        <f t="shared" ref="E4:E18" si="0">600/D4</f>
        <v>10.016694490818031</v>
      </c>
      <c r="F4" s="9">
        <f t="shared" ref="F4:F18" si="1">16-E4</f>
        <v>5.9833055091819691</v>
      </c>
      <c r="G4" s="4">
        <v>4</v>
      </c>
    </row>
    <row r="5" spans="2:7" x14ac:dyDescent="0.2">
      <c r="B5" s="25" t="s">
        <v>37</v>
      </c>
      <c r="C5" s="26" t="s">
        <v>53</v>
      </c>
      <c r="D5" s="25">
        <v>89.4</v>
      </c>
      <c r="E5" s="10">
        <f t="shared" si="0"/>
        <v>6.7114093959731536</v>
      </c>
      <c r="F5" s="9">
        <f t="shared" si="1"/>
        <v>9.2885906040268473</v>
      </c>
      <c r="G5" s="4">
        <v>4</v>
      </c>
    </row>
    <row r="6" spans="2:7" x14ac:dyDescent="0.2">
      <c r="B6" s="25" t="s">
        <v>38</v>
      </c>
      <c r="C6" s="26" t="s">
        <v>54</v>
      </c>
      <c r="D6" s="25">
        <v>94.1</v>
      </c>
      <c r="E6" s="10">
        <f t="shared" si="0"/>
        <v>6.3761955366631247</v>
      </c>
      <c r="F6" s="9">
        <f t="shared" si="1"/>
        <v>9.6238044633368744</v>
      </c>
      <c r="G6" s="4">
        <v>4</v>
      </c>
    </row>
    <row r="7" spans="2:7" x14ac:dyDescent="0.2">
      <c r="B7" s="26" t="s">
        <v>7</v>
      </c>
      <c r="C7" s="26" t="s">
        <v>55</v>
      </c>
      <c r="D7" s="26">
        <v>78.5</v>
      </c>
      <c r="E7" s="10">
        <f t="shared" si="0"/>
        <v>7.6433121019108281</v>
      </c>
      <c r="F7" s="9">
        <f t="shared" si="1"/>
        <v>8.3566878980891719</v>
      </c>
      <c r="G7" s="4">
        <v>4</v>
      </c>
    </row>
    <row r="8" spans="2:7" ht="14" customHeight="1" x14ac:dyDescent="0.2">
      <c r="B8" s="26" t="s">
        <v>8</v>
      </c>
      <c r="C8" s="26" t="s">
        <v>56</v>
      </c>
      <c r="D8" s="26">
        <v>80.599999999999994</v>
      </c>
      <c r="E8" s="10">
        <f t="shared" si="0"/>
        <v>7.4441687344913152</v>
      </c>
      <c r="F8" s="9">
        <f t="shared" si="1"/>
        <v>8.5558312655086848</v>
      </c>
      <c r="G8" s="4">
        <v>4</v>
      </c>
    </row>
    <row r="9" spans="2:7" ht="15" customHeight="1" x14ac:dyDescent="0.2">
      <c r="B9" s="26" t="s">
        <v>9</v>
      </c>
      <c r="C9" s="26" t="s">
        <v>57</v>
      </c>
      <c r="D9" s="26">
        <v>96.9</v>
      </c>
      <c r="E9" s="10">
        <f t="shared" si="0"/>
        <v>6.1919504643962844</v>
      </c>
      <c r="F9" s="9">
        <f t="shared" si="1"/>
        <v>9.8080495356037147</v>
      </c>
      <c r="G9" s="4">
        <v>4</v>
      </c>
    </row>
    <row r="10" spans="2:7" ht="16" customHeight="1" x14ac:dyDescent="0.2">
      <c r="B10" s="26" t="s">
        <v>10</v>
      </c>
      <c r="C10" s="26" t="s">
        <v>58</v>
      </c>
      <c r="D10" s="26">
        <v>54</v>
      </c>
      <c r="E10" s="10">
        <f t="shared" si="0"/>
        <v>11.111111111111111</v>
      </c>
      <c r="F10" s="9">
        <f t="shared" si="1"/>
        <v>4.8888888888888893</v>
      </c>
      <c r="G10" s="4">
        <v>4</v>
      </c>
    </row>
    <row r="11" spans="2:7" x14ac:dyDescent="0.2">
      <c r="B11" s="26" t="s">
        <v>11</v>
      </c>
      <c r="C11" s="26" t="s">
        <v>59</v>
      </c>
      <c r="D11" s="26">
        <v>63.3</v>
      </c>
      <c r="E11" s="10">
        <f t="shared" si="0"/>
        <v>9.4786729857819907</v>
      </c>
      <c r="F11" s="9">
        <f t="shared" si="1"/>
        <v>6.5213270142180093</v>
      </c>
      <c r="G11" s="4">
        <v>4</v>
      </c>
    </row>
    <row r="12" spans="2:7" x14ac:dyDescent="0.2">
      <c r="B12" s="26" t="s">
        <v>12</v>
      </c>
      <c r="C12" s="26" t="s">
        <v>60</v>
      </c>
      <c r="D12" s="26">
        <v>97.8</v>
      </c>
      <c r="E12" s="10">
        <f t="shared" si="0"/>
        <v>6.1349693251533743</v>
      </c>
      <c r="F12" s="9">
        <f t="shared" si="1"/>
        <v>9.8650306748466257</v>
      </c>
      <c r="G12" s="4">
        <v>4</v>
      </c>
    </row>
    <row r="13" spans="2:7" x14ac:dyDescent="0.2">
      <c r="B13" s="26" t="s">
        <v>13</v>
      </c>
      <c r="C13" s="26" t="s">
        <v>61</v>
      </c>
      <c r="D13" s="26">
        <v>57.6</v>
      </c>
      <c r="E13" s="10">
        <f t="shared" si="0"/>
        <v>10.416666666666666</v>
      </c>
      <c r="F13" s="9">
        <f t="shared" si="1"/>
        <v>5.5833333333333339</v>
      </c>
      <c r="G13" s="4">
        <v>4</v>
      </c>
    </row>
    <row r="14" spans="2:7" x14ac:dyDescent="0.2">
      <c r="B14" s="26" t="s">
        <v>14</v>
      </c>
      <c r="C14" s="26" t="s">
        <v>62</v>
      </c>
      <c r="D14" s="26">
        <v>57.5</v>
      </c>
      <c r="E14" s="10">
        <f t="shared" si="0"/>
        <v>10.434782608695652</v>
      </c>
      <c r="F14" s="9">
        <f t="shared" si="1"/>
        <v>5.5652173913043477</v>
      </c>
      <c r="G14" s="4">
        <v>4</v>
      </c>
    </row>
    <row r="15" spans="2:7" x14ac:dyDescent="0.2">
      <c r="B15" s="26" t="s">
        <v>15</v>
      </c>
      <c r="C15" s="26" t="s">
        <v>63</v>
      </c>
      <c r="D15" s="26">
        <v>79.2</v>
      </c>
      <c r="E15" s="10">
        <f t="shared" si="0"/>
        <v>7.5757575757575752</v>
      </c>
      <c r="F15" s="9">
        <f t="shared" si="1"/>
        <v>8.4242424242424256</v>
      </c>
      <c r="G15" s="4">
        <v>4</v>
      </c>
    </row>
    <row r="16" spans="2:7" x14ac:dyDescent="0.2">
      <c r="B16" s="26" t="s">
        <v>16</v>
      </c>
      <c r="C16" s="26" t="s">
        <v>64</v>
      </c>
      <c r="D16" s="26">
        <v>72.900000000000006</v>
      </c>
      <c r="E16" s="10">
        <f t="shared" si="0"/>
        <v>8.2304526748971192</v>
      </c>
      <c r="F16" s="9">
        <f t="shared" si="1"/>
        <v>7.7695473251028808</v>
      </c>
      <c r="G16" s="4">
        <v>4</v>
      </c>
    </row>
    <row r="17" spans="2:7" x14ac:dyDescent="0.2">
      <c r="B17" s="26" t="s">
        <v>17</v>
      </c>
      <c r="C17" s="26" t="s">
        <v>65</v>
      </c>
      <c r="D17" s="26">
        <v>66.7</v>
      </c>
      <c r="E17" s="10">
        <f t="shared" si="0"/>
        <v>8.995502248875562</v>
      </c>
      <c r="F17" s="9">
        <f t="shared" si="1"/>
        <v>7.004497751124438</v>
      </c>
      <c r="G17" s="4">
        <v>4</v>
      </c>
    </row>
    <row r="18" spans="2:7" x14ac:dyDescent="0.2">
      <c r="B18" s="26" t="s">
        <v>18</v>
      </c>
      <c r="C18" s="26" t="s">
        <v>66</v>
      </c>
      <c r="D18" s="26">
        <v>102.8</v>
      </c>
      <c r="E18" s="10">
        <f t="shared" si="0"/>
        <v>5.8365758754863819</v>
      </c>
      <c r="F18" s="9">
        <f t="shared" si="1"/>
        <v>10.163424124513618</v>
      </c>
      <c r="G18" s="4">
        <v>4</v>
      </c>
    </row>
    <row r="21" spans="2:7" x14ac:dyDescent="0.2">
      <c r="B21" s="14"/>
      <c r="C21" s="47" t="s">
        <v>22</v>
      </c>
      <c r="D21" s="47"/>
      <c r="E21" s="27"/>
      <c r="F21" s="28"/>
      <c r="G21" s="28"/>
    </row>
    <row r="22" spans="2:7" ht="16" thickBot="1" x14ac:dyDescent="0.25">
      <c r="B22" s="41" t="s">
        <v>67</v>
      </c>
      <c r="C22" s="42"/>
      <c r="D22" s="42"/>
      <c r="E22" s="42"/>
      <c r="F22" s="42"/>
      <c r="G22" s="43"/>
    </row>
    <row r="23" spans="2:7" x14ac:dyDescent="0.2">
      <c r="B23" s="15" t="s">
        <v>51</v>
      </c>
      <c r="C23" s="15" t="s">
        <v>52</v>
      </c>
      <c r="D23" s="15" t="s">
        <v>53</v>
      </c>
      <c r="E23" s="15" t="s">
        <v>54</v>
      </c>
      <c r="F23" s="15" t="s">
        <v>55</v>
      </c>
      <c r="G23" s="15" t="s">
        <v>56</v>
      </c>
    </row>
    <row r="24" spans="2:7" x14ac:dyDescent="0.2">
      <c r="B24" s="15" t="s">
        <v>57</v>
      </c>
      <c r="C24" s="15" t="s">
        <v>58</v>
      </c>
      <c r="D24" s="15" t="s">
        <v>59</v>
      </c>
      <c r="E24" s="15" t="s">
        <v>60</v>
      </c>
      <c r="F24" s="15" t="s">
        <v>61</v>
      </c>
      <c r="G24" s="15" t="s">
        <v>62</v>
      </c>
    </row>
    <row r="25" spans="2:7" x14ac:dyDescent="0.2">
      <c r="B25" s="15" t="s">
        <v>63</v>
      </c>
      <c r="C25" s="15" t="s">
        <v>64</v>
      </c>
      <c r="D25" s="15" t="s">
        <v>65</v>
      </c>
      <c r="E25" s="15" t="s">
        <v>66</v>
      </c>
      <c r="F25" s="16" t="s">
        <v>23</v>
      </c>
      <c r="G25" s="17" t="s">
        <v>24</v>
      </c>
    </row>
    <row r="26" spans="2:7" x14ac:dyDescent="0.2">
      <c r="B26" s="15" t="s">
        <v>51</v>
      </c>
      <c r="C26" s="15" t="s">
        <v>52</v>
      </c>
      <c r="D26" s="15" t="s">
        <v>53</v>
      </c>
      <c r="E26" s="15" t="s">
        <v>54</v>
      </c>
      <c r="F26" s="15" t="s">
        <v>55</v>
      </c>
      <c r="G26" s="15" t="s">
        <v>56</v>
      </c>
    </row>
    <row r="27" spans="2:7" x14ac:dyDescent="0.2">
      <c r="B27" s="15" t="s">
        <v>57</v>
      </c>
      <c r="C27" s="15" t="s">
        <v>58</v>
      </c>
      <c r="D27" s="15" t="s">
        <v>59</v>
      </c>
      <c r="E27" s="15" t="s">
        <v>60</v>
      </c>
      <c r="F27" s="15" t="s">
        <v>61</v>
      </c>
      <c r="G27" s="15" t="s">
        <v>62</v>
      </c>
    </row>
    <row r="28" spans="2:7" x14ac:dyDescent="0.2">
      <c r="B28" s="15" t="s">
        <v>63</v>
      </c>
      <c r="C28" s="15" t="s">
        <v>64</v>
      </c>
      <c r="D28" s="15" t="s">
        <v>65</v>
      </c>
      <c r="E28" s="15" t="s">
        <v>66</v>
      </c>
      <c r="F28" s="16" t="s">
        <v>23</v>
      </c>
      <c r="G28" s="17" t="s">
        <v>24</v>
      </c>
    </row>
    <row r="29" spans="2:7" x14ac:dyDescent="0.2">
      <c r="B29" s="4"/>
      <c r="C29" s="4"/>
      <c r="D29" s="15"/>
      <c r="E29" s="21"/>
      <c r="F29" s="9"/>
      <c r="G29" s="4"/>
    </row>
    <row r="30" spans="2:7" x14ac:dyDescent="0.2">
      <c r="B30" s="18"/>
      <c r="C30" s="18"/>
      <c r="D30" s="18"/>
      <c r="E30" s="18"/>
      <c r="F30" s="18"/>
      <c r="G30" s="18"/>
    </row>
    <row r="31" spans="2:7" x14ac:dyDescent="0.2">
      <c r="B31" s="29"/>
      <c r="C31" s="29"/>
      <c r="D31" s="29"/>
      <c r="E31" s="29"/>
      <c r="F31" s="29"/>
      <c r="G31" s="30"/>
    </row>
    <row r="32" spans="2:7" ht="16" thickBot="1" x14ac:dyDescent="0.25">
      <c r="B32" s="29"/>
      <c r="C32" s="31" t="s">
        <v>68</v>
      </c>
      <c r="D32" s="29"/>
      <c r="E32" s="31" t="s">
        <v>28</v>
      </c>
      <c r="F32" s="31" t="s">
        <v>26</v>
      </c>
      <c r="G32" s="30"/>
    </row>
    <row r="33" spans="2:8" x14ac:dyDescent="0.2">
      <c r="B33" s="19" t="s">
        <v>25</v>
      </c>
      <c r="C33" s="17">
        <f>38*7</f>
        <v>266</v>
      </c>
      <c r="D33" s="29"/>
      <c r="E33" s="19">
        <v>1</v>
      </c>
      <c r="F33" s="19" t="s">
        <v>33</v>
      </c>
      <c r="G33" s="30"/>
      <c r="H33" s="30"/>
    </row>
    <row r="34" spans="2:8" ht="16" x14ac:dyDescent="0.2">
      <c r="B34" s="19" t="s">
        <v>26</v>
      </c>
      <c r="C34" s="19">
        <v>38</v>
      </c>
      <c r="D34" s="29"/>
      <c r="E34" s="20">
        <v>1</v>
      </c>
      <c r="F34" s="9" t="s">
        <v>34</v>
      </c>
      <c r="G34" s="30"/>
      <c r="H34" s="32"/>
    </row>
    <row r="35" spans="2:8" ht="17" thickBot="1" x14ac:dyDescent="0.25">
      <c r="B35" s="19" t="s">
        <v>27</v>
      </c>
      <c r="C35" s="31">
        <v>380</v>
      </c>
      <c r="D35" s="29"/>
      <c r="E35" s="17">
        <v>2</v>
      </c>
      <c r="F35" s="9" t="s">
        <v>71</v>
      </c>
      <c r="G35" s="30"/>
      <c r="H35" s="33"/>
    </row>
    <row r="36" spans="2:8" ht="16" x14ac:dyDescent="0.2">
      <c r="B36" s="29"/>
      <c r="C36" s="17">
        <f>SUM(C33:C35)/38</f>
        <v>18</v>
      </c>
      <c r="D36" s="29"/>
      <c r="E36" s="19">
        <v>2</v>
      </c>
      <c r="F36" s="9" t="s">
        <v>72</v>
      </c>
      <c r="G36" s="30"/>
      <c r="H36" s="32"/>
    </row>
    <row r="37" spans="2:8" x14ac:dyDescent="0.2">
      <c r="B37" s="29"/>
      <c r="C37" s="29"/>
      <c r="D37" s="29"/>
      <c r="E37" s="19">
        <v>3</v>
      </c>
      <c r="F37" s="19" t="s">
        <v>29</v>
      </c>
      <c r="G37" s="30"/>
      <c r="H37" s="30"/>
    </row>
    <row r="38" spans="2:8" x14ac:dyDescent="0.2">
      <c r="E38" s="19">
        <v>3</v>
      </c>
      <c r="F38" s="19" t="s">
        <v>30</v>
      </c>
    </row>
    <row r="39" spans="2:8" x14ac:dyDescent="0.2">
      <c r="E39" s="19">
        <v>4</v>
      </c>
      <c r="F39" s="19" t="s">
        <v>31</v>
      </c>
    </row>
    <row r="40" spans="2:8" x14ac:dyDescent="0.2">
      <c r="E40" s="19">
        <v>4</v>
      </c>
      <c r="F40" s="19" t="s">
        <v>32</v>
      </c>
    </row>
  </sheetData>
  <mergeCells count="3">
    <mergeCell ref="B22:G22"/>
    <mergeCell ref="B1:G1"/>
    <mergeCell ref="C21:D21"/>
  </mergeCells>
  <pageMargins left="0.5" right="0.5" top="0.5" bottom="0.5" header="0.5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1479C-A778-0E4B-A79E-E8C6AFD77978}">
  <dimension ref="A1:L253"/>
  <sheetViews>
    <sheetView workbookViewId="0">
      <selection activeCell="D1" sqref="D1:L1048576"/>
    </sheetView>
  </sheetViews>
  <sheetFormatPr baseColWidth="10" defaultRowHeight="14" x14ac:dyDescent="0.2"/>
  <cols>
    <col min="1" max="5" width="10.83203125" style="34"/>
    <col min="6" max="11" width="10.83203125" style="49"/>
    <col min="12" max="12" width="18.83203125" style="34" customWidth="1"/>
    <col min="13" max="16384" width="10.83203125" style="34"/>
  </cols>
  <sheetData>
    <row r="1" spans="1:12" s="35" customFormat="1" ht="45" x14ac:dyDescent="0.2">
      <c r="A1" s="35" t="s">
        <v>75</v>
      </c>
      <c r="B1" s="35" t="s">
        <v>0</v>
      </c>
      <c r="C1" s="35" t="s">
        <v>76</v>
      </c>
      <c r="D1" s="35" t="s">
        <v>85</v>
      </c>
      <c r="E1" s="35" t="s">
        <v>86</v>
      </c>
      <c r="F1" s="48" t="s">
        <v>87</v>
      </c>
      <c r="G1" s="48" t="s">
        <v>88</v>
      </c>
      <c r="H1" s="48" t="s">
        <v>89</v>
      </c>
      <c r="I1" s="48" t="s">
        <v>91</v>
      </c>
      <c r="J1" s="48" t="s">
        <v>92</v>
      </c>
      <c r="K1" s="48" t="s">
        <v>93</v>
      </c>
      <c r="L1" s="35" t="s">
        <v>90</v>
      </c>
    </row>
    <row r="2" spans="1:12" x14ac:dyDescent="0.2">
      <c r="A2" s="34" t="s">
        <v>77</v>
      </c>
      <c r="B2" s="34" t="s">
        <v>51</v>
      </c>
      <c r="C2" s="34">
        <v>23.744256135641699</v>
      </c>
      <c r="D2" s="34">
        <f>AVERAGE(C2:C3)</f>
        <v>23.66235845764735</v>
      </c>
      <c r="E2" s="34">
        <f>STDEV(C2:C3)</f>
        <v>0.11582080694647449</v>
      </c>
      <c r="F2" s="49">
        <f>D2-D218</f>
        <v>-5.4972885768092006</v>
      </c>
      <c r="G2" s="49">
        <f>F2-$F$34</f>
        <v>-4.1989240939986026</v>
      </c>
      <c r="H2" s="49">
        <f>POWER(2,-G2)</f>
        <v>18.365472314732539</v>
      </c>
      <c r="I2" s="49">
        <f>AVERAGE(H2,H4)</f>
        <v>17.555520778552676</v>
      </c>
      <c r="J2" s="49">
        <f>STDEV(H2,H4)</f>
        <v>1.1454444473304823</v>
      </c>
      <c r="L2" s="34" t="s">
        <v>35</v>
      </c>
    </row>
    <row r="3" spans="1:12" x14ac:dyDescent="0.2">
      <c r="A3" s="34" t="s">
        <v>77</v>
      </c>
      <c r="B3" s="34" t="s">
        <v>51</v>
      </c>
      <c r="C3" s="34">
        <v>23.580460779652999</v>
      </c>
    </row>
    <row r="4" spans="1:12" x14ac:dyDescent="0.2">
      <c r="A4" s="34" t="s">
        <v>77</v>
      </c>
      <c r="B4" s="34" t="s">
        <v>52</v>
      </c>
      <c r="C4" s="34">
        <v>23.897891760697199</v>
      </c>
      <c r="D4" s="34">
        <f t="shared" ref="D4" si="0">AVERAGE(C4:C5)</f>
        <v>23.9506158081983</v>
      </c>
      <c r="E4" s="34">
        <f t="shared" ref="E4" si="1">STDEV(C4:C5)</f>
        <v>7.4563063039260705E-2</v>
      </c>
      <c r="F4" s="49">
        <f t="shared" ref="F4" si="2">D4-D220</f>
        <v>-5.3640719969907025</v>
      </c>
      <c r="G4" s="49">
        <f t="shared" ref="G4" si="3">F4-$F$34</f>
        <v>-4.0657075141801045</v>
      </c>
      <c r="H4" s="49">
        <f t="shared" ref="H4" si="4">POWER(2,-G4)</f>
        <v>16.745569242372817</v>
      </c>
      <c r="L4" s="34" t="s">
        <v>36</v>
      </c>
    </row>
    <row r="5" spans="1:12" x14ac:dyDescent="0.2">
      <c r="A5" s="34" t="s">
        <v>77</v>
      </c>
      <c r="B5" s="34" t="s">
        <v>52</v>
      </c>
      <c r="C5" s="34">
        <v>24.003339855699402</v>
      </c>
    </row>
    <row r="6" spans="1:12" x14ac:dyDescent="0.2">
      <c r="A6" s="34" t="s">
        <v>77</v>
      </c>
      <c r="B6" s="34" t="s">
        <v>53</v>
      </c>
      <c r="C6" s="34">
        <v>20.728809511105801</v>
      </c>
      <c r="D6" s="34">
        <f t="shared" ref="D6" si="5">AVERAGE(C6:C7)</f>
        <v>20.642906954154952</v>
      </c>
      <c r="E6" s="34">
        <f t="shared" ref="E6" si="6">STDEV(C6:C7)</f>
        <v>0.12148456108242024</v>
      </c>
      <c r="F6" s="49">
        <f t="shared" ref="F6" si="7">D6-D222</f>
        <v>-8.5370411887144968</v>
      </c>
      <c r="G6" s="49">
        <f t="shared" ref="G6" si="8">F6-$F$34</f>
        <v>-7.2386767059038988</v>
      </c>
      <c r="H6" s="49">
        <f t="shared" ref="H6" si="9">POWER(2,-G6)</f>
        <v>151.02846812618435</v>
      </c>
      <c r="I6" s="49">
        <f t="shared" ref="I6" si="10">AVERAGE(H6,H8)</f>
        <v>148.32366385212941</v>
      </c>
      <c r="J6" s="49">
        <f t="shared" ref="J6" si="11">STDEV(H6,H8)</f>
        <v>3.8251708879332047</v>
      </c>
      <c r="L6" s="34" t="s">
        <v>37</v>
      </c>
    </row>
    <row r="7" spans="1:12" x14ac:dyDescent="0.2">
      <c r="A7" s="34" t="s">
        <v>77</v>
      </c>
      <c r="B7" s="34" t="s">
        <v>53</v>
      </c>
      <c r="C7" s="34">
        <v>20.5570043972041</v>
      </c>
    </row>
    <row r="8" spans="1:12" x14ac:dyDescent="0.2">
      <c r="A8" s="34" t="s">
        <v>77</v>
      </c>
      <c r="B8" s="34" t="s">
        <v>54</v>
      </c>
      <c r="C8" s="34">
        <v>20.8890801123008</v>
      </c>
      <c r="D8" s="34">
        <f t="shared" ref="D8" si="12">AVERAGE(C8:C9)</f>
        <v>20.7773085542647</v>
      </c>
      <c r="E8" s="34">
        <f t="shared" ref="E8" si="13">STDEV(C8:C9)</f>
        <v>0.1580688532622242</v>
      </c>
      <c r="F8" s="49">
        <f t="shared" ref="F8" si="14">D8-D224</f>
        <v>-8.4844178884086503</v>
      </c>
      <c r="G8" s="49">
        <f t="shared" ref="G8" si="15">F8-$F$34</f>
        <v>-7.1860534055980523</v>
      </c>
      <c r="H8" s="49">
        <f t="shared" ref="H8" si="16">POWER(2,-G8)</f>
        <v>145.61885957807448</v>
      </c>
      <c r="L8" s="34" t="s">
        <v>38</v>
      </c>
    </row>
    <row r="9" spans="1:12" x14ac:dyDescent="0.2">
      <c r="A9" s="34" t="s">
        <v>77</v>
      </c>
      <c r="B9" s="34" t="s">
        <v>54</v>
      </c>
      <c r="C9" s="34">
        <v>20.6655369962286</v>
      </c>
    </row>
    <row r="10" spans="1:12" x14ac:dyDescent="0.2">
      <c r="A10" s="34" t="s">
        <v>77</v>
      </c>
      <c r="B10" s="34" t="s">
        <v>55</v>
      </c>
      <c r="C10" s="34">
        <v>20.847334907528499</v>
      </c>
      <c r="D10" s="34">
        <f t="shared" ref="D10" si="17">AVERAGE(C10:C11)</f>
        <v>20.924997655676798</v>
      </c>
      <c r="E10" s="34">
        <f t="shared" ref="E10" si="18">STDEV(C10:C11)</f>
        <v>0.10983171172249291</v>
      </c>
      <c r="F10" s="49">
        <f t="shared" ref="F10" si="19">D10-D226</f>
        <v>-8.3588482596846028</v>
      </c>
      <c r="G10" s="49">
        <f t="shared" ref="G10" si="20">F10-$F$34</f>
        <v>-7.0604837768740047</v>
      </c>
      <c r="H10" s="49">
        <f t="shared" ref="H10" si="21">POWER(2,-G10)</f>
        <v>133.48036966620097</v>
      </c>
      <c r="I10" s="49">
        <f t="shared" ref="I10" si="22">AVERAGE(H10,H12)</f>
        <v>206.22045649358603</v>
      </c>
      <c r="J10" s="49">
        <f t="shared" ref="J10" si="23">STDEV(H10,H12)</f>
        <v>102.87001731948436</v>
      </c>
      <c r="L10" s="34" t="s">
        <v>39</v>
      </c>
    </row>
    <row r="11" spans="1:12" x14ac:dyDescent="0.2">
      <c r="A11" s="34" t="s">
        <v>77</v>
      </c>
      <c r="B11" s="34" t="s">
        <v>55</v>
      </c>
      <c r="C11" s="34">
        <v>21.0026604038251</v>
      </c>
    </row>
    <row r="12" spans="1:12" x14ac:dyDescent="0.2">
      <c r="A12" s="34" t="s">
        <v>77</v>
      </c>
      <c r="B12" s="34" t="s">
        <v>56</v>
      </c>
      <c r="C12" s="34">
        <v>18.8622607066015</v>
      </c>
      <c r="D12" s="34">
        <f t="shared" ref="D12" si="24">AVERAGE(C12:C13)</f>
        <v>19.779346325871302</v>
      </c>
      <c r="E12" s="34">
        <f t="shared" ref="E12" si="25">STDEV(C12:C13)</f>
        <v>1.2969549206286799</v>
      </c>
      <c r="F12" s="49">
        <f t="shared" ref="F12" si="26">D12-D228</f>
        <v>-9.4222817516982502</v>
      </c>
      <c r="G12" s="49">
        <f t="shared" ref="G12" si="27">F12-$F$34</f>
        <v>-8.1239172688876522</v>
      </c>
      <c r="H12" s="49">
        <f t="shared" ref="H12" si="28">POWER(2,-G12)</f>
        <v>278.96054332097106</v>
      </c>
      <c r="L12" s="34" t="s">
        <v>40</v>
      </c>
    </row>
    <row r="13" spans="1:12" x14ac:dyDescent="0.2">
      <c r="A13" s="34" t="s">
        <v>77</v>
      </c>
      <c r="B13" s="34" t="s">
        <v>56</v>
      </c>
      <c r="C13" s="34">
        <v>20.6964319451411</v>
      </c>
    </row>
    <row r="14" spans="1:12" x14ac:dyDescent="0.2">
      <c r="A14" s="34" t="s">
        <v>77</v>
      </c>
      <c r="B14" s="34" t="s">
        <v>57</v>
      </c>
      <c r="C14" s="34">
        <v>21.240297744816001</v>
      </c>
      <c r="D14" s="34">
        <f t="shared" ref="D14" si="29">AVERAGE(C14:C15)</f>
        <v>21.297794416203402</v>
      </c>
      <c r="E14" s="34">
        <f t="shared" ref="E14" si="30">STDEV(C14:C15)</f>
        <v>8.1312572467369379E-2</v>
      </c>
      <c r="F14" s="49">
        <f t="shared" ref="F14" si="31">D14-D230</f>
        <v>-8.0570358699058957</v>
      </c>
      <c r="G14" s="49">
        <f t="shared" ref="G14" si="32">F14-$F$34</f>
        <v>-6.7586713870952977</v>
      </c>
      <c r="H14" s="49">
        <f t="shared" ref="H14" si="33">POWER(2,-G14)</f>
        <v>108.28363302279985</v>
      </c>
      <c r="I14" s="49">
        <f t="shared" ref="I14" si="34">AVERAGE(H14,H16)</f>
        <v>99.277783272488804</v>
      </c>
      <c r="J14" s="49">
        <f t="shared" ref="J14" si="35">STDEV(H14,H16)</f>
        <v>12.736194857584229</v>
      </c>
      <c r="L14" s="34" t="s">
        <v>41</v>
      </c>
    </row>
    <row r="15" spans="1:12" x14ac:dyDescent="0.2">
      <c r="A15" s="34" t="s">
        <v>77</v>
      </c>
      <c r="B15" s="34" t="s">
        <v>57</v>
      </c>
      <c r="C15" s="34">
        <v>21.3552910875908</v>
      </c>
    </row>
    <row r="16" spans="1:12" x14ac:dyDescent="0.2">
      <c r="A16" s="34" t="s">
        <v>77</v>
      </c>
      <c r="B16" s="34" t="s">
        <v>58</v>
      </c>
      <c r="C16" s="34">
        <v>21.660312780443</v>
      </c>
      <c r="D16" s="34">
        <f t="shared" ref="D16" si="36">AVERAGE(C16:C17)</f>
        <v>21.694541852325152</v>
      </c>
      <c r="E16" s="34">
        <f t="shared" ref="E16" si="37">STDEV(C16:C17)</f>
        <v>4.8407217683179883E-2</v>
      </c>
      <c r="F16" s="49">
        <f t="shared" ref="F16" si="38">D16-D232</f>
        <v>-7.7945700863087488</v>
      </c>
      <c r="G16" s="49">
        <f t="shared" ref="G16" si="39">F16-$F$34</f>
        <v>-6.4962056034981508</v>
      </c>
      <c r="H16" s="49">
        <f t="shared" ref="H16" si="40">POWER(2,-G16)</f>
        <v>90.271933522177761</v>
      </c>
      <c r="L16" s="34" t="s">
        <v>42</v>
      </c>
    </row>
    <row r="17" spans="1:12" x14ac:dyDescent="0.2">
      <c r="A17" s="34" t="s">
        <v>77</v>
      </c>
      <c r="B17" s="34" t="s">
        <v>58</v>
      </c>
      <c r="C17" s="34">
        <v>21.7287709242073</v>
      </c>
    </row>
    <row r="18" spans="1:12" x14ac:dyDescent="0.2">
      <c r="A18" s="34" t="s">
        <v>77</v>
      </c>
      <c r="B18" s="34" t="s">
        <v>59</v>
      </c>
      <c r="C18" s="34">
        <v>23.853956959173999</v>
      </c>
      <c r="D18" s="34">
        <f t="shared" ref="D18" si="41">AVERAGE(C18:C19)</f>
        <v>23.750383919630099</v>
      </c>
      <c r="E18" s="34">
        <f t="shared" ref="E18" si="42">STDEV(C18:C19)</f>
        <v>0.14647439721918773</v>
      </c>
      <c r="F18" s="49">
        <f t="shared" ref="F18" si="43">D18-D234</f>
        <v>-5.1823519751458527</v>
      </c>
      <c r="G18" s="49">
        <f t="shared" ref="G18" si="44">F18-$F$34</f>
        <v>-3.8839874923352546</v>
      </c>
      <c r="H18" s="49">
        <f t="shared" ref="H18" si="45">POWER(2,-G18)</f>
        <v>14.763751885306696</v>
      </c>
      <c r="I18" s="49">
        <f t="shared" ref="I18" si="46">AVERAGE(H18,H20)</f>
        <v>16.627583895731984</v>
      </c>
      <c r="J18" s="49">
        <f t="shared" ref="J18" si="47">STDEV(H18,H20)</f>
        <v>2.63585650712856</v>
      </c>
      <c r="K18" s="49">
        <f>I18/I2</f>
        <v>0.94714273108010905</v>
      </c>
      <c r="L18" s="34" t="s">
        <v>43</v>
      </c>
    </row>
    <row r="19" spans="1:12" x14ac:dyDescent="0.2">
      <c r="A19" s="34" t="s">
        <v>77</v>
      </c>
      <c r="B19" s="34" t="s">
        <v>59</v>
      </c>
      <c r="C19" s="34">
        <v>23.6468108800862</v>
      </c>
    </row>
    <row r="20" spans="1:12" x14ac:dyDescent="0.2">
      <c r="A20" s="34" t="s">
        <v>77</v>
      </c>
      <c r="B20" s="34" t="s">
        <v>60</v>
      </c>
      <c r="C20" s="34">
        <v>23.085104598679798</v>
      </c>
      <c r="D20" s="34">
        <f t="shared" ref="D20" si="48">AVERAGE(C20:C21)</f>
        <v>23.079399115759401</v>
      </c>
      <c r="E20" s="34">
        <f t="shared" ref="E20" si="49">STDEV(C20:C21)</f>
        <v>8.0687713259170527E-3</v>
      </c>
      <c r="F20" s="49">
        <f t="shared" ref="F20" si="50">D20-D236</f>
        <v>-5.5071482752676992</v>
      </c>
      <c r="G20" s="49">
        <f t="shared" ref="G20" si="51">F20-$F$34</f>
        <v>-4.2087837924571012</v>
      </c>
      <c r="H20" s="49">
        <f t="shared" ref="H20" si="52">POWER(2,-G20)</f>
        <v>18.491415906157272</v>
      </c>
      <c r="L20" s="34" t="s">
        <v>44</v>
      </c>
    </row>
    <row r="21" spans="1:12" x14ac:dyDescent="0.2">
      <c r="A21" s="34" t="s">
        <v>77</v>
      </c>
      <c r="B21" s="34" t="s">
        <v>60</v>
      </c>
      <c r="C21" s="34">
        <v>23.073693632838999</v>
      </c>
    </row>
    <row r="22" spans="1:12" x14ac:dyDescent="0.2">
      <c r="A22" s="34" t="s">
        <v>77</v>
      </c>
      <c r="B22" s="34" t="s">
        <v>61</v>
      </c>
      <c r="C22" s="34">
        <v>20.835220163032101</v>
      </c>
      <c r="D22" s="34">
        <f t="shared" ref="D22" si="53">AVERAGE(C22:C23)</f>
        <v>20.850377807953251</v>
      </c>
      <c r="E22" s="34">
        <f t="shared" ref="E22" si="54">STDEV(C22:C23)</f>
        <v>2.1436147021125545E-2</v>
      </c>
      <c r="F22" s="49">
        <f t="shared" ref="F22" si="55">D22-D238</f>
        <v>-8.7571152756581014</v>
      </c>
      <c r="G22" s="49">
        <f t="shared" ref="G22" si="56">F22-$F$34</f>
        <v>-7.4587507928475034</v>
      </c>
      <c r="H22" s="49">
        <f t="shared" ref="H22" si="57">POWER(2,-G22)</f>
        <v>175.91696299874934</v>
      </c>
      <c r="I22" s="49">
        <f t="shared" ref="I22" si="58">AVERAGE(H22,H24)</f>
        <v>155.20111133080587</v>
      </c>
      <c r="J22" s="49">
        <f t="shared" ref="J22" si="59">STDEV(H22,H24)</f>
        <v>29.296638384915049</v>
      </c>
      <c r="K22" s="49">
        <f t="shared" ref="K22" si="60">I22/I6</f>
        <v>1.0463678370670031</v>
      </c>
      <c r="L22" s="34" t="s">
        <v>45</v>
      </c>
    </row>
    <row r="23" spans="1:12" x14ac:dyDescent="0.2">
      <c r="A23" s="34" t="s">
        <v>77</v>
      </c>
      <c r="B23" s="34" t="s">
        <v>61</v>
      </c>
      <c r="C23" s="34">
        <v>20.865535452874401</v>
      </c>
    </row>
    <row r="24" spans="1:12" x14ac:dyDescent="0.2">
      <c r="A24" s="34" t="s">
        <v>77</v>
      </c>
      <c r="B24" s="34" t="s">
        <v>62</v>
      </c>
      <c r="C24" s="34">
        <v>20.822653721571498</v>
      </c>
      <c r="D24" s="34">
        <f t="shared" ref="D24" si="61">AVERAGE(C24:C25)</f>
        <v>20.979399291865249</v>
      </c>
      <c r="E24" s="34">
        <f t="shared" ref="E24" si="62">STDEV(C24:C25)</f>
        <v>0.22167171135132771</v>
      </c>
      <c r="F24" s="49">
        <f t="shared" ref="F24" si="63">D24-D240</f>
        <v>-8.3696687265815513</v>
      </c>
      <c r="G24" s="49">
        <f t="shared" ref="G24" si="64">F24-$F$34</f>
        <v>-7.0713042437709532</v>
      </c>
      <c r="H24" s="49">
        <f t="shared" ref="H24" si="65">POWER(2,-G24)</f>
        <v>134.48525966286243</v>
      </c>
      <c r="L24" s="34" t="s">
        <v>46</v>
      </c>
    </row>
    <row r="25" spans="1:12" x14ac:dyDescent="0.2">
      <c r="A25" s="34" t="s">
        <v>77</v>
      </c>
      <c r="B25" s="34" t="s">
        <v>62</v>
      </c>
      <c r="C25" s="34">
        <v>21.136144862159</v>
      </c>
    </row>
    <row r="26" spans="1:12" x14ac:dyDescent="0.2">
      <c r="A26" s="34" t="s">
        <v>77</v>
      </c>
      <c r="B26" s="34" t="s">
        <v>63</v>
      </c>
      <c r="C26" s="34">
        <v>20.798324283472802</v>
      </c>
      <c r="D26" s="34">
        <f t="shared" ref="D26" si="66">AVERAGE(C26:C27)</f>
        <v>20.920238101777802</v>
      </c>
      <c r="E26" s="34">
        <f t="shared" ref="E26" si="67">STDEV(C26:C27)</f>
        <v>0.17241217528762018</v>
      </c>
      <c r="F26" s="49">
        <f t="shared" ref="F26" si="68">D26-D242</f>
        <v>-8.4561711877083958</v>
      </c>
      <c r="G26" s="49">
        <f t="shared" ref="G26" si="69">F26-$F$34</f>
        <v>-7.1578067048977978</v>
      </c>
      <c r="H26" s="49">
        <f t="shared" ref="H26" si="70">POWER(2,-G26)</f>
        <v>142.79549995560083</v>
      </c>
      <c r="I26" s="49">
        <f t="shared" ref="I26" si="71">AVERAGE(H26,H28)</f>
        <v>139.60845010213058</v>
      </c>
      <c r="J26" s="49">
        <f t="shared" ref="J26" si="72">STDEV(H26,H28)</f>
        <v>4.5071691267368221</v>
      </c>
      <c r="K26" s="49">
        <f t="shared" ref="K26" si="73">I26/I10</f>
        <v>0.67698642741813908</v>
      </c>
      <c r="L26" s="34" t="s">
        <v>47</v>
      </c>
    </row>
    <row r="27" spans="1:12" x14ac:dyDescent="0.2">
      <c r="A27" s="34" t="s">
        <v>77</v>
      </c>
      <c r="B27" s="34" t="s">
        <v>63</v>
      </c>
      <c r="C27" s="34">
        <v>21.042151920082802</v>
      </c>
    </row>
    <row r="28" spans="1:12" x14ac:dyDescent="0.2">
      <c r="A28" s="34" t="s">
        <v>77</v>
      </c>
      <c r="B28" s="34" t="s">
        <v>64</v>
      </c>
      <c r="C28" s="34">
        <v>20.841341015388998</v>
      </c>
      <c r="D28" s="34">
        <f t="shared" ref="D28" si="74">AVERAGE(C28:C29)</f>
        <v>20.839058714655248</v>
      </c>
      <c r="E28" s="34">
        <f t="shared" ref="E28" si="75">STDEV(C28:C29)</f>
        <v>3.2276606510833446E-3</v>
      </c>
      <c r="F28" s="49">
        <f t="shared" ref="F28" si="76">D28-D244</f>
        <v>-8.390290648405653</v>
      </c>
      <c r="G28" s="49">
        <f t="shared" ref="G28" si="77">F28-$F$34</f>
        <v>-7.091926165595055</v>
      </c>
      <c r="H28" s="49">
        <f t="shared" ref="H28" si="78">POWER(2,-G28)</f>
        <v>136.42140024866032</v>
      </c>
      <c r="L28" s="34" t="s">
        <v>48</v>
      </c>
    </row>
    <row r="29" spans="1:12" x14ac:dyDescent="0.2">
      <c r="A29" s="34" t="s">
        <v>77</v>
      </c>
      <c r="B29" s="34" t="s">
        <v>64</v>
      </c>
      <c r="C29" s="34">
        <v>20.836776413921498</v>
      </c>
    </row>
    <row r="30" spans="1:12" x14ac:dyDescent="0.2">
      <c r="A30" s="34" t="s">
        <v>77</v>
      </c>
      <c r="B30" s="34" t="s">
        <v>65</v>
      </c>
      <c r="C30" s="34">
        <v>21.113006888711499</v>
      </c>
      <c r="D30" s="34">
        <f t="shared" ref="D30" si="79">AVERAGE(C30:C31)</f>
        <v>21.110722542284648</v>
      </c>
      <c r="E30" s="34">
        <f t="shared" ref="E30" si="80">STDEV(C30:C31)</f>
        <v>3.2305536980089151E-3</v>
      </c>
      <c r="F30" s="49">
        <f t="shared" ref="F30" si="81">D30-D246</f>
        <v>-8.2114078272603024</v>
      </c>
      <c r="G30" s="49">
        <f t="shared" ref="G30" si="82">F30-$F$34</f>
        <v>-6.9130433444497044</v>
      </c>
      <c r="H30" s="49">
        <f t="shared" ref="H30" si="83">POWER(2,-G30)</f>
        <v>120.51286410538916</v>
      </c>
      <c r="I30" s="49">
        <f t="shared" ref="I30" si="84">AVERAGE(H30,H32)</f>
        <v>115.43242278077406</v>
      </c>
      <c r="J30" s="49">
        <f t="shared" ref="J30" si="85">STDEV(H30,H32)</f>
        <v>7.1848290241114086</v>
      </c>
      <c r="K30" s="49">
        <f t="shared" ref="K30" si="86">I30/I14</f>
        <v>1.1627215976805751</v>
      </c>
      <c r="L30" s="34" t="s">
        <v>49</v>
      </c>
    </row>
    <row r="31" spans="1:12" x14ac:dyDescent="0.2">
      <c r="A31" s="34" t="s">
        <v>77</v>
      </c>
      <c r="B31" s="34" t="s">
        <v>65</v>
      </c>
      <c r="C31" s="34">
        <v>21.108438195857801</v>
      </c>
    </row>
    <row r="32" spans="1:12" x14ac:dyDescent="0.2">
      <c r="A32" s="34" t="s">
        <v>77</v>
      </c>
      <c r="B32" s="34" t="s">
        <v>66</v>
      </c>
      <c r="C32" s="34">
        <v>21.415861488624302</v>
      </c>
      <c r="D32" s="34">
        <f t="shared" ref="D32" si="87">AVERAGE(C32:C33)</f>
        <v>21.438191473697302</v>
      </c>
      <c r="E32" s="34">
        <f t="shared" ref="E32" si="88">STDEV(C32:C33)</f>
        <v>3.1579367737825513E-2</v>
      </c>
      <c r="F32" s="49">
        <f t="shared" ref="F32" si="89">D32-D248</f>
        <v>-8.0843332071535485</v>
      </c>
      <c r="G32" s="49">
        <f t="shared" ref="G32" si="90">F32-$F$34</f>
        <v>-6.7859687243429505</v>
      </c>
      <c r="H32" s="49">
        <f t="shared" ref="H32" si="91">POWER(2,-G32)</f>
        <v>110.35198145615895</v>
      </c>
      <c r="L32" s="34" t="s">
        <v>50</v>
      </c>
    </row>
    <row r="33" spans="1:12" x14ac:dyDescent="0.2">
      <c r="A33" s="34" t="s">
        <v>77</v>
      </c>
      <c r="B33" s="34" t="s">
        <v>66</v>
      </c>
      <c r="C33" s="34">
        <v>21.460521458770302</v>
      </c>
    </row>
    <row r="34" spans="1:12" x14ac:dyDescent="0.2">
      <c r="A34" s="34" t="s">
        <v>77</v>
      </c>
      <c r="B34" s="34" t="s">
        <v>23</v>
      </c>
      <c r="C34" s="34">
        <v>26.037414954778001</v>
      </c>
      <c r="D34" s="34">
        <f t="shared" ref="D34" si="92">AVERAGE(C34:C35)</f>
        <v>25.49667908240535</v>
      </c>
      <c r="E34" s="34">
        <f t="shared" ref="E34" si="93">STDEV(C34:C35)</f>
        <v>0.76471600437104914</v>
      </c>
      <c r="F34" s="49">
        <f t="shared" ref="F34" si="94">D34-D250</f>
        <v>-1.298364482810598</v>
      </c>
    </row>
    <row r="35" spans="1:12" x14ac:dyDescent="0.2">
      <c r="A35" s="34" t="s">
        <v>77</v>
      </c>
      <c r="B35" s="34" t="s">
        <v>23</v>
      </c>
      <c r="C35" s="34">
        <v>24.9559432100327</v>
      </c>
    </row>
    <row r="36" spans="1:12" x14ac:dyDescent="0.2">
      <c r="A36" s="34" t="s">
        <v>77</v>
      </c>
      <c r="B36" s="34" t="s">
        <v>24</v>
      </c>
      <c r="C36" s="34">
        <v>39.611814185021302</v>
      </c>
    </row>
    <row r="37" spans="1:12" x14ac:dyDescent="0.2">
      <c r="A37" s="34" t="s">
        <v>77</v>
      </c>
      <c r="B37" s="34" t="s">
        <v>24</v>
      </c>
    </row>
    <row r="38" spans="1:12" x14ac:dyDescent="0.2">
      <c r="A38" s="34" t="s">
        <v>78</v>
      </c>
      <c r="B38" s="34" t="s">
        <v>51</v>
      </c>
      <c r="C38" s="34">
        <v>27.913383982587298</v>
      </c>
      <c r="D38" s="34">
        <f>AVERAGE(C38:C39)</f>
        <v>28.401059875355049</v>
      </c>
      <c r="E38" s="34">
        <f>STDEV(C38:C39)</f>
        <v>0.68967786159456024</v>
      </c>
      <c r="F38" s="49">
        <f>D38-D218</f>
        <v>-0.7585871591015021</v>
      </c>
      <c r="G38" s="49">
        <f>F38-$F$70</f>
        <v>-1.0053845770737055</v>
      </c>
      <c r="H38" s="49">
        <f>POWER(2,-G38)</f>
        <v>2.0074785562771917</v>
      </c>
      <c r="I38" s="49">
        <f>AVERAGE(H38,H40)</f>
        <v>1.7293166455446403</v>
      </c>
      <c r="J38" s="49">
        <f>STDEV(H38,H40)</f>
        <v>0.39338034669358796</v>
      </c>
      <c r="L38" s="34" t="s">
        <v>35</v>
      </c>
    </row>
    <row r="39" spans="1:12" x14ac:dyDescent="0.2">
      <c r="A39" s="34" t="s">
        <v>78</v>
      </c>
      <c r="B39" s="34" t="s">
        <v>51</v>
      </c>
      <c r="C39" s="34">
        <v>28.8887357681228</v>
      </c>
    </row>
    <row r="40" spans="1:12" x14ac:dyDescent="0.2">
      <c r="A40" s="34" t="s">
        <v>78</v>
      </c>
      <c r="B40" s="34" t="s">
        <v>52</v>
      </c>
      <c r="C40" s="34">
        <v>29.006223375198999</v>
      </c>
      <c r="D40" s="34">
        <f t="shared" ref="D40" si="95">AVERAGE(C40:C41)</f>
        <v>29.024283862788948</v>
      </c>
      <c r="E40" s="34">
        <f t="shared" ref="E40" si="96">STDEV(C40:C41)</f>
        <v>2.5541386492779428E-2</v>
      </c>
      <c r="F40" s="49">
        <f t="shared" ref="F40" si="97">D40-D220</f>
        <v>-0.2904039424000544</v>
      </c>
      <c r="G40" s="49">
        <f t="shared" ref="G40" si="98">F40-$F$70</f>
        <v>-0.53720136037225785</v>
      </c>
      <c r="H40" s="49">
        <f t="shared" ref="H40" si="99">POWER(2,-G40)</f>
        <v>1.4511547348120888</v>
      </c>
      <c r="L40" s="34" t="s">
        <v>36</v>
      </c>
    </row>
    <row r="41" spans="1:12" x14ac:dyDescent="0.2">
      <c r="A41" s="34" t="s">
        <v>78</v>
      </c>
      <c r="B41" s="34" t="s">
        <v>52</v>
      </c>
      <c r="C41" s="34">
        <v>29.042344350378901</v>
      </c>
    </row>
    <row r="42" spans="1:12" x14ac:dyDescent="0.2">
      <c r="A42" s="34" t="s">
        <v>78</v>
      </c>
      <c r="B42" s="34" t="s">
        <v>53</v>
      </c>
      <c r="C42" s="34">
        <v>29.098707719335401</v>
      </c>
      <c r="D42" s="34">
        <f t="shared" ref="D42" si="100">AVERAGE(C42:C43)</f>
        <v>29.123046293829802</v>
      </c>
      <c r="E42" s="34">
        <f t="shared" ref="E42" si="101">STDEV(C42:C43)</f>
        <v>3.4419942138806836E-2</v>
      </c>
      <c r="F42" s="49">
        <f t="shared" ref="F42" si="102">D42-D222</f>
        <v>-5.6901849039647345E-2</v>
      </c>
      <c r="G42" s="49">
        <f t="shared" ref="G42" si="103">F42-$F$70</f>
        <v>-0.30369926701185079</v>
      </c>
      <c r="H42" s="49">
        <f t="shared" ref="H42" si="104">POWER(2,-G42)</f>
        <v>1.2343052863943467</v>
      </c>
      <c r="I42" s="49">
        <f t="shared" ref="I42" si="105">AVERAGE(H42,H44)</f>
        <v>1.1471479322551215</v>
      </c>
      <c r="J42" s="49">
        <f t="shared" ref="J42" si="106">STDEV(H42,H44)</f>
        <v>0.1232591122842471</v>
      </c>
      <c r="L42" s="34" t="s">
        <v>37</v>
      </c>
    </row>
    <row r="43" spans="1:12" x14ac:dyDescent="0.2">
      <c r="A43" s="34" t="s">
        <v>78</v>
      </c>
      <c r="B43" s="34" t="s">
        <v>53</v>
      </c>
      <c r="C43" s="34">
        <v>29.147384868324199</v>
      </c>
    </row>
    <row r="44" spans="1:12" x14ac:dyDescent="0.2">
      <c r="A44" s="34" t="s">
        <v>78</v>
      </c>
      <c r="B44" s="34" t="s">
        <v>54</v>
      </c>
      <c r="C44" s="34">
        <v>29.375092360175799</v>
      </c>
      <c r="D44" s="34">
        <f t="shared" ref="D44" si="107">AVERAGE(C44:C45)</f>
        <v>29.424472419409799</v>
      </c>
      <c r="E44" s="34">
        <f t="shared" ref="E44" si="108">STDEV(C44:C45)</f>
        <v>6.9833949479509771E-2</v>
      </c>
      <c r="F44" s="49">
        <f t="shared" ref="F44" si="109">D44-D224</f>
        <v>0.16274597673644919</v>
      </c>
      <c r="G44" s="49">
        <f t="shared" ref="G44" si="110">F44-$F$70</f>
        <v>-8.4051441235754254E-2</v>
      </c>
      <c r="H44" s="49">
        <f t="shared" ref="H44" si="111">POWER(2,-G44)</f>
        <v>1.0599905781158963</v>
      </c>
      <c r="L44" s="34" t="s">
        <v>38</v>
      </c>
    </row>
    <row r="45" spans="1:12" x14ac:dyDescent="0.2">
      <c r="A45" s="34" t="s">
        <v>78</v>
      </c>
      <c r="B45" s="34" t="s">
        <v>54</v>
      </c>
      <c r="C45" s="34">
        <v>29.473852478643799</v>
      </c>
    </row>
    <row r="46" spans="1:12" x14ac:dyDescent="0.2">
      <c r="A46" s="34" t="s">
        <v>78</v>
      </c>
      <c r="B46" s="34" t="s">
        <v>55</v>
      </c>
      <c r="C46" s="34">
        <v>30.096578498239399</v>
      </c>
      <c r="D46" s="34">
        <f t="shared" ref="D46" si="112">AVERAGE(C46:C47)</f>
        <v>30.13478581392765</v>
      </c>
      <c r="E46" s="34">
        <f t="shared" ref="E46" si="113">STDEV(C46:C47)</f>
        <v>5.4033304028194229E-2</v>
      </c>
      <c r="F46" s="49">
        <f t="shared" ref="F46" si="114">D46-D226</f>
        <v>0.8509398985662493</v>
      </c>
      <c r="G46" s="49">
        <f t="shared" ref="G46" si="115">F46-$F$70</f>
        <v>0.60414248059404585</v>
      </c>
      <c r="H46" s="49">
        <f t="shared" ref="H46" si="116">POWER(2,-G46)</f>
        <v>0.65786228881200748</v>
      </c>
      <c r="I46" s="49">
        <f t="shared" ref="I46" si="117">AVERAGE(H46,H48)</f>
        <v>1.2649973464691098</v>
      </c>
      <c r="J46" s="49">
        <f t="shared" ref="J46" si="118">STDEV(H46,H48)</f>
        <v>0.85861863273084515</v>
      </c>
      <c r="L46" s="34" t="s">
        <v>39</v>
      </c>
    </row>
    <row r="47" spans="1:12" x14ac:dyDescent="0.2">
      <c r="A47" s="34" t="s">
        <v>78</v>
      </c>
      <c r="B47" s="34" t="s">
        <v>55</v>
      </c>
      <c r="C47" s="34">
        <v>30.1729931296159</v>
      </c>
    </row>
    <row r="48" spans="1:12" x14ac:dyDescent="0.2">
      <c r="A48" s="34" t="s">
        <v>78</v>
      </c>
      <c r="B48" s="34" t="s">
        <v>56</v>
      </c>
      <c r="C48" s="34">
        <v>29.821909189442302</v>
      </c>
      <c r="D48" s="34">
        <f t="shared" ref="D48" si="119">AVERAGE(C48:C49)</f>
        <v>28.54374302428425</v>
      </c>
      <c r="E48" s="34">
        <f t="shared" ref="E48" si="120">STDEV(C48:C49)</f>
        <v>1.8075999257329256</v>
      </c>
      <c r="F48" s="49">
        <f t="shared" ref="F48" si="121">D48-D228</f>
        <v>-0.65788505328530178</v>
      </c>
      <c r="G48" s="49">
        <f t="shared" ref="G48" si="122">F48-$F$70</f>
        <v>-0.90468247125750523</v>
      </c>
      <c r="H48" s="49">
        <f t="shared" ref="H48" si="123">POWER(2,-G48)</f>
        <v>1.8721324041262122</v>
      </c>
      <c r="L48" s="34" t="s">
        <v>40</v>
      </c>
    </row>
    <row r="49" spans="1:12" x14ac:dyDescent="0.2">
      <c r="A49" s="34" t="s">
        <v>78</v>
      </c>
      <c r="B49" s="34" t="s">
        <v>56</v>
      </c>
      <c r="C49" s="34">
        <v>27.265576859126199</v>
      </c>
    </row>
    <row r="50" spans="1:12" x14ac:dyDescent="0.2">
      <c r="A50" s="34" t="s">
        <v>78</v>
      </c>
      <c r="B50" s="34" t="s">
        <v>57</v>
      </c>
      <c r="C50" s="34">
        <v>29.789773207613798</v>
      </c>
      <c r="D50" s="34">
        <f t="shared" ref="D50" si="124">AVERAGE(C50:C51)</f>
        <v>30.115326590193948</v>
      </c>
      <c r="E50" s="34">
        <f t="shared" ref="E50" si="125">STDEV(C50:C51)</f>
        <v>0.46040200892128502</v>
      </c>
      <c r="F50" s="49">
        <f t="shared" ref="F50" si="126">D50-D230</f>
        <v>0.76049630408465063</v>
      </c>
      <c r="G50" s="49">
        <f t="shared" ref="G50" si="127">F50-$F$70</f>
        <v>0.51369888611244718</v>
      </c>
      <c r="H50" s="49">
        <f t="shared" ref="H50" si="128">POWER(2,-G50)</f>
        <v>0.70042433512371838</v>
      </c>
      <c r="I50" s="49">
        <f t="shared" ref="I50" si="129">AVERAGE(H50,H52)</f>
        <v>0.61775871663746584</v>
      </c>
      <c r="J50" s="49">
        <f t="shared" ref="J50" si="130">STDEV(H50,H52)</f>
        <v>0.11690683880521832</v>
      </c>
      <c r="L50" s="34" t="s">
        <v>41</v>
      </c>
    </row>
    <row r="51" spans="1:12" x14ac:dyDescent="0.2">
      <c r="A51" s="34" t="s">
        <v>78</v>
      </c>
      <c r="B51" s="34" t="s">
        <v>57</v>
      </c>
      <c r="C51" s="34">
        <v>30.440879972774098</v>
      </c>
    </row>
    <row r="52" spans="1:12" x14ac:dyDescent="0.2">
      <c r="A52" s="34" t="s">
        <v>78</v>
      </c>
      <c r="B52" s="34" t="s">
        <v>58</v>
      </c>
      <c r="C52" s="34">
        <v>30.6467479276833</v>
      </c>
      <c r="D52" s="34">
        <f t="shared" ref="D52" si="131">AVERAGE(C52:C53)</f>
        <v>30.6380475309026</v>
      </c>
      <c r="E52" s="34">
        <f t="shared" ref="E52" si="132">STDEV(C52:C53)</f>
        <v>1.2304219125293159E-2</v>
      </c>
      <c r="F52" s="49">
        <f t="shared" ref="F52" si="133">D52-D232</f>
        <v>1.1489355922686997</v>
      </c>
      <c r="G52" s="49">
        <f t="shared" ref="G52" si="134">F52-$F$70</f>
        <v>0.90213817429649623</v>
      </c>
      <c r="H52" s="49">
        <f t="shared" ref="H52" si="135">POWER(2,-G52)</f>
        <v>0.5350930981512132</v>
      </c>
      <c r="L52" s="34" t="s">
        <v>42</v>
      </c>
    </row>
    <row r="53" spans="1:12" x14ac:dyDescent="0.2">
      <c r="A53" s="34" t="s">
        <v>78</v>
      </c>
      <c r="B53" s="34" t="s">
        <v>58</v>
      </c>
      <c r="C53" s="34">
        <v>30.6293471341219</v>
      </c>
    </row>
    <row r="54" spans="1:12" x14ac:dyDescent="0.2">
      <c r="A54" s="34" t="s">
        <v>78</v>
      </c>
      <c r="B54" s="34" t="s">
        <v>59</v>
      </c>
      <c r="C54" s="34">
        <v>28.5318943588431</v>
      </c>
      <c r="D54" s="34">
        <f t="shared" ref="D54" si="136">AVERAGE(C54:C55)</f>
        <v>28.582311731213949</v>
      </c>
      <c r="E54" s="34">
        <f t="shared" ref="E54" si="137">STDEV(C54:C55)</f>
        <v>7.1300931786070762E-2</v>
      </c>
      <c r="F54" s="49">
        <f t="shared" ref="F54" si="138">D54-D234</f>
        <v>-0.35042416356200334</v>
      </c>
      <c r="G54" s="49">
        <f t="shared" ref="G54" si="139">F54-$F$70</f>
        <v>-0.59722158153420679</v>
      </c>
      <c r="H54" s="49">
        <f t="shared" ref="H54" si="140">POWER(2,-G54)</f>
        <v>1.5128003283500628</v>
      </c>
      <c r="I54" s="49">
        <f t="shared" ref="I54" si="141">AVERAGE(H54,H56)</f>
        <v>1.5827807008275376</v>
      </c>
      <c r="J54" s="49">
        <f t="shared" ref="J54" si="142">STDEV(H54,H56)</f>
        <v>9.8967191857565723E-2</v>
      </c>
      <c r="K54" s="49">
        <f>I54/I38</f>
        <v>0.91526367071372761</v>
      </c>
      <c r="L54" s="34" t="s">
        <v>43</v>
      </c>
    </row>
    <row r="55" spans="1:12" x14ac:dyDescent="0.2">
      <c r="A55" s="34" t="s">
        <v>78</v>
      </c>
      <c r="B55" s="34" t="s">
        <v>59</v>
      </c>
      <c r="C55" s="34">
        <v>28.632729103584801</v>
      </c>
    </row>
    <row r="56" spans="1:12" x14ac:dyDescent="0.2">
      <c r="A56" s="34" t="s">
        <v>78</v>
      </c>
      <c r="B56" s="34" t="s">
        <v>60</v>
      </c>
      <c r="C56" s="34">
        <v>28.1307930953434</v>
      </c>
      <c r="D56" s="34">
        <f t="shared" ref="D56" si="143">AVERAGE(C56:C57)</f>
        <v>28.108466628393252</v>
      </c>
      <c r="E56" s="34">
        <f t="shared" ref="E56" si="144">STDEV(C56:C57)</f>
        <v>3.1574392360775784E-2</v>
      </c>
      <c r="F56" s="49">
        <f t="shared" ref="F56" si="145">D56-D236</f>
        <v>-0.47808076263384791</v>
      </c>
      <c r="G56" s="49">
        <f t="shared" ref="G56" si="146">F56-$F$70</f>
        <v>-0.72487818060605136</v>
      </c>
      <c r="H56" s="49">
        <f t="shared" ref="H56" si="147">POWER(2,-G56)</f>
        <v>1.6527610733050124</v>
      </c>
      <c r="L56" s="34" t="s">
        <v>44</v>
      </c>
    </row>
    <row r="57" spans="1:12" x14ac:dyDescent="0.2">
      <c r="A57" s="34" t="s">
        <v>78</v>
      </c>
      <c r="B57" s="34" t="s">
        <v>60</v>
      </c>
      <c r="C57" s="34">
        <v>28.086140161443101</v>
      </c>
    </row>
    <row r="58" spans="1:12" x14ac:dyDescent="0.2">
      <c r="A58" s="34" t="s">
        <v>78</v>
      </c>
      <c r="B58" s="34" t="s">
        <v>61</v>
      </c>
      <c r="C58" s="34">
        <v>29.662952465745601</v>
      </c>
      <c r="D58" s="34">
        <f t="shared" ref="D58" si="148">AVERAGE(C58:C59)</f>
        <v>29.555125207361499</v>
      </c>
      <c r="E58" s="34">
        <f t="shared" ref="E58" si="149">STDEV(C58:C59)</f>
        <v>0.15249077120030258</v>
      </c>
      <c r="F58" s="49">
        <f t="shared" ref="F58" si="150">D58-D238</f>
        <v>-5.2367876249853396E-2</v>
      </c>
      <c r="G58" s="49">
        <f t="shared" ref="G58" si="151">F58-$F$70</f>
        <v>-0.29916529422205684</v>
      </c>
      <c r="H58" s="49">
        <f t="shared" ref="H58" si="152">POWER(2,-G58)</f>
        <v>1.2304323112722892</v>
      </c>
      <c r="I58" s="49">
        <f t="shared" ref="I58" si="153">AVERAGE(H58,H60)</f>
        <v>1.3133982015015357</v>
      </c>
      <c r="J58" s="49">
        <f t="shared" ref="J58" si="154">STDEV(H58,H60)</f>
        <v>0.11733148717655768</v>
      </c>
      <c r="K58" s="49">
        <f t="shared" ref="K58" si="155">I58/I42</f>
        <v>1.1449248737428233</v>
      </c>
      <c r="L58" s="34" t="s">
        <v>45</v>
      </c>
    </row>
    <row r="59" spans="1:12" x14ac:dyDescent="0.2">
      <c r="A59" s="34" t="s">
        <v>78</v>
      </c>
      <c r="B59" s="34" t="s">
        <v>61</v>
      </c>
      <c r="C59" s="34">
        <v>29.4472979489774</v>
      </c>
    </row>
    <row r="60" spans="1:12" x14ac:dyDescent="0.2">
      <c r="A60" s="34" t="s">
        <v>78</v>
      </c>
      <c r="B60" s="34" t="s">
        <v>62</v>
      </c>
      <c r="C60" s="34">
        <v>29.267919473533698</v>
      </c>
      <c r="D60" s="34">
        <f t="shared" ref="D60" si="156">AVERAGE(C60:C61)</f>
        <v>29.114190273633699</v>
      </c>
      <c r="E60" s="34">
        <f t="shared" ref="E60" si="157">STDEV(C60:C61)</f>
        <v>0.21740591943134324</v>
      </c>
      <c r="F60" s="49">
        <f t="shared" ref="F60" si="158">D60-D240</f>
        <v>-0.23487774481310097</v>
      </c>
      <c r="G60" s="49">
        <f t="shared" ref="G60" si="159">F60-$F$70</f>
        <v>-0.48167516278530442</v>
      </c>
      <c r="H60" s="49">
        <f t="shared" ref="H60" si="160">POWER(2,-G60)</f>
        <v>1.396364091730782</v>
      </c>
      <c r="L60" s="34" t="s">
        <v>46</v>
      </c>
    </row>
    <row r="61" spans="1:12" x14ac:dyDescent="0.2">
      <c r="A61" s="34" t="s">
        <v>78</v>
      </c>
      <c r="B61" s="34" t="s">
        <v>62</v>
      </c>
      <c r="C61" s="34">
        <v>28.9604610737337</v>
      </c>
    </row>
    <row r="62" spans="1:12" x14ac:dyDescent="0.2">
      <c r="A62" s="34" t="s">
        <v>78</v>
      </c>
      <c r="B62" s="34" t="s">
        <v>63</v>
      </c>
      <c r="C62" s="34">
        <v>29.3845913531995</v>
      </c>
      <c r="D62" s="34">
        <f t="shared" ref="D62" si="161">AVERAGE(C62:C63)</f>
        <v>29.67300485917675</v>
      </c>
      <c r="E62" s="34">
        <f t="shared" ref="E62" si="162">STDEV(C62:C63)</f>
        <v>0.40787829172460022</v>
      </c>
      <c r="F62" s="49">
        <f t="shared" ref="F62" si="163">D62-D242</f>
        <v>0.29659556969055245</v>
      </c>
      <c r="G62" s="49">
        <f t="shared" ref="G62" si="164">F62-$F$70</f>
        <v>4.9798151718349004E-2</v>
      </c>
      <c r="H62" s="49">
        <f t="shared" ref="H62" si="165">POWER(2,-G62)</f>
        <v>0.96607148307915414</v>
      </c>
      <c r="I62" s="49">
        <f t="shared" ref="I62" si="166">AVERAGE(H62,H64)</f>
        <v>0.92445432284144125</v>
      </c>
      <c r="J62" s="49">
        <f t="shared" ref="J62" si="167">STDEV(H62,H64)</f>
        <v>5.8855552435627949E-2</v>
      </c>
      <c r="K62" s="49">
        <f t="shared" ref="K62" si="168">I62/I46</f>
        <v>0.73079546405516171</v>
      </c>
      <c r="L62" s="34" t="s">
        <v>47</v>
      </c>
    </row>
    <row r="63" spans="1:12" x14ac:dyDescent="0.2">
      <c r="A63" s="34" t="s">
        <v>78</v>
      </c>
      <c r="B63" s="34" t="s">
        <v>63</v>
      </c>
      <c r="C63" s="34">
        <v>29.961418365154</v>
      </c>
    </row>
    <row r="64" spans="1:12" x14ac:dyDescent="0.2">
      <c r="A64" s="34" t="s">
        <v>78</v>
      </c>
      <c r="B64" s="34" t="s">
        <v>64</v>
      </c>
      <c r="C64" s="34">
        <v>29.643832863777401</v>
      </c>
      <c r="D64" s="34">
        <f t="shared" ref="D64" si="169">AVERAGE(C64:C65)</f>
        <v>29.655927515474151</v>
      </c>
      <c r="E64" s="34">
        <f t="shared" ref="E64" si="170">STDEV(C64:C65)</f>
        <v>1.7104420461721601E-2</v>
      </c>
      <c r="F64" s="49">
        <f t="shared" ref="F64" si="171">D64-D244</f>
        <v>0.42657815241324926</v>
      </c>
      <c r="G64" s="49">
        <f t="shared" ref="G64" si="172">F64-$F$70</f>
        <v>0.17978073444104581</v>
      </c>
      <c r="H64" s="49">
        <f t="shared" ref="H64" si="173">POWER(2,-G64)</f>
        <v>0.88283716260372824</v>
      </c>
      <c r="L64" s="34" t="s">
        <v>48</v>
      </c>
    </row>
    <row r="65" spans="1:12" x14ac:dyDescent="0.2">
      <c r="A65" s="34" t="s">
        <v>78</v>
      </c>
      <c r="B65" s="34" t="s">
        <v>64</v>
      </c>
      <c r="C65" s="34">
        <v>29.6680221671709</v>
      </c>
    </row>
    <row r="66" spans="1:12" x14ac:dyDescent="0.2">
      <c r="A66" s="34" t="s">
        <v>78</v>
      </c>
      <c r="B66" s="34" t="s">
        <v>65</v>
      </c>
      <c r="C66" s="34">
        <v>29.891611077662599</v>
      </c>
      <c r="D66" s="34">
        <f t="shared" ref="D66" si="174">AVERAGE(C66:C67)</f>
        <v>29.90985289055855</v>
      </c>
      <c r="E66" s="34">
        <f t="shared" ref="E66" si="175">STDEV(C66:C67)</f>
        <v>2.5797819199726572E-2</v>
      </c>
      <c r="F66" s="49">
        <f t="shared" ref="F66" si="176">D66-D246</f>
        <v>0.58772252101359967</v>
      </c>
      <c r="G66" s="49">
        <f t="shared" ref="G66" si="177">F66-$F$70</f>
        <v>0.34092510304139623</v>
      </c>
      <c r="H66" s="49">
        <f t="shared" ref="H66" si="178">POWER(2,-G66)</f>
        <v>0.78953487403618328</v>
      </c>
      <c r="I66" s="49">
        <f t="shared" ref="I66" si="179">AVERAGE(H66,H68)</f>
        <v>0.83890046196837087</v>
      </c>
      <c r="J66" s="49">
        <f t="shared" ref="J66" si="180">STDEV(H66,H68)</f>
        <v>6.981348396822136E-2</v>
      </c>
      <c r="K66" s="49">
        <f t="shared" ref="K66" si="181">I66/I50</f>
        <v>1.3579743018999486</v>
      </c>
      <c r="L66" s="34" t="s">
        <v>49</v>
      </c>
    </row>
    <row r="67" spans="1:12" x14ac:dyDescent="0.2">
      <c r="A67" s="34" t="s">
        <v>78</v>
      </c>
      <c r="B67" s="34" t="s">
        <v>65</v>
      </c>
      <c r="C67" s="34">
        <v>29.928094703454502</v>
      </c>
    </row>
    <row r="68" spans="1:12" x14ac:dyDescent="0.2">
      <c r="A68" s="34" t="s">
        <v>78</v>
      </c>
      <c r="B68" s="34" t="s">
        <v>66</v>
      </c>
      <c r="C68" s="34">
        <v>29.911251651496201</v>
      </c>
      <c r="D68" s="34">
        <f t="shared" ref="D68" si="182">AVERAGE(C68:C69)</f>
        <v>29.940258342151949</v>
      </c>
      <c r="E68" s="34">
        <f t="shared" ref="E68" si="183">STDEV(C68:C69)</f>
        <v>4.1021655324922905E-2</v>
      </c>
      <c r="F68" s="49">
        <f t="shared" ref="F68" si="184">D68-D248</f>
        <v>0.41773366130109935</v>
      </c>
      <c r="G68" s="49">
        <f t="shared" ref="G68" si="185">F68-$F$70</f>
        <v>0.1709362433288959</v>
      </c>
      <c r="H68" s="49">
        <f t="shared" ref="H68" si="186">POWER(2,-G68)</f>
        <v>0.88826604990055857</v>
      </c>
      <c r="L68" s="34" t="s">
        <v>50</v>
      </c>
    </row>
    <row r="69" spans="1:12" x14ac:dyDescent="0.2">
      <c r="A69" s="34" t="s">
        <v>78</v>
      </c>
      <c r="B69" s="34" t="s">
        <v>66</v>
      </c>
      <c r="C69" s="34">
        <v>29.969265032807701</v>
      </c>
    </row>
    <row r="70" spans="1:12" x14ac:dyDescent="0.2">
      <c r="A70" s="34" t="s">
        <v>78</v>
      </c>
      <c r="B70" s="34" t="s">
        <v>23</v>
      </c>
      <c r="C70" s="34">
        <v>27.024526962164899</v>
      </c>
      <c r="D70" s="34">
        <f t="shared" ref="D70" si="187">AVERAGE(C70:C71)</f>
        <v>27.041840983188152</v>
      </c>
      <c r="E70" s="34">
        <f t="shared" ref="E70" si="188">STDEV(C70:C71)</f>
        <v>2.448572335029504E-2</v>
      </c>
      <c r="F70" s="49">
        <f t="shared" ref="F70" si="189">D70-D250</f>
        <v>0.24679741797220345</v>
      </c>
    </row>
    <row r="71" spans="1:12" x14ac:dyDescent="0.2">
      <c r="A71" s="34" t="s">
        <v>78</v>
      </c>
      <c r="B71" s="34" t="s">
        <v>23</v>
      </c>
      <c r="C71" s="34">
        <v>27.059155004211402</v>
      </c>
    </row>
    <row r="72" spans="1:12" x14ac:dyDescent="0.2">
      <c r="A72" s="34" t="s">
        <v>78</v>
      </c>
      <c r="B72" s="34" t="s">
        <v>24</v>
      </c>
    </row>
    <row r="73" spans="1:12" x14ac:dyDescent="0.2">
      <c r="A73" s="34" t="s">
        <v>78</v>
      </c>
      <c r="B73" s="34" t="s">
        <v>24</v>
      </c>
      <c r="C73" s="34">
        <v>11.788718108766499</v>
      </c>
    </row>
    <row r="74" spans="1:12" x14ac:dyDescent="0.2">
      <c r="A74" s="34" t="s">
        <v>79</v>
      </c>
      <c r="B74" s="34" t="s">
        <v>51</v>
      </c>
      <c r="C74" s="34">
        <v>20.845620503596901</v>
      </c>
      <c r="D74" s="34">
        <f>AVERAGE(C74:C75)</f>
        <v>20.873950788324748</v>
      </c>
      <c r="E74" s="34">
        <f>STDEV(C74:C75)</f>
        <v>4.0065072888015169E-2</v>
      </c>
      <c r="F74" s="49">
        <f>D74-D218</f>
        <v>-8.2856962461318027</v>
      </c>
      <c r="G74" s="49">
        <f>F74-$F$106</f>
        <v>-2.990303645013153</v>
      </c>
      <c r="H74" s="49">
        <f>POWER(2,-G74)</f>
        <v>7.9464122743366579</v>
      </c>
      <c r="I74" s="49">
        <f>AVERAGE(H74,H76)</f>
        <v>8.2754690225190384</v>
      </c>
      <c r="J74" s="49">
        <f>STDEV(H74,H76)</f>
        <v>0.46535651606991146</v>
      </c>
      <c r="L74" s="34" t="s">
        <v>35</v>
      </c>
    </row>
    <row r="75" spans="1:12" x14ac:dyDescent="0.2">
      <c r="A75" s="34" t="s">
        <v>79</v>
      </c>
      <c r="B75" s="34" t="s">
        <v>51</v>
      </c>
      <c r="C75" s="34">
        <v>20.902281073052599</v>
      </c>
    </row>
    <row r="76" spans="1:12" x14ac:dyDescent="0.2">
      <c r="A76" s="34" t="s">
        <v>79</v>
      </c>
      <c r="B76" s="34" t="s">
        <v>52</v>
      </c>
      <c r="C76" s="34">
        <v>20.875652623262599</v>
      </c>
      <c r="D76" s="34">
        <f t="shared" ref="D76" si="190">AVERAGE(C76:C77)</f>
        <v>20.914199522218652</v>
      </c>
      <c r="E76" s="34">
        <f t="shared" ref="E76" si="191">STDEV(C76:C77)</f>
        <v>5.45135472910728E-2</v>
      </c>
      <c r="F76" s="49">
        <f t="shared" ref="F76" si="192">D76-D220</f>
        <v>-8.4004882829703504</v>
      </c>
      <c r="G76" s="49">
        <f t="shared" ref="G76" si="193">F76-$F$106</f>
        <v>-3.1050956818517008</v>
      </c>
      <c r="H76" s="49">
        <f t="shared" ref="H76" si="194">POWER(2,-G76)</f>
        <v>8.6045257707014198</v>
      </c>
      <c r="L76" s="34" t="s">
        <v>36</v>
      </c>
    </row>
    <row r="77" spans="1:12" x14ac:dyDescent="0.2">
      <c r="A77" s="34" t="s">
        <v>79</v>
      </c>
      <c r="B77" s="34" t="s">
        <v>52</v>
      </c>
      <c r="C77" s="34">
        <v>20.952746421174702</v>
      </c>
    </row>
    <row r="78" spans="1:12" x14ac:dyDescent="0.2">
      <c r="A78" s="34" t="s">
        <v>79</v>
      </c>
      <c r="B78" s="34" t="s">
        <v>53</v>
      </c>
      <c r="C78" s="34">
        <v>18.831252781704698</v>
      </c>
      <c r="D78" s="34">
        <f t="shared" ref="D78" si="195">AVERAGE(C78:C79)</f>
        <v>18.820086088295547</v>
      </c>
      <c r="E78" s="34">
        <f t="shared" ref="E78" si="196">STDEV(C78:C79)</f>
        <v>1.579208926608202E-2</v>
      </c>
      <c r="F78" s="49">
        <f t="shared" ref="F78" si="197">D78-D222</f>
        <v>-10.359862054573902</v>
      </c>
      <c r="G78" s="49">
        <f t="shared" ref="G78" si="198">F78-$F$106</f>
        <v>-5.0644694534552528</v>
      </c>
      <c r="H78" s="49">
        <f t="shared" ref="H78" si="199">POWER(2,-G78)</f>
        <v>33.462410114759578</v>
      </c>
      <c r="I78" s="49">
        <f t="shared" ref="I78" si="200">AVERAGE(H78,H80)</f>
        <v>31.054137745724105</v>
      </c>
      <c r="J78" s="49">
        <f t="shared" ref="J78" si="201">STDEV(H78,H80)</f>
        <v>3.4058114461783515</v>
      </c>
      <c r="L78" s="34" t="s">
        <v>37</v>
      </c>
    </row>
    <row r="79" spans="1:12" x14ac:dyDescent="0.2">
      <c r="A79" s="34" t="s">
        <v>79</v>
      </c>
      <c r="B79" s="34" t="s">
        <v>53</v>
      </c>
      <c r="C79" s="34">
        <v>18.808919394886399</v>
      </c>
    </row>
    <row r="80" spans="1:12" x14ac:dyDescent="0.2">
      <c r="A80" s="34" t="s">
        <v>79</v>
      </c>
      <c r="B80" s="34" t="s">
        <v>54</v>
      </c>
      <c r="C80" s="34">
        <v>19.167966881055701</v>
      </c>
      <c r="D80" s="34">
        <f t="shared" ref="D80" si="202">AVERAGE(C80:C81)</f>
        <v>19.12607882517235</v>
      </c>
      <c r="E80" s="34">
        <f t="shared" ref="E80" si="203">STDEV(C80:C81)</f>
        <v>5.9238656731677705E-2</v>
      </c>
      <c r="F80" s="49">
        <f t="shared" ref="F80" si="204">D80-D224</f>
        <v>-10.135647617501</v>
      </c>
      <c r="G80" s="49">
        <f t="shared" ref="G80" si="205">F80-$F$106</f>
        <v>-4.8402550163823506</v>
      </c>
      <c r="H80" s="49">
        <f t="shared" ref="H80" si="206">POWER(2,-G80)</f>
        <v>28.645865376688629</v>
      </c>
      <c r="L80" s="34" t="s">
        <v>38</v>
      </c>
    </row>
    <row r="81" spans="1:12" x14ac:dyDescent="0.2">
      <c r="A81" s="34" t="s">
        <v>79</v>
      </c>
      <c r="B81" s="34" t="s">
        <v>54</v>
      </c>
      <c r="C81" s="34">
        <v>19.084190769288998</v>
      </c>
    </row>
    <row r="82" spans="1:12" x14ac:dyDescent="0.2">
      <c r="A82" s="34" t="s">
        <v>79</v>
      </c>
      <c r="B82" s="34" t="s">
        <v>55</v>
      </c>
      <c r="C82" s="34">
        <v>19.3844392478732</v>
      </c>
      <c r="D82" s="34">
        <f t="shared" ref="D82" si="207">AVERAGE(C82:C83)</f>
        <v>19.420023523376351</v>
      </c>
      <c r="E82" s="34">
        <f t="shared" ref="E82" si="208">STDEV(C82:C83)</f>
        <v>5.0323765023776862E-2</v>
      </c>
      <c r="F82" s="49">
        <f t="shared" ref="F82" si="209">D82-D226</f>
        <v>-9.8638223919850496</v>
      </c>
      <c r="G82" s="49">
        <f t="shared" ref="G82" si="210">F82-$F$106</f>
        <v>-4.5684297908664</v>
      </c>
      <c r="H82" s="49">
        <f t="shared" ref="H82" si="211">POWER(2,-G82)</f>
        <v>23.72653943776811</v>
      </c>
      <c r="I82" s="49">
        <f t="shared" ref="I82" si="212">AVERAGE(H82,H84)</f>
        <v>23.452922297090154</v>
      </c>
      <c r="J82" s="49">
        <f t="shared" ref="J82" si="213">STDEV(H82,H84)</f>
        <v>0.38695307124451522</v>
      </c>
      <c r="L82" s="34" t="s">
        <v>39</v>
      </c>
    </row>
    <row r="83" spans="1:12" x14ac:dyDescent="0.2">
      <c r="A83" s="34" t="s">
        <v>79</v>
      </c>
      <c r="B83" s="34" t="s">
        <v>55</v>
      </c>
      <c r="C83" s="34">
        <v>19.455607798879502</v>
      </c>
    </row>
    <row r="84" spans="1:12" x14ac:dyDescent="0.2">
      <c r="A84" s="34" t="s">
        <v>79</v>
      </c>
      <c r="B84" s="34" t="s">
        <v>56</v>
      </c>
      <c r="C84" s="34">
        <v>19.355696403427</v>
      </c>
      <c r="D84" s="34">
        <f t="shared" ref="D84" si="214">AVERAGE(C84:C85)</f>
        <v>19.37147006208815</v>
      </c>
      <c r="E84" s="34">
        <f t="shared" ref="E84" si="215">STDEV(C84:C85)</f>
        <v>2.2307322006841997E-2</v>
      </c>
      <c r="F84" s="49">
        <f t="shared" ref="F84" si="216">D84-D228</f>
        <v>-9.8301580154814019</v>
      </c>
      <c r="G84" s="49">
        <f t="shared" ref="G84" si="217">F84-$F$106</f>
        <v>-4.5347654143627523</v>
      </c>
      <c r="H84" s="49">
        <f t="shared" ref="H84" si="218">POWER(2,-G84)</f>
        <v>23.179305156412195</v>
      </c>
      <c r="L84" s="34" t="s">
        <v>40</v>
      </c>
    </row>
    <row r="85" spans="1:12" x14ac:dyDescent="0.2">
      <c r="A85" s="34" t="s">
        <v>79</v>
      </c>
      <c r="B85" s="34" t="s">
        <v>56</v>
      </c>
      <c r="C85" s="34">
        <v>19.3872437207493</v>
      </c>
    </row>
    <row r="86" spans="1:12" x14ac:dyDescent="0.2">
      <c r="A86" s="34" t="s">
        <v>79</v>
      </c>
      <c r="B86" s="34" t="s">
        <v>57</v>
      </c>
      <c r="C86" s="34">
        <v>19.689664210709399</v>
      </c>
      <c r="D86" s="34">
        <f t="shared" ref="D86" si="219">AVERAGE(C86:C87)</f>
        <v>19.7002263281071</v>
      </c>
      <c r="E86" s="34">
        <f t="shared" ref="E86" si="220">STDEV(C86:C87)</f>
        <v>1.4937089671205056E-2</v>
      </c>
      <c r="F86" s="49">
        <f t="shared" ref="F86" si="221">D86-D230</f>
        <v>-9.6546039580021983</v>
      </c>
      <c r="G86" s="49">
        <f t="shared" ref="G86" si="222">F86-$F$106</f>
        <v>-4.3592113568835487</v>
      </c>
      <c r="H86" s="49">
        <f t="shared" ref="H86" si="223">POWER(2,-G86)</f>
        <v>20.523592159518689</v>
      </c>
      <c r="I86" s="49">
        <f t="shared" ref="I86" si="224">AVERAGE(H86,H88)</f>
        <v>20.277107326166995</v>
      </c>
      <c r="J86" s="49">
        <f t="shared" ref="J86" si="225">STDEV(H86,H88)</f>
        <v>0.3485821942452379</v>
      </c>
      <c r="L86" s="34" t="s">
        <v>41</v>
      </c>
    </row>
    <row r="87" spans="1:12" x14ac:dyDescent="0.2">
      <c r="A87" s="34" t="s">
        <v>79</v>
      </c>
      <c r="B87" s="34" t="s">
        <v>57</v>
      </c>
      <c r="C87" s="34">
        <v>19.7107884455048</v>
      </c>
    </row>
    <row r="88" spans="1:12" x14ac:dyDescent="0.2">
      <c r="A88" s="34" t="s">
        <v>79</v>
      </c>
      <c r="B88" s="34" t="s">
        <v>58</v>
      </c>
      <c r="C88" s="34">
        <v>19.857446336720798</v>
      </c>
      <c r="D88" s="34">
        <f t="shared" ref="D88" si="226">AVERAGE(C88:C89)</f>
        <v>19.869583986063247</v>
      </c>
      <c r="E88" s="34">
        <f t="shared" ref="E88" si="227">STDEV(C88:C89)</f>
        <v>1.716522831542306E-2</v>
      </c>
      <c r="F88" s="49">
        <f t="shared" ref="F88" si="228">D88-D232</f>
        <v>-9.6195279525706532</v>
      </c>
      <c r="G88" s="49">
        <f t="shared" ref="G88" si="229">F88-$F$106</f>
        <v>-4.3241353514520036</v>
      </c>
      <c r="H88" s="49">
        <f t="shared" ref="H88" si="230">POWER(2,-G88)</f>
        <v>20.030622492815301</v>
      </c>
      <c r="L88" s="34" t="s">
        <v>42</v>
      </c>
    </row>
    <row r="89" spans="1:12" x14ac:dyDescent="0.2">
      <c r="A89" s="34" t="s">
        <v>79</v>
      </c>
      <c r="B89" s="34" t="s">
        <v>58</v>
      </c>
      <c r="C89" s="34">
        <v>19.8817216354057</v>
      </c>
    </row>
    <row r="90" spans="1:12" x14ac:dyDescent="0.2">
      <c r="A90" s="34" t="s">
        <v>79</v>
      </c>
      <c r="B90" s="34" t="s">
        <v>59</v>
      </c>
      <c r="C90" s="34">
        <v>20.697448233486401</v>
      </c>
      <c r="D90" s="34">
        <f t="shared" ref="D90" si="231">AVERAGE(C90:C91)</f>
        <v>20.678933485680602</v>
      </c>
      <c r="E90" s="34">
        <f t="shared" ref="E90" si="232">STDEV(C90:C91)</f>
        <v>2.6183807450881245E-2</v>
      </c>
      <c r="F90" s="49">
        <f t="shared" ref="F90" si="233">D90-D234</f>
        <v>-8.2538024090953499</v>
      </c>
      <c r="G90" s="49">
        <f t="shared" ref="G90" si="234">F90-$F$106</f>
        <v>-2.9584098079767003</v>
      </c>
      <c r="H90" s="49">
        <f t="shared" ref="H90" si="235">POWER(2,-G90)</f>
        <v>7.7726675332953334</v>
      </c>
      <c r="I90" s="49">
        <f t="shared" ref="I90" si="236">AVERAGE(H90,H92)</f>
        <v>7.9595353554896278</v>
      </c>
      <c r="J90" s="49">
        <f t="shared" ref="J90" si="237">STDEV(H90,H92)</f>
        <v>0.2642710085182951</v>
      </c>
      <c r="K90" s="49">
        <f>I90/I74</f>
        <v>0.96182286874983181</v>
      </c>
      <c r="L90" s="34" t="s">
        <v>43</v>
      </c>
    </row>
    <row r="91" spans="1:12" x14ac:dyDescent="0.2">
      <c r="A91" s="34" t="s">
        <v>79</v>
      </c>
      <c r="B91" s="34" t="s">
        <v>59</v>
      </c>
      <c r="C91" s="34">
        <v>20.660418737874799</v>
      </c>
    </row>
    <row r="92" spans="1:12" x14ac:dyDescent="0.2">
      <c r="A92" s="34" t="s">
        <v>79</v>
      </c>
      <c r="B92" s="34" t="s">
        <v>60</v>
      </c>
      <c r="C92" s="34">
        <v>20.321147451446201</v>
      </c>
      <c r="D92" s="34">
        <f t="shared" ref="D92" si="238">AVERAGE(C92:C93)</f>
        <v>20.2649915726637</v>
      </c>
      <c r="E92" s="34">
        <f t="shared" ref="E92" si="239">STDEV(C92:C93)</f>
        <v>7.9416405381192989E-2</v>
      </c>
      <c r="F92" s="49">
        <f t="shared" ref="F92" si="240">D92-D236</f>
        <v>-8.3215558183634002</v>
      </c>
      <c r="G92" s="49">
        <f t="shared" ref="G92" si="241">F92-$F$106</f>
        <v>-3.0261632172447506</v>
      </c>
      <c r="H92" s="49">
        <f t="shared" ref="H92" si="242">POWER(2,-G92)</f>
        <v>8.1464031776839221</v>
      </c>
      <c r="L92" s="34" t="s">
        <v>44</v>
      </c>
    </row>
    <row r="93" spans="1:12" x14ac:dyDescent="0.2">
      <c r="A93" s="34" t="s">
        <v>79</v>
      </c>
      <c r="B93" s="34" t="s">
        <v>60</v>
      </c>
      <c r="C93" s="34">
        <v>20.208835693881198</v>
      </c>
    </row>
    <row r="94" spans="1:12" x14ac:dyDescent="0.2">
      <c r="A94" s="34" t="s">
        <v>79</v>
      </c>
      <c r="B94" s="34" t="s">
        <v>61</v>
      </c>
      <c r="C94" s="34">
        <v>19.1578809140488</v>
      </c>
      <c r="D94" s="34">
        <f t="shared" ref="D94" si="243">AVERAGE(C94:C95)</f>
        <v>19.145638179788598</v>
      </c>
      <c r="E94" s="34">
        <f t="shared" ref="E94" si="244">STDEV(C94:C95)</f>
        <v>1.7313840831304352E-2</v>
      </c>
      <c r="F94" s="49">
        <f t="shared" ref="F94" si="245">D94-D238</f>
        <v>-10.461854903822754</v>
      </c>
      <c r="G94" s="49">
        <f t="shared" ref="G94" si="246">F94-$F$106</f>
        <v>-5.1664623027041046</v>
      </c>
      <c r="H94" s="49">
        <f t="shared" ref="H94" si="247">POWER(2,-G94)</f>
        <v>35.913697855671572</v>
      </c>
      <c r="I94" s="49">
        <f t="shared" ref="I94" si="248">AVERAGE(H94,H96)</f>
        <v>33.017081797963286</v>
      </c>
      <c r="J94" s="49">
        <f t="shared" ref="J94" si="249">STDEV(H94,H96)</f>
        <v>4.0964337137987483</v>
      </c>
      <c r="K94" s="49">
        <f t="shared" ref="K94" si="250">I94/I78</f>
        <v>1.063210386593634</v>
      </c>
      <c r="L94" s="34" t="s">
        <v>45</v>
      </c>
    </row>
    <row r="95" spans="1:12" x14ac:dyDescent="0.2">
      <c r="A95" s="34" t="s">
        <v>79</v>
      </c>
      <c r="B95" s="34" t="s">
        <v>61</v>
      </c>
      <c r="C95" s="34">
        <v>19.1333954455284</v>
      </c>
    </row>
    <row r="96" spans="1:12" x14ac:dyDescent="0.2">
      <c r="A96" s="34" t="s">
        <v>79</v>
      </c>
      <c r="B96" s="34" t="s">
        <v>62</v>
      </c>
      <c r="C96" s="34">
        <v>19.121273149780301</v>
      </c>
      <c r="D96" s="34">
        <f t="shared" ref="D96" si="251">AVERAGE(C96:C97)</f>
        <v>19.141003244464102</v>
      </c>
      <c r="E96" s="34">
        <f t="shared" ref="E96" si="252">STDEV(C96:C97)</f>
        <v>2.7902567488734546E-2</v>
      </c>
      <c r="F96" s="49">
        <f t="shared" ref="F96" si="253">D96-D240</f>
        <v>-10.208064773982699</v>
      </c>
      <c r="G96" s="49">
        <f t="shared" ref="G96" si="254">F96-$F$106</f>
        <v>-4.912672172864049</v>
      </c>
      <c r="H96" s="49">
        <f t="shared" ref="H96" si="255">POWER(2,-G96)</f>
        <v>30.120465740254996</v>
      </c>
      <c r="L96" s="34" t="s">
        <v>46</v>
      </c>
    </row>
    <row r="97" spans="1:12" x14ac:dyDescent="0.2">
      <c r="A97" s="34" t="s">
        <v>79</v>
      </c>
      <c r="B97" s="34" t="s">
        <v>62</v>
      </c>
      <c r="C97" s="34">
        <v>19.1607333391479</v>
      </c>
    </row>
    <row r="98" spans="1:12" x14ac:dyDescent="0.2">
      <c r="A98" s="34" t="s">
        <v>79</v>
      </c>
      <c r="B98" s="34" t="s">
        <v>63</v>
      </c>
      <c r="C98" s="34">
        <v>19.276697102566601</v>
      </c>
      <c r="D98" s="34">
        <f t="shared" ref="D98" si="256">AVERAGE(C98:C99)</f>
        <v>19.242824215336249</v>
      </c>
      <c r="E98" s="34">
        <f t="shared" ref="E98" si="257">STDEV(C98:C99)</f>
        <v>4.7903496517895681E-2</v>
      </c>
      <c r="F98" s="49">
        <f t="shared" ref="F98" si="258">D98-D242</f>
        <v>-10.133585074149948</v>
      </c>
      <c r="G98" s="49">
        <f t="shared" ref="G98" si="259">F98-$F$106</f>
        <v>-4.8381924730312988</v>
      </c>
      <c r="H98" s="49">
        <f t="shared" ref="H98" si="260">POWER(2,-G98)</f>
        <v>28.604941187250848</v>
      </c>
      <c r="I98" s="49">
        <f t="shared" ref="I98" si="261">AVERAGE(H98,H100)</f>
        <v>29.286412542414766</v>
      </c>
      <c r="J98" s="49">
        <f t="shared" ref="J98" si="262">STDEV(H98,H100)</f>
        <v>0.96374603284158256</v>
      </c>
      <c r="K98" s="49">
        <f t="shared" ref="K98" si="263">I98/I82</f>
        <v>1.24873191372183</v>
      </c>
      <c r="L98" s="34" t="s">
        <v>47</v>
      </c>
    </row>
    <row r="99" spans="1:12" x14ac:dyDescent="0.2">
      <c r="A99" s="34" t="s">
        <v>79</v>
      </c>
      <c r="B99" s="34" t="s">
        <v>63</v>
      </c>
      <c r="C99" s="34">
        <v>19.208951328105901</v>
      </c>
    </row>
    <row r="100" spans="1:12" x14ac:dyDescent="0.2">
      <c r="A100" s="34" t="s">
        <v>79</v>
      </c>
      <c r="B100" s="34" t="s">
        <v>64</v>
      </c>
      <c r="C100" s="34">
        <v>19.073027832042101</v>
      </c>
      <c r="D100" s="34">
        <f t="shared" ref="D100" si="264">AVERAGE(C100:C101)</f>
        <v>19.028611451680298</v>
      </c>
      <c r="E100" s="34">
        <f t="shared" ref="E100" si="265">STDEV(C100:C101)</f>
        <v>6.2814247499180589E-2</v>
      </c>
      <c r="F100" s="49">
        <f t="shared" ref="F100" si="266">D100-D244</f>
        <v>-10.200737911380603</v>
      </c>
      <c r="G100" s="49">
        <f t="shared" ref="G100" si="267">F100-$F$106</f>
        <v>-4.9053453102619535</v>
      </c>
      <c r="H100" s="49">
        <f t="shared" ref="H100" si="268">POWER(2,-G100)</f>
        <v>29.96788389757868</v>
      </c>
      <c r="L100" s="34" t="s">
        <v>48</v>
      </c>
    </row>
    <row r="101" spans="1:12" x14ac:dyDescent="0.2">
      <c r="A101" s="34" t="s">
        <v>79</v>
      </c>
      <c r="B101" s="34" t="s">
        <v>64</v>
      </c>
      <c r="C101" s="34">
        <v>18.984195071318499</v>
      </c>
    </row>
    <row r="102" spans="1:12" x14ac:dyDescent="0.2">
      <c r="A102" s="34" t="s">
        <v>79</v>
      </c>
      <c r="B102" s="34" t="s">
        <v>65</v>
      </c>
      <c r="C102" s="34">
        <v>19.082557611138402</v>
      </c>
      <c r="D102" s="34">
        <f t="shared" ref="D102" si="269">AVERAGE(C102:C103)</f>
        <v>19.067696117401351</v>
      </c>
      <c r="E102" s="34">
        <f t="shared" ref="E102" si="270">STDEV(C102:C103)</f>
        <v>2.1017326000060385E-2</v>
      </c>
      <c r="F102" s="49">
        <f t="shared" ref="F102" si="271">D102-D246</f>
        <v>-10.2544342521436</v>
      </c>
      <c r="G102" s="49">
        <f t="shared" ref="G102" si="272">F102-$F$106</f>
        <v>-4.9590416510249504</v>
      </c>
      <c r="H102" s="49">
        <f t="shared" ref="H102" si="273">POWER(2,-G102)</f>
        <v>31.104289592317475</v>
      </c>
      <c r="I102" s="49">
        <f t="shared" ref="I102" si="274">AVERAGE(H102,H104)</f>
        <v>28.111442532247519</v>
      </c>
      <c r="J102" s="49">
        <f t="shared" ref="J102" si="275">STDEV(H102,H104)</f>
        <v>4.2325249024593639</v>
      </c>
      <c r="K102" s="49">
        <f t="shared" ref="K102" si="276">I102/I86</f>
        <v>1.3863635517661117</v>
      </c>
      <c r="L102" s="34" t="s">
        <v>49</v>
      </c>
    </row>
    <row r="103" spans="1:12" x14ac:dyDescent="0.2">
      <c r="A103" s="34" t="s">
        <v>79</v>
      </c>
      <c r="B103" s="34" t="s">
        <v>65</v>
      </c>
      <c r="C103" s="34">
        <v>19.0528346236643</v>
      </c>
    </row>
    <row r="104" spans="1:12" x14ac:dyDescent="0.2">
      <c r="A104" s="34" t="s">
        <v>79</v>
      </c>
      <c r="B104" s="34" t="s">
        <v>66</v>
      </c>
      <c r="C104" s="34">
        <v>19.588349464720501</v>
      </c>
      <c r="D104" s="34">
        <f t="shared" ref="D104" si="277">AVERAGE(C104:C105)</f>
        <v>19.576448187891351</v>
      </c>
      <c r="E104" s="34">
        <f t="shared" ref="E104" si="278">STDEV(C104:C105)</f>
        <v>1.6830947101340261E-2</v>
      </c>
      <c r="F104" s="49">
        <f t="shared" ref="F104" si="279">D104-D248</f>
        <v>-9.9460764929594987</v>
      </c>
      <c r="G104" s="49">
        <f t="shared" ref="G104" si="280">F104-$F$106</f>
        <v>-4.6506838918408491</v>
      </c>
      <c r="H104" s="49">
        <f t="shared" ref="H104" si="281">POWER(2,-G104)</f>
        <v>25.118595472177564</v>
      </c>
      <c r="L104" s="34" t="s">
        <v>50</v>
      </c>
    </row>
    <row r="105" spans="1:12" x14ac:dyDescent="0.2">
      <c r="A105" s="34" t="s">
        <v>79</v>
      </c>
      <c r="B105" s="34" t="s">
        <v>66</v>
      </c>
      <c r="C105" s="34">
        <v>19.564546911062202</v>
      </c>
    </row>
    <row r="106" spans="1:12" x14ac:dyDescent="0.2">
      <c r="A106" s="34" t="s">
        <v>79</v>
      </c>
      <c r="B106" s="34" t="s">
        <v>23</v>
      </c>
      <c r="C106" s="34">
        <v>21.4531985072929</v>
      </c>
      <c r="D106" s="34">
        <f t="shared" ref="D106" si="282">AVERAGE(C106:C107)</f>
        <v>21.499650964097299</v>
      </c>
      <c r="E106" s="34">
        <f t="shared" ref="E106" si="283">STDEV(C106:C107)</f>
        <v>6.5693694418334128E-2</v>
      </c>
      <c r="F106" s="49">
        <f t="shared" ref="F106" si="284">D106-D250</f>
        <v>-5.2953926011186496</v>
      </c>
    </row>
    <row r="107" spans="1:12" x14ac:dyDescent="0.2">
      <c r="A107" s="34" t="s">
        <v>79</v>
      </c>
      <c r="B107" s="34" t="s">
        <v>23</v>
      </c>
      <c r="C107" s="34">
        <v>21.546103420901701</v>
      </c>
    </row>
    <row r="108" spans="1:12" x14ac:dyDescent="0.2">
      <c r="A108" s="34" t="s">
        <v>79</v>
      </c>
      <c r="B108" s="34" t="s">
        <v>24</v>
      </c>
      <c r="C108" s="34">
        <v>39.049428001463703</v>
      </c>
    </row>
    <row r="109" spans="1:12" x14ac:dyDescent="0.2">
      <c r="A109" s="34" t="s">
        <v>79</v>
      </c>
      <c r="B109" s="34" t="s">
        <v>24</v>
      </c>
    </row>
    <row r="110" spans="1:12" x14ac:dyDescent="0.2">
      <c r="A110" s="34" t="s">
        <v>80</v>
      </c>
      <c r="B110" s="34" t="s">
        <v>51</v>
      </c>
      <c r="C110" s="34">
        <v>23.1008106754078</v>
      </c>
      <c r="D110" s="34">
        <f>AVERAGE(C110:C111)</f>
        <v>23.16026106164</v>
      </c>
      <c r="E110" s="34">
        <f>STDEV(C110:C111)</f>
        <v>8.4075542497895978E-2</v>
      </c>
      <c r="F110" s="49">
        <f>D110-D218</f>
        <v>-5.9993859728165511</v>
      </c>
      <c r="G110" s="49">
        <f>F110-$F$142</f>
        <v>-4.7279537826715021</v>
      </c>
      <c r="H110" s="49">
        <f>POWER(2,-G110)</f>
        <v>26.500612191105212</v>
      </c>
      <c r="I110" s="49">
        <f>AVERAGE(H110,H112)</f>
        <v>28.458853139170017</v>
      </c>
      <c r="J110" s="49">
        <f>STDEV(H110,H112)</f>
        <v>2.7693709071475952</v>
      </c>
      <c r="L110" s="34" t="s">
        <v>35</v>
      </c>
    </row>
    <row r="111" spans="1:12" x14ac:dyDescent="0.2">
      <c r="A111" s="34" t="s">
        <v>80</v>
      </c>
      <c r="B111" s="34" t="s">
        <v>51</v>
      </c>
      <c r="C111" s="34">
        <v>23.2197114478722</v>
      </c>
    </row>
    <row r="112" spans="1:12" x14ac:dyDescent="0.2">
      <c r="A112" s="34" t="s">
        <v>80</v>
      </c>
      <c r="B112" s="34" t="s">
        <v>52</v>
      </c>
      <c r="C112" s="34">
        <v>23.099715637163399</v>
      </c>
      <c r="D112" s="34">
        <f t="shared" ref="D112" si="285">AVERAGE(C112:C113)</f>
        <v>23.116445189125351</v>
      </c>
      <c r="E112" s="34">
        <f t="shared" ref="E112" si="286">STDEV(C112:C113)</f>
        <v>2.3659159277014678E-2</v>
      </c>
      <c r="F112" s="49">
        <f t="shared" ref="F112" si="287">D112-D220</f>
        <v>-6.1982426160636521</v>
      </c>
      <c r="G112" s="49">
        <f t="shared" ref="G112" si="288">F112-$F$142</f>
        <v>-4.9268104259186032</v>
      </c>
      <c r="H112" s="49">
        <f t="shared" ref="H112" si="289">POWER(2,-G112)</f>
        <v>30.417094087234823</v>
      </c>
      <c r="L112" s="34" t="s">
        <v>36</v>
      </c>
    </row>
    <row r="113" spans="1:12" x14ac:dyDescent="0.2">
      <c r="A113" s="34" t="s">
        <v>80</v>
      </c>
      <c r="B113" s="34" t="s">
        <v>52</v>
      </c>
      <c r="C113" s="34">
        <v>23.133174741087299</v>
      </c>
    </row>
    <row r="114" spans="1:12" x14ac:dyDescent="0.2">
      <c r="A114" s="34" t="s">
        <v>80</v>
      </c>
      <c r="B114" s="34" t="s">
        <v>53</v>
      </c>
      <c r="C114" s="34">
        <v>21.530266791823198</v>
      </c>
      <c r="D114" s="34">
        <f t="shared" ref="D114" si="290">AVERAGE(C114:C115)</f>
        <v>21.546109761721851</v>
      </c>
      <c r="E114" s="34">
        <f t="shared" ref="E114" si="291">STDEV(C114:C115)</f>
        <v>2.2405342898941374E-2</v>
      </c>
      <c r="F114" s="49">
        <f t="shared" ref="F114" si="292">D114-D222</f>
        <v>-7.6338383811475978</v>
      </c>
      <c r="G114" s="49">
        <f t="shared" ref="G114" si="293">F114-$F$142</f>
        <v>-6.3624061910025489</v>
      </c>
      <c r="H114" s="49">
        <f t="shared" ref="H114" si="294">POWER(2,-G114)</f>
        <v>82.276367260696475</v>
      </c>
      <c r="I114" s="49">
        <f t="shared" ref="I114" si="295">AVERAGE(H114,H116)</f>
        <v>79.455711708778338</v>
      </c>
      <c r="J114" s="49">
        <f t="shared" ref="J114" si="296">STDEV(H114,H116)</f>
        <v>3.9890093363055965</v>
      </c>
      <c r="L114" s="34" t="s">
        <v>37</v>
      </c>
    </row>
    <row r="115" spans="1:12" x14ac:dyDescent="0.2">
      <c r="A115" s="34" t="s">
        <v>80</v>
      </c>
      <c r="B115" s="34" t="s">
        <v>53</v>
      </c>
      <c r="C115" s="34">
        <v>21.561952731620501</v>
      </c>
    </row>
    <row r="116" spans="1:12" x14ac:dyDescent="0.2">
      <c r="A116" s="34" t="s">
        <v>80</v>
      </c>
      <c r="B116" s="34" t="s">
        <v>54</v>
      </c>
      <c r="C116" s="34">
        <v>21.760576861353499</v>
      </c>
      <c r="D116" s="34">
        <f t="shared" ref="D116" si="297">AVERAGE(C116:C117)</f>
        <v>21.730361663999499</v>
      </c>
      <c r="E116" s="34">
        <f t="shared" ref="E116" si="298">STDEV(C116:C117)</f>
        <v>4.2730741887806331E-2</v>
      </c>
      <c r="F116" s="49">
        <f t="shared" ref="F116" si="299">D116-D224</f>
        <v>-7.5313647786738507</v>
      </c>
      <c r="G116" s="49">
        <f t="shared" ref="G116" si="300">F116-$F$142</f>
        <v>-6.2599325885288017</v>
      </c>
      <c r="H116" s="49">
        <f t="shared" ref="H116" si="301">POWER(2,-G116)</f>
        <v>76.635056156860202</v>
      </c>
      <c r="L116" s="34" t="s">
        <v>38</v>
      </c>
    </row>
    <row r="117" spans="1:12" x14ac:dyDescent="0.2">
      <c r="A117" s="34" t="s">
        <v>80</v>
      </c>
      <c r="B117" s="34" t="s">
        <v>54</v>
      </c>
      <c r="C117" s="34">
        <v>21.700146466645499</v>
      </c>
    </row>
    <row r="118" spans="1:12" x14ac:dyDescent="0.2">
      <c r="A118" s="34" t="s">
        <v>80</v>
      </c>
      <c r="B118" s="34" t="s">
        <v>55</v>
      </c>
      <c r="C118" s="34">
        <v>21.460892897008101</v>
      </c>
      <c r="D118" s="34">
        <f t="shared" ref="D118" si="302">AVERAGE(C118:C119)</f>
        <v>21.466228286509399</v>
      </c>
      <c r="E118" s="34">
        <f t="shared" ref="E118" si="303">STDEV(C118:C119)</f>
        <v>7.5453801932804992E-3</v>
      </c>
      <c r="F118" s="49">
        <f t="shared" ref="F118" si="304">D118-D226</f>
        <v>-7.8176176288520018</v>
      </c>
      <c r="G118" s="49">
        <f t="shared" ref="G118" si="305">F118-$F$142</f>
        <v>-6.5461854387069529</v>
      </c>
      <c r="H118" s="49">
        <f t="shared" ref="H118" si="306">POWER(2,-G118)</f>
        <v>93.454060150608171</v>
      </c>
      <c r="I118" s="49">
        <f t="shared" ref="I118" si="307">AVERAGE(H118,H120)</f>
        <v>94.062963201504104</v>
      </c>
      <c r="J118" s="49">
        <f t="shared" ref="J118" si="308">STDEV(H118,H120)</f>
        <v>0.86111895274738282</v>
      </c>
      <c r="L118" s="34" t="s">
        <v>39</v>
      </c>
    </row>
    <row r="119" spans="1:12" x14ac:dyDescent="0.2">
      <c r="A119" s="34" t="s">
        <v>80</v>
      </c>
      <c r="B119" s="34" t="s">
        <v>55</v>
      </c>
      <c r="C119" s="34">
        <v>21.4715636760107</v>
      </c>
    </row>
    <row r="120" spans="1:12" x14ac:dyDescent="0.2">
      <c r="A120" s="34" t="s">
        <v>80</v>
      </c>
      <c r="B120" s="34" t="s">
        <v>56</v>
      </c>
      <c r="C120" s="34">
        <v>21.264484631683398</v>
      </c>
      <c r="D120" s="34">
        <f t="shared" ref="D120" si="309">AVERAGE(C120:C121)</f>
        <v>21.365332030501349</v>
      </c>
      <c r="E120" s="34">
        <f t="shared" ref="E120" si="310">STDEV(C120:C121)</f>
        <v>0.14261975913839478</v>
      </c>
      <c r="F120" s="49">
        <f t="shared" ref="F120" si="311">D120-D228</f>
        <v>-7.8362960470682026</v>
      </c>
      <c r="G120" s="49">
        <f t="shared" ref="G120" si="312">F120-$F$142</f>
        <v>-6.5648638569231537</v>
      </c>
      <c r="H120" s="49">
        <f t="shared" ref="H120" si="313">POWER(2,-G120)</f>
        <v>94.671866252400037</v>
      </c>
      <c r="L120" s="34" t="s">
        <v>40</v>
      </c>
    </row>
    <row r="121" spans="1:12" x14ac:dyDescent="0.2">
      <c r="A121" s="34" t="s">
        <v>80</v>
      </c>
      <c r="B121" s="34" t="s">
        <v>56</v>
      </c>
      <c r="C121" s="34">
        <v>21.4661794293193</v>
      </c>
    </row>
    <row r="122" spans="1:12" x14ac:dyDescent="0.2">
      <c r="A122" s="34" t="s">
        <v>80</v>
      </c>
      <c r="B122" s="34" t="s">
        <v>57</v>
      </c>
      <c r="C122" s="34">
        <v>21.666153212916299</v>
      </c>
      <c r="D122" s="34">
        <f t="shared" ref="D122" si="314">AVERAGE(C122:C123)</f>
        <v>21.6807103796714</v>
      </c>
      <c r="E122" s="34">
        <f t="shared" ref="E122" si="315">STDEV(C122:C123)</f>
        <v>2.0586942654789622E-2</v>
      </c>
      <c r="F122" s="49">
        <f t="shared" ref="F122" si="316">D122-D230</f>
        <v>-7.6741199064378982</v>
      </c>
      <c r="G122" s="49">
        <f t="shared" ref="G122" si="317">F122-$F$142</f>
        <v>-6.4026877162928493</v>
      </c>
      <c r="H122" s="49">
        <f t="shared" ref="H122" si="318">POWER(2,-G122)</f>
        <v>84.605979057566984</v>
      </c>
      <c r="I122" s="49">
        <f t="shared" ref="I122" si="319">AVERAGE(H122,H124)</f>
        <v>97.902589245533775</v>
      </c>
      <c r="J122" s="49">
        <f t="shared" ref="J122" si="320">STDEV(H122,H124)</f>
        <v>18.804246461410884</v>
      </c>
      <c r="L122" s="34" t="s">
        <v>41</v>
      </c>
    </row>
    <row r="123" spans="1:12" x14ac:dyDescent="0.2">
      <c r="A123" s="34" t="s">
        <v>80</v>
      </c>
      <c r="B123" s="34" t="s">
        <v>57</v>
      </c>
      <c r="C123" s="34">
        <v>21.6952675464265</v>
      </c>
    </row>
    <row r="124" spans="1:12" x14ac:dyDescent="0.2">
      <c r="A124" s="34" t="s">
        <v>80</v>
      </c>
      <c r="B124" s="34" t="s">
        <v>58</v>
      </c>
      <c r="C124" s="34">
        <v>21.409897166798299</v>
      </c>
      <c r="D124" s="34">
        <f t="shared" ref="D124" si="321">AVERAGE(C124:C125)</f>
        <v>21.420677157140801</v>
      </c>
      <c r="E124" s="34">
        <f t="shared" ref="E124" si="322">STDEV(C124:C125)</f>
        <v>1.5245208544615571E-2</v>
      </c>
      <c r="F124" s="49">
        <f t="shared" ref="F124" si="323">D124-D232</f>
        <v>-8.0684347814930995</v>
      </c>
      <c r="G124" s="49">
        <f t="shared" ref="G124" si="324">F124-$F$142</f>
        <v>-6.7970025913480505</v>
      </c>
      <c r="H124" s="49">
        <f t="shared" ref="H124" si="325">POWER(2,-G124)</f>
        <v>111.19919943350057</v>
      </c>
      <c r="L124" s="34" t="s">
        <v>42</v>
      </c>
    </row>
    <row r="125" spans="1:12" x14ac:dyDescent="0.2">
      <c r="A125" s="34" t="s">
        <v>80</v>
      </c>
      <c r="B125" s="34" t="s">
        <v>58</v>
      </c>
      <c r="C125" s="34">
        <v>21.4314571474833</v>
      </c>
    </row>
    <row r="126" spans="1:12" x14ac:dyDescent="0.2">
      <c r="A126" s="34" t="s">
        <v>80</v>
      </c>
      <c r="B126" s="34" t="s">
        <v>59</v>
      </c>
      <c r="C126" s="34">
        <v>22.937006712602098</v>
      </c>
      <c r="D126" s="34">
        <f t="shared" ref="D126" si="326">AVERAGE(C126:C127)</f>
        <v>22.9335587164042</v>
      </c>
      <c r="E126" s="34">
        <f t="shared" ref="E126" si="327">STDEV(C126:C127)</f>
        <v>4.876202986079374E-3</v>
      </c>
      <c r="F126" s="49">
        <f t="shared" ref="F126" si="328">D126-D234</f>
        <v>-5.9991771783717525</v>
      </c>
      <c r="G126" s="49">
        <f t="shared" ref="G126" si="329">F126-$F$142</f>
        <v>-4.7277449882267035</v>
      </c>
      <c r="H126" s="49">
        <f t="shared" ref="H126" si="330">POWER(2,-G126)</f>
        <v>26.49677716008604</v>
      </c>
      <c r="I126" s="49">
        <f t="shared" ref="I126" si="331">AVERAGE(H126,H128)</f>
        <v>23.682832218116353</v>
      </c>
      <c r="J126" s="49">
        <f t="shared" ref="J126" si="332">STDEV(H126,H128)</f>
        <v>3.9795191007047332</v>
      </c>
      <c r="K126" s="49">
        <f>I126/I110</f>
        <v>0.83217802566751808</v>
      </c>
      <c r="L126" s="34" t="s">
        <v>43</v>
      </c>
    </row>
    <row r="127" spans="1:12" x14ac:dyDescent="0.2">
      <c r="A127" s="34" t="s">
        <v>80</v>
      </c>
      <c r="B127" s="34" t="s">
        <v>59</v>
      </c>
      <c r="C127" s="34">
        <v>22.930110720206301</v>
      </c>
    </row>
    <row r="128" spans="1:12" x14ac:dyDescent="0.2">
      <c r="A128" s="34" t="s">
        <v>80</v>
      </c>
      <c r="B128" s="34" t="s">
        <v>60</v>
      </c>
      <c r="C128" s="34">
        <v>22.9638126908395</v>
      </c>
      <c r="D128" s="34">
        <f t="shared" ref="D128" si="333">AVERAGE(C128:C129)</f>
        <v>22.9318334275852</v>
      </c>
      <c r="E128" s="34">
        <f t="shared" ref="E128" si="334">STDEV(C128:C129)</f>
        <v>4.5225507808930469E-2</v>
      </c>
      <c r="F128" s="49">
        <f t="shared" ref="F128" si="335">D128-D236</f>
        <v>-5.6547139634418997</v>
      </c>
      <c r="G128" s="49">
        <f t="shared" ref="G128" si="336">F128-$F$142</f>
        <v>-4.3832817732968508</v>
      </c>
      <c r="H128" s="49">
        <f t="shared" ref="H128" si="337">POWER(2,-G128)</f>
        <v>20.868887276146669</v>
      </c>
      <c r="L128" s="34" t="s">
        <v>44</v>
      </c>
    </row>
    <row r="129" spans="1:12" x14ac:dyDescent="0.2">
      <c r="A129" s="34" t="s">
        <v>80</v>
      </c>
      <c r="B129" s="34" t="s">
        <v>60</v>
      </c>
      <c r="C129" s="34">
        <v>22.8998541643309</v>
      </c>
    </row>
    <row r="130" spans="1:12" x14ac:dyDescent="0.2">
      <c r="A130" s="34" t="s">
        <v>80</v>
      </c>
      <c r="B130" s="34" t="s">
        <v>61</v>
      </c>
      <c r="C130" s="34">
        <v>21.883252904774299</v>
      </c>
      <c r="D130" s="34">
        <f t="shared" ref="D130" si="338">AVERAGE(C130:C131)</f>
        <v>21.881970481680099</v>
      </c>
      <c r="E130" s="34">
        <f t="shared" ref="E130" si="339">STDEV(C130:C131)</f>
        <v>1.8136201325173434E-3</v>
      </c>
      <c r="F130" s="49">
        <f t="shared" ref="F130" si="340">D130-D238</f>
        <v>-7.7255226019312531</v>
      </c>
      <c r="G130" s="49">
        <f t="shared" ref="G130" si="341">F130-$F$142</f>
        <v>-6.4540904117862041</v>
      </c>
      <c r="H130" s="49">
        <f t="shared" ref="H130" si="342">POWER(2,-G130)</f>
        <v>87.674805009468614</v>
      </c>
      <c r="I130" s="49">
        <f t="shared" ref="I130" si="343">AVERAGE(H130,H132)</f>
        <v>85.938639781695187</v>
      </c>
      <c r="J130" s="49">
        <f t="shared" ref="J130" si="344">STDEV(H130,H132)</f>
        <v>2.4553084116377533</v>
      </c>
      <c r="K130" s="49">
        <f t="shared" ref="K130" si="345">I130/I114</f>
        <v>1.0815917186253157</v>
      </c>
      <c r="L130" s="34" t="s">
        <v>45</v>
      </c>
    </row>
    <row r="131" spans="1:12" x14ac:dyDescent="0.2">
      <c r="A131" s="34" t="s">
        <v>80</v>
      </c>
      <c r="B131" s="34" t="s">
        <v>61</v>
      </c>
      <c r="C131" s="34">
        <v>21.8806880585859</v>
      </c>
    </row>
    <row r="132" spans="1:12" x14ac:dyDescent="0.2">
      <c r="A132" s="34" t="s">
        <v>80</v>
      </c>
      <c r="B132" s="34" t="s">
        <v>62</v>
      </c>
      <c r="C132" s="34">
        <v>21.6391411924319</v>
      </c>
      <c r="D132" s="34">
        <f t="shared" ref="D132" si="346">AVERAGE(C132:C133)</f>
        <v>21.6818451013791</v>
      </c>
      <c r="E132" s="34">
        <f t="shared" ref="E132" si="347">STDEV(C132:C133)</f>
        <v>6.0392447199475521E-2</v>
      </c>
      <c r="F132" s="49">
        <f t="shared" ref="F132" si="348">D132-D240</f>
        <v>-7.6672229170677006</v>
      </c>
      <c r="G132" s="49">
        <f t="shared" ref="G132" si="349">F132-$F$142</f>
        <v>-6.3957907269226517</v>
      </c>
      <c r="H132" s="49">
        <f t="shared" ref="H132" si="350">POWER(2,-G132)</f>
        <v>84.202474553921761</v>
      </c>
      <c r="L132" s="34" t="s">
        <v>46</v>
      </c>
    </row>
    <row r="133" spans="1:12" x14ac:dyDescent="0.2">
      <c r="A133" s="34" t="s">
        <v>80</v>
      </c>
      <c r="B133" s="34" t="s">
        <v>62</v>
      </c>
      <c r="C133" s="34">
        <v>21.724549010326299</v>
      </c>
    </row>
    <row r="134" spans="1:12" x14ac:dyDescent="0.2">
      <c r="A134" s="34" t="s">
        <v>80</v>
      </c>
      <c r="B134" s="34" t="s">
        <v>63</v>
      </c>
      <c r="C134" s="34">
        <v>21.576911251527601</v>
      </c>
      <c r="D134" s="34">
        <f t="shared" ref="D134" si="351">AVERAGE(C134:C135)</f>
        <v>21.606617028467049</v>
      </c>
      <c r="E134" s="34">
        <f t="shared" ref="E134" si="352">STDEV(C134:C135)</f>
        <v>4.2010312628599465E-2</v>
      </c>
      <c r="F134" s="49">
        <f t="shared" ref="F134" si="353">D134-D242</f>
        <v>-7.7697922610191483</v>
      </c>
      <c r="G134" s="49">
        <f t="shared" ref="G134" si="354">F134-$F$142</f>
        <v>-6.4983600708740994</v>
      </c>
      <c r="H134" s="49">
        <f t="shared" ref="H134" si="355">POWER(2,-G134)</f>
        <v>90.406842995822146</v>
      </c>
      <c r="I134" s="49">
        <f t="shared" ref="I134" si="356">AVERAGE(H134,H136)</f>
        <v>93.525317699630364</v>
      </c>
      <c r="J134" s="49">
        <f t="shared" ref="J134" si="357">STDEV(H134,H136)</f>
        <v>4.4101892200429926</v>
      </c>
      <c r="K134" s="49">
        <f t="shared" ref="K134" si="358">I134/I118</f>
        <v>0.9942841955688555</v>
      </c>
      <c r="L134" s="34" t="s">
        <v>47</v>
      </c>
    </row>
    <row r="135" spans="1:12" x14ac:dyDescent="0.2">
      <c r="A135" s="34" t="s">
        <v>80</v>
      </c>
      <c r="B135" s="34" t="s">
        <v>63</v>
      </c>
      <c r="C135" s="34">
        <v>21.6363228054065</v>
      </c>
    </row>
    <row r="136" spans="1:12" x14ac:dyDescent="0.2">
      <c r="A136" s="34" t="s">
        <v>80</v>
      </c>
      <c r="B136" s="34" t="s">
        <v>64</v>
      </c>
      <c r="C136" s="34">
        <v>21.3901615974086</v>
      </c>
      <c r="D136" s="34">
        <f t="shared" ref="D136" si="359">AVERAGE(C136:C137)</f>
        <v>21.363312009393198</v>
      </c>
      <c r="E136" s="34">
        <f t="shared" ref="E136" si="360">STDEV(C136:C137)</f>
        <v>3.7971051515509176E-2</v>
      </c>
      <c r="F136" s="49">
        <f t="shared" ref="F136" si="361">D136-D244</f>
        <v>-7.8660373536677035</v>
      </c>
      <c r="G136" s="49">
        <f t="shared" ref="G136" si="362">F136-$F$142</f>
        <v>-6.5946051635226546</v>
      </c>
      <c r="H136" s="49">
        <f t="shared" ref="H136" si="363">POWER(2,-G136)</f>
        <v>96.643792403438567</v>
      </c>
      <c r="L136" s="34" t="s">
        <v>48</v>
      </c>
    </row>
    <row r="137" spans="1:12" x14ac:dyDescent="0.2">
      <c r="A137" s="34" t="s">
        <v>80</v>
      </c>
      <c r="B137" s="34" t="s">
        <v>64</v>
      </c>
      <c r="C137" s="34">
        <v>21.336462421377799</v>
      </c>
    </row>
    <row r="138" spans="1:12" x14ac:dyDescent="0.2">
      <c r="A138" s="34" t="s">
        <v>80</v>
      </c>
      <c r="B138" s="34" t="s">
        <v>65</v>
      </c>
      <c r="C138" s="34">
        <v>21.323182980069198</v>
      </c>
      <c r="D138" s="34">
        <f t="shared" ref="D138" si="364">AVERAGE(C138:C139)</f>
        <v>21.328714839470599</v>
      </c>
      <c r="E138" s="34">
        <f t="shared" ref="E138" si="365">STDEV(C138:C139)</f>
        <v>7.8232305906025569E-3</v>
      </c>
      <c r="F138" s="49">
        <f t="shared" ref="F138" si="366">D138-D246</f>
        <v>-7.9934155300743512</v>
      </c>
      <c r="G138" s="49">
        <f t="shared" ref="G138" si="367">F138-$F$142</f>
        <v>-6.7219833399293023</v>
      </c>
      <c r="H138" s="49">
        <f t="shared" ref="H138" si="368">POWER(2,-G138)</f>
        <v>105.56467516674168</v>
      </c>
      <c r="I138" s="49">
        <f t="shared" ref="I138" si="369">AVERAGE(H138,H140)</f>
        <v>93.441911890762668</v>
      </c>
      <c r="J138" s="49">
        <f t="shared" ref="J138" si="370">STDEV(H138,H140)</f>
        <v>17.144176238327994</v>
      </c>
      <c r="K138" s="49">
        <f t="shared" ref="K138" si="371">I138/I122</f>
        <v>0.95443759568417541</v>
      </c>
      <c r="L138" s="34" t="s">
        <v>49</v>
      </c>
    </row>
    <row r="139" spans="1:12" x14ac:dyDescent="0.2">
      <c r="A139" s="34" t="s">
        <v>80</v>
      </c>
      <c r="B139" s="34" t="s">
        <v>65</v>
      </c>
      <c r="C139" s="34">
        <v>21.334246698872001</v>
      </c>
    </row>
    <row r="140" spans="1:12" x14ac:dyDescent="0.2">
      <c r="A140" s="34" t="s">
        <v>80</v>
      </c>
      <c r="B140" s="34" t="s">
        <v>66</v>
      </c>
      <c r="C140" s="34">
        <v>21.896403431050999</v>
      </c>
      <c r="D140" s="34">
        <f t="shared" ref="D140" si="372">AVERAGE(C140:C141)</f>
        <v>21.905569285107749</v>
      </c>
      <c r="E140" s="34">
        <f t="shared" ref="E140" si="373">STDEV(C140:C141)</f>
        <v>1.2962475117788412E-2</v>
      </c>
      <c r="F140" s="49">
        <f t="shared" ref="F140" si="374">D140-D248</f>
        <v>-7.6169553957431013</v>
      </c>
      <c r="G140" s="49">
        <f t="shared" ref="G140" si="375">F140-$F$142</f>
        <v>-6.3455232055980524</v>
      </c>
      <c r="H140" s="49">
        <f t="shared" ref="H140" si="376">POWER(2,-G140)</f>
        <v>81.319148614783643</v>
      </c>
      <c r="L140" s="34" t="s">
        <v>50</v>
      </c>
    </row>
    <row r="141" spans="1:12" x14ac:dyDescent="0.2">
      <c r="A141" s="34" t="s">
        <v>80</v>
      </c>
      <c r="B141" s="34" t="s">
        <v>66</v>
      </c>
      <c r="C141" s="34">
        <v>21.914735139164499</v>
      </c>
    </row>
    <row r="142" spans="1:12" x14ac:dyDescent="0.2">
      <c r="A142" s="34" t="s">
        <v>80</v>
      </c>
      <c r="B142" s="34" t="s">
        <v>23</v>
      </c>
      <c r="C142" s="34">
        <v>25.625895632666701</v>
      </c>
      <c r="D142" s="34">
        <f t="shared" ref="D142" si="377">AVERAGE(C142:C143)</f>
        <v>25.523611375070899</v>
      </c>
      <c r="E142" s="34">
        <f t="shared" ref="E142" si="378">STDEV(C142:C143)</f>
        <v>0.14465178430924341</v>
      </c>
      <c r="F142" s="49">
        <f t="shared" ref="F142" si="379">D142-D250</f>
        <v>-1.2714321901450489</v>
      </c>
    </row>
    <row r="143" spans="1:12" x14ac:dyDescent="0.2">
      <c r="A143" s="34" t="s">
        <v>80</v>
      </c>
      <c r="B143" s="34" t="s">
        <v>23</v>
      </c>
      <c r="C143" s="34">
        <v>25.421327117475101</v>
      </c>
    </row>
    <row r="144" spans="1:12" x14ac:dyDescent="0.2">
      <c r="A144" s="34" t="s">
        <v>80</v>
      </c>
      <c r="B144" s="34" t="s">
        <v>24</v>
      </c>
    </row>
    <row r="145" spans="1:12" x14ac:dyDescent="0.2">
      <c r="A145" s="34" t="s">
        <v>80</v>
      </c>
      <c r="B145" s="34" t="s">
        <v>24</v>
      </c>
    </row>
    <row r="146" spans="1:12" x14ac:dyDescent="0.2">
      <c r="A146" s="34" t="s">
        <v>81</v>
      </c>
      <c r="B146" s="34" t="s">
        <v>51</v>
      </c>
      <c r="C146" s="34">
        <v>21.7084684951027</v>
      </c>
      <c r="D146" s="34">
        <f>AVERAGE(C146:C147)</f>
        <v>21.644718784122048</v>
      </c>
      <c r="E146" s="34">
        <f>STDEV(C146:C147)</f>
        <v>9.0155705866200198E-2</v>
      </c>
      <c r="F146" s="49">
        <f>D146-D218</f>
        <v>-7.5149282503345027</v>
      </c>
      <c r="G146" s="49">
        <f>F146-$F$178</f>
        <v>-1.7972726725305073</v>
      </c>
      <c r="H146" s="49">
        <f>POWER(2,-G146)</f>
        <v>3.4756255793946171</v>
      </c>
      <c r="I146" s="49">
        <f>AVERAGE(H146,H148)</f>
        <v>3.3745106030203429</v>
      </c>
      <c r="J146" s="49">
        <f>STDEV(H146,H148)</f>
        <v>0.14299817094753342</v>
      </c>
      <c r="L146" s="34" t="s">
        <v>35</v>
      </c>
    </row>
    <row r="147" spans="1:12" x14ac:dyDescent="0.2">
      <c r="A147" s="34" t="s">
        <v>81</v>
      </c>
      <c r="B147" s="34" t="s">
        <v>51</v>
      </c>
      <c r="C147" s="34">
        <v>21.5809690731414</v>
      </c>
    </row>
    <row r="148" spans="1:12" x14ac:dyDescent="0.2">
      <c r="A148" s="34" t="s">
        <v>81</v>
      </c>
      <c r="B148" s="34" t="s">
        <v>52</v>
      </c>
      <c r="C148" s="34">
        <v>21.9544490109325</v>
      </c>
      <c r="D148" s="34">
        <f t="shared" ref="D148" si="380">AVERAGE(C148:C149)</f>
        <v>21.886244248556551</v>
      </c>
      <c r="E148" s="34">
        <f t="shared" ref="E148" si="381">STDEV(C148:C149)</f>
        <v>9.6456099970503431E-2</v>
      </c>
      <c r="F148" s="49">
        <f t="shared" ref="F148" si="382">D148-D220</f>
        <v>-7.4284435566324518</v>
      </c>
      <c r="G148" s="49">
        <f t="shared" ref="G148" si="383">F148-$F$178</f>
        <v>-1.7107879788284563</v>
      </c>
      <c r="H148" s="49">
        <f t="shared" ref="H148" si="384">POWER(2,-G148)</f>
        <v>3.2733956266460691</v>
      </c>
      <c r="L148" s="34" t="s">
        <v>36</v>
      </c>
    </row>
    <row r="149" spans="1:12" x14ac:dyDescent="0.2">
      <c r="A149" s="34" t="s">
        <v>81</v>
      </c>
      <c r="B149" s="34" t="s">
        <v>52</v>
      </c>
      <c r="C149" s="34">
        <v>21.818039486180599</v>
      </c>
    </row>
    <row r="150" spans="1:12" x14ac:dyDescent="0.2">
      <c r="A150" s="34" t="s">
        <v>81</v>
      </c>
      <c r="B150" s="34" t="s">
        <v>53</v>
      </c>
      <c r="C150" s="34">
        <v>18.931048347230799</v>
      </c>
      <c r="D150" s="34">
        <f t="shared" ref="D150" si="385">AVERAGE(C150:C151)</f>
        <v>18.9369658394256</v>
      </c>
      <c r="E150" s="34">
        <f t="shared" ref="E150" si="386">STDEV(C150:C151)</f>
        <v>8.3685977171240045E-3</v>
      </c>
      <c r="F150" s="49">
        <f t="shared" ref="F150" si="387">D150-D222</f>
        <v>-10.242982303443849</v>
      </c>
      <c r="G150" s="49">
        <f t="shared" ref="G150" si="388">F150-$F$178</f>
        <v>-4.5253267256398537</v>
      </c>
      <c r="H150" s="49">
        <f t="shared" ref="H150" si="389">POWER(2,-G150)</f>
        <v>23.028151851191826</v>
      </c>
      <c r="I150" s="49">
        <f t="shared" ref="I150" si="390">AVERAGE(H150,H152)</f>
        <v>21.915368841716806</v>
      </c>
      <c r="J150" s="49">
        <f t="shared" ref="J150" si="391">STDEV(H150,H152)</f>
        <v>1.5737128239779246</v>
      </c>
      <c r="L150" s="34" t="s">
        <v>37</v>
      </c>
    </row>
    <row r="151" spans="1:12" x14ac:dyDescent="0.2">
      <c r="A151" s="34" t="s">
        <v>81</v>
      </c>
      <c r="B151" s="34" t="s">
        <v>53</v>
      </c>
      <c r="C151" s="34">
        <v>18.942883331620401</v>
      </c>
    </row>
    <row r="152" spans="1:12" x14ac:dyDescent="0.2">
      <c r="A152" s="34" t="s">
        <v>81</v>
      </c>
      <c r="B152" s="34" t="s">
        <v>54</v>
      </c>
      <c r="C152" s="34">
        <v>19.1702341288307</v>
      </c>
      <c r="D152" s="34">
        <f t="shared" ref="D152" si="392">AVERAGE(C152:C153)</f>
        <v>19.16537989856365</v>
      </c>
      <c r="E152" s="34">
        <f t="shared" ref="E152" si="393">STDEV(C152:C153)</f>
        <v>6.8649182785437786E-3</v>
      </c>
      <c r="F152" s="49">
        <f t="shared" ref="F152" si="394">D152-D224</f>
        <v>-10.0963465441097</v>
      </c>
      <c r="G152" s="49">
        <f t="shared" ref="G152" si="395">F152-$F$178</f>
        <v>-4.3786909663057045</v>
      </c>
      <c r="H152" s="49">
        <f t="shared" ref="H152" si="396">POWER(2,-G152)</f>
        <v>20.802585832241782</v>
      </c>
      <c r="L152" s="34" t="s">
        <v>38</v>
      </c>
    </row>
    <row r="153" spans="1:12" x14ac:dyDescent="0.2">
      <c r="A153" s="34" t="s">
        <v>81</v>
      </c>
      <c r="B153" s="34" t="s">
        <v>54</v>
      </c>
      <c r="C153" s="34">
        <v>19.1605256682966</v>
      </c>
    </row>
    <row r="154" spans="1:12" x14ac:dyDescent="0.2">
      <c r="A154" s="34" t="s">
        <v>81</v>
      </c>
      <c r="B154" s="34" t="s">
        <v>55</v>
      </c>
      <c r="C154" s="34">
        <v>19.2310580784035</v>
      </c>
      <c r="D154" s="34">
        <f t="shared" ref="D154" si="397">AVERAGE(C154:C155)</f>
        <v>19.242766032041551</v>
      </c>
      <c r="E154" s="34">
        <f t="shared" ref="E154" si="398">STDEV(C154:C155)</f>
        <v>1.6557546822565408E-2</v>
      </c>
      <c r="F154" s="49">
        <f t="shared" ref="F154" si="399">D154-D226</f>
        <v>-10.041079883319849</v>
      </c>
      <c r="G154" s="49">
        <f t="shared" ref="G154" si="400">F154-$F$178</f>
        <v>-4.3234243055158537</v>
      </c>
      <c r="H154" s="49">
        <f t="shared" ref="H154" si="401">POWER(2,-G154)</f>
        <v>20.020752642935776</v>
      </c>
      <c r="I154" s="49">
        <f t="shared" ref="I154" si="402">AVERAGE(H154,H156)</f>
        <v>19.665303046107834</v>
      </c>
      <c r="J154" s="49">
        <f t="shared" ref="J154" si="403">STDEV(H154,H156)</f>
        <v>0.50268164057412401</v>
      </c>
      <c r="L154" s="34" t="s">
        <v>39</v>
      </c>
    </row>
    <row r="155" spans="1:12" x14ac:dyDescent="0.2">
      <c r="A155" s="34" t="s">
        <v>81</v>
      </c>
      <c r="B155" s="34" t="s">
        <v>55</v>
      </c>
      <c r="C155" s="34">
        <v>19.254473985679599</v>
      </c>
    </row>
    <row r="156" spans="1:12" x14ac:dyDescent="0.2">
      <c r="A156" s="34" t="s">
        <v>81</v>
      </c>
      <c r="B156" s="34" t="s">
        <v>56</v>
      </c>
      <c r="C156" s="34">
        <v>19.250465016247201</v>
      </c>
      <c r="D156" s="34">
        <f t="shared" ref="D156" si="404">AVERAGE(C156:C157)</f>
        <v>19.212707189776552</v>
      </c>
      <c r="E156" s="34">
        <f t="shared" ref="E156" si="405">STDEV(C156:C157)</f>
        <v>5.3397630280524591E-2</v>
      </c>
      <c r="F156" s="49">
        <f t="shared" ref="F156" si="406">D156-D228</f>
        <v>-9.9889208877930002</v>
      </c>
      <c r="G156" s="49">
        <f t="shared" ref="G156" si="407">F156-$F$178</f>
        <v>-4.2712653099890048</v>
      </c>
      <c r="H156" s="49">
        <f t="shared" ref="H156" si="408">POWER(2,-G156)</f>
        <v>19.309853449279892</v>
      </c>
      <c r="L156" s="34" t="s">
        <v>40</v>
      </c>
    </row>
    <row r="157" spans="1:12" x14ac:dyDescent="0.2">
      <c r="A157" s="34" t="s">
        <v>81</v>
      </c>
      <c r="B157" s="34" t="s">
        <v>56</v>
      </c>
      <c r="C157" s="34">
        <v>19.174949363305899</v>
      </c>
    </row>
    <row r="158" spans="1:12" x14ac:dyDescent="0.2">
      <c r="A158" s="34" t="s">
        <v>81</v>
      </c>
      <c r="B158" s="34" t="s">
        <v>57</v>
      </c>
      <c r="C158" s="34">
        <v>19.494535002727002</v>
      </c>
      <c r="D158" s="34">
        <f t="shared" ref="D158" si="409">AVERAGE(C158:C159)</f>
        <v>19.462632059591648</v>
      </c>
      <c r="E158" s="34">
        <f t="shared" ref="E158" si="410">STDEV(C158:C159)</f>
        <v>4.5117574861631995E-2</v>
      </c>
      <c r="F158" s="49">
        <f t="shared" ref="F158" si="411">D158-D230</f>
        <v>-9.8921982265176496</v>
      </c>
      <c r="G158" s="49">
        <f t="shared" ref="G158" si="412">F158-$F$178</f>
        <v>-4.1745426487136541</v>
      </c>
      <c r="H158" s="49">
        <f t="shared" ref="H158" si="413">POWER(2,-G158)</f>
        <v>18.057705064666948</v>
      </c>
      <c r="I158" s="49">
        <f t="shared" ref="I158" si="414">AVERAGE(H158,H160)</f>
        <v>18.510709195675062</v>
      </c>
      <c r="J158" s="49">
        <f t="shared" ref="J158" si="415">STDEV(H158,H160)</f>
        <v>0.64064458588271145</v>
      </c>
      <c r="L158" s="34" t="s">
        <v>41</v>
      </c>
    </row>
    <row r="159" spans="1:12" x14ac:dyDescent="0.2">
      <c r="A159" s="34" t="s">
        <v>81</v>
      </c>
      <c r="B159" s="34" t="s">
        <v>57</v>
      </c>
      <c r="C159" s="34">
        <v>19.430729116456298</v>
      </c>
    </row>
    <row r="160" spans="1:12" x14ac:dyDescent="0.2">
      <c r="A160" s="34" t="s">
        <v>81</v>
      </c>
      <c r="B160" s="34" t="s">
        <v>58</v>
      </c>
      <c r="C160" s="34">
        <v>19.605998570815501</v>
      </c>
      <c r="D160" s="34">
        <f t="shared" ref="D160" si="416">AVERAGE(C160:C161)</f>
        <v>19.526286776735148</v>
      </c>
      <c r="E160" s="34">
        <f t="shared" ref="E160" si="417">STDEV(C160:C161)</f>
        <v>0.11272950026952425</v>
      </c>
      <c r="F160" s="49">
        <f t="shared" ref="F160" si="418">D160-D232</f>
        <v>-9.9628251618987527</v>
      </c>
      <c r="G160" s="49">
        <f t="shared" ref="G160" si="419">F160-$F$178</f>
        <v>-4.2451695840947572</v>
      </c>
      <c r="H160" s="49">
        <f t="shared" ref="H160" si="420">POWER(2,-G160)</f>
        <v>18.963713326683173</v>
      </c>
      <c r="L160" s="34" t="s">
        <v>42</v>
      </c>
    </row>
    <row r="161" spans="1:12" x14ac:dyDescent="0.2">
      <c r="A161" s="34" t="s">
        <v>81</v>
      </c>
      <c r="B161" s="34" t="s">
        <v>58</v>
      </c>
      <c r="C161" s="34">
        <v>19.446574982654798</v>
      </c>
    </row>
    <row r="162" spans="1:12" x14ac:dyDescent="0.2">
      <c r="A162" s="34" t="s">
        <v>81</v>
      </c>
      <c r="B162" s="34" t="s">
        <v>59</v>
      </c>
      <c r="C162" s="34">
        <v>21.386445025221398</v>
      </c>
      <c r="D162" s="34">
        <f t="shared" ref="D162" si="421">AVERAGE(C162:C163)</f>
        <v>21.371587975741001</v>
      </c>
      <c r="E162" s="34">
        <f t="shared" ref="E162" si="422">STDEV(C162:C163)</f>
        <v>2.1011040872029051E-2</v>
      </c>
      <c r="F162" s="49">
        <f t="shared" ref="F162" si="423">D162-D234</f>
        <v>-7.5611479190349513</v>
      </c>
      <c r="G162" s="49">
        <f t="shared" ref="G162" si="424">F162-$F$178</f>
        <v>-1.8434923412309558</v>
      </c>
      <c r="H162" s="49">
        <f t="shared" ref="H162" si="425">POWER(2,-G162)</f>
        <v>3.5887771535001876</v>
      </c>
      <c r="I162" s="49">
        <f t="shared" ref="I162" si="426">AVERAGE(H162,H164)</f>
        <v>4.0060161535789085</v>
      </c>
      <c r="J162" s="49">
        <f t="shared" ref="J162" si="427">STDEV(H162,H164)</f>
        <v>0.59006505266231857</v>
      </c>
      <c r="K162" s="49">
        <f>I162/I146</f>
        <v>1.1871398922241758</v>
      </c>
      <c r="L162" s="34" t="s">
        <v>43</v>
      </c>
    </row>
    <row r="163" spans="1:12" x14ac:dyDescent="0.2">
      <c r="A163" s="34" t="s">
        <v>81</v>
      </c>
      <c r="B163" s="34" t="s">
        <v>59</v>
      </c>
      <c r="C163" s="34">
        <v>21.3567309262606</v>
      </c>
    </row>
    <row r="164" spans="1:12" x14ac:dyDescent="0.2">
      <c r="A164" s="34" t="s">
        <v>81</v>
      </c>
      <c r="B164" s="34" t="s">
        <v>60</v>
      </c>
      <c r="C164" s="34">
        <v>20.741583248984298</v>
      </c>
      <c r="D164" s="34">
        <f t="shared" ref="D164" si="428">AVERAGE(C164:C165)</f>
        <v>20.723783347314999</v>
      </c>
      <c r="E164" s="34">
        <f t="shared" ref="E164" si="429">STDEV(C164:C165)</f>
        <v>2.5172862349630627E-2</v>
      </c>
      <c r="F164" s="49">
        <f t="shared" ref="F164" si="430">D164-D236</f>
        <v>-7.8627640437121009</v>
      </c>
      <c r="G164" s="49">
        <f t="shared" ref="G164" si="431">F164-$F$178</f>
        <v>-2.1451084659081054</v>
      </c>
      <c r="H164" s="49">
        <f t="shared" ref="H164" si="432">POWER(2,-G164)</f>
        <v>4.4232551536576299</v>
      </c>
      <c r="L164" s="34" t="s">
        <v>44</v>
      </c>
    </row>
    <row r="165" spans="1:12" x14ac:dyDescent="0.2">
      <c r="A165" s="34" t="s">
        <v>81</v>
      </c>
      <c r="B165" s="34" t="s">
        <v>60</v>
      </c>
      <c r="C165" s="34">
        <v>20.7059834456457</v>
      </c>
    </row>
    <row r="166" spans="1:12" x14ac:dyDescent="0.2">
      <c r="A166" s="34" t="s">
        <v>81</v>
      </c>
      <c r="B166" s="34" t="s">
        <v>61</v>
      </c>
      <c r="C166" s="34">
        <v>19.458830972445501</v>
      </c>
      <c r="D166" s="34">
        <f t="shared" ref="D166" si="433">AVERAGE(C166:C167)</f>
        <v>19.499159950422651</v>
      </c>
      <c r="E166" s="34">
        <f t="shared" ref="E166" si="434">STDEV(C166:C167)</f>
        <v>5.7033787611929614E-2</v>
      </c>
      <c r="F166" s="49">
        <f t="shared" ref="F166" si="435">D166-D238</f>
        <v>-10.108333133188701</v>
      </c>
      <c r="G166" s="49">
        <f t="shared" ref="G166" si="436">F166-$F$178</f>
        <v>-4.3906775553847055</v>
      </c>
      <c r="H166" s="49">
        <f t="shared" ref="H166" si="437">POWER(2,-G166)</f>
        <v>20.976143502370423</v>
      </c>
      <c r="I166" s="49">
        <f t="shared" ref="I166" si="438">AVERAGE(H166,H168)</f>
        <v>20.130689069327126</v>
      </c>
      <c r="J166" s="49">
        <f t="shared" ref="J166" si="439">STDEV(H166,H168)</f>
        <v>1.195653125578287</v>
      </c>
      <c r="K166" s="49">
        <f t="shared" ref="K166" si="440">I166/I150</f>
        <v>0.91856492193768291</v>
      </c>
      <c r="L166" s="34" t="s">
        <v>45</v>
      </c>
    </row>
    <row r="167" spans="1:12" x14ac:dyDescent="0.2">
      <c r="A167" s="34" t="s">
        <v>81</v>
      </c>
      <c r="B167" s="34" t="s">
        <v>61</v>
      </c>
      <c r="C167" s="34">
        <v>19.539488928399798</v>
      </c>
    </row>
    <row r="168" spans="1:12" x14ac:dyDescent="0.2">
      <c r="A168" s="34" t="s">
        <v>81</v>
      </c>
      <c r="B168" s="34" t="s">
        <v>62</v>
      </c>
      <c r="C168" s="34">
        <v>19.3188529609235</v>
      </c>
      <c r="D168" s="34">
        <f t="shared" ref="D168" si="441">AVERAGE(C168:C169)</f>
        <v>19.361987646947501</v>
      </c>
      <c r="E168" s="34">
        <f t="shared" ref="E168" si="442">STDEV(C168:C169)</f>
        <v>6.1001657983846706E-2</v>
      </c>
      <c r="F168" s="49">
        <f t="shared" ref="F168" si="443">D168-D240</f>
        <v>-9.9870803714992995</v>
      </c>
      <c r="G168" s="49">
        <f t="shared" ref="G168" si="444">F168-$F$178</f>
        <v>-4.269424793695304</v>
      </c>
      <c r="H168" s="49">
        <f t="shared" ref="H168" si="445">POWER(2,-G168)</f>
        <v>19.285234636283828</v>
      </c>
      <c r="L168" s="34" t="s">
        <v>46</v>
      </c>
    </row>
    <row r="169" spans="1:12" x14ac:dyDescent="0.2">
      <c r="A169" s="34" t="s">
        <v>81</v>
      </c>
      <c r="B169" s="34" t="s">
        <v>62</v>
      </c>
      <c r="C169" s="34">
        <v>19.405122332971501</v>
      </c>
    </row>
    <row r="170" spans="1:12" x14ac:dyDescent="0.2">
      <c r="A170" s="34" t="s">
        <v>81</v>
      </c>
      <c r="B170" s="34" t="s">
        <v>63</v>
      </c>
      <c r="C170" s="34">
        <v>18.824143176079598</v>
      </c>
      <c r="D170" s="34">
        <f t="shared" ref="D170" si="446">AVERAGE(C170:C171)</f>
        <v>19.007968737103248</v>
      </c>
      <c r="E170" s="34">
        <f t="shared" ref="E170" si="447">STDEV(C170:C171)</f>
        <v>0.25996860151049056</v>
      </c>
      <c r="F170" s="49">
        <f t="shared" ref="F170" si="448">D170-D242</f>
        <v>-10.36844055238295</v>
      </c>
      <c r="G170" s="49">
        <f t="shared" ref="G170" si="449">F170-$F$178</f>
        <v>-4.6507849745789542</v>
      </c>
      <c r="H170" s="49">
        <f t="shared" ref="H170" si="450">POWER(2,-G170)</f>
        <v>25.120355473624556</v>
      </c>
      <c r="I170" s="49">
        <f t="shared" ref="I170" si="451">AVERAGE(H170,H172)</f>
        <v>24.754536222315629</v>
      </c>
      <c r="J170" s="49">
        <f t="shared" ref="J170" si="452">STDEV(H170,H172)</f>
        <v>0.51734654657825951</v>
      </c>
      <c r="K170" s="49">
        <f t="shared" ref="K170" si="453">I170/I154</f>
        <v>1.2587925120846311</v>
      </c>
      <c r="L170" s="34" t="s">
        <v>47</v>
      </c>
    </row>
    <row r="171" spans="1:12" x14ac:dyDescent="0.2">
      <c r="A171" s="34" t="s">
        <v>81</v>
      </c>
      <c r="B171" s="34" t="s">
        <v>63</v>
      </c>
      <c r="C171" s="34">
        <v>19.191794298126901</v>
      </c>
    </row>
    <row r="172" spans="1:12" x14ac:dyDescent="0.2">
      <c r="A172" s="34" t="s">
        <v>81</v>
      </c>
      <c r="B172" s="34" t="s">
        <v>64</v>
      </c>
      <c r="C172" s="34">
        <v>18.939367740127999</v>
      </c>
      <c r="D172" s="34">
        <f t="shared" ref="D172" si="454">AVERAGE(C172:C173)</f>
        <v>18.9035518267928</v>
      </c>
      <c r="E172" s="34">
        <f t="shared" ref="E172" si="455">STDEV(C172:C173)</f>
        <v>5.0651350387417755E-2</v>
      </c>
      <c r="F172" s="49">
        <f t="shared" ref="F172" si="456">D172-D244</f>
        <v>-10.325797536268102</v>
      </c>
      <c r="G172" s="49">
        <f t="shared" ref="G172" si="457">F172-$F$178</f>
        <v>-4.6081419584641061</v>
      </c>
      <c r="H172" s="49">
        <f t="shared" ref="H172" si="458">POWER(2,-G172)</f>
        <v>24.388716971006698</v>
      </c>
      <c r="L172" s="34" t="s">
        <v>48</v>
      </c>
    </row>
    <row r="173" spans="1:12" x14ac:dyDescent="0.2">
      <c r="A173" s="34" t="s">
        <v>81</v>
      </c>
      <c r="B173" s="34" t="s">
        <v>64</v>
      </c>
      <c r="C173" s="34">
        <v>18.867735913457601</v>
      </c>
    </row>
    <row r="174" spans="1:12" x14ac:dyDescent="0.2">
      <c r="A174" s="34" t="s">
        <v>81</v>
      </c>
      <c r="B174" s="34" t="s">
        <v>65</v>
      </c>
      <c r="C174" s="34">
        <v>19.127826963280501</v>
      </c>
      <c r="D174" s="34">
        <f t="shared" ref="D174" si="459">AVERAGE(C174:C175)</f>
        <v>19.121117638279102</v>
      </c>
      <c r="E174" s="34">
        <f t="shared" ref="E174" si="460">STDEV(C174:C175)</f>
        <v>9.4884184113498346E-3</v>
      </c>
      <c r="F174" s="49">
        <f t="shared" ref="F174" si="461">D174-D246</f>
        <v>-10.201012731265848</v>
      </c>
      <c r="G174" s="49">
        <f t="shared" ref="G174" si="462">F174-$F$178</f>
        <v>-4.4833571534618528</v>
      </c>
      <c r="H174" s="49">
        <f t="shared" ref="H174" si="463">POWER(2,-G174)</f>
        <v>22.367888256773451</v>
      </c>
      <c r="I174" s="49">
        <f t="shared" ref="I174" si="464">AVERAGE(H174,H176)</f>
        <v>21.010987307248463</v>
      </c>
      <c r="J174" s="49">
        <f t="shared" ref="J174" si="465">STDEV(H174,H176)</f>
        <v>1.9189477256151659</v>
      </c>
      <c r="K174" s="49">
        <f t="shared" ref="K174" si="466">I174/I158</f>
        <v>1.1350719783420065</v>
      </c>
      <c r="L174" s="34" t="s">
        <v>49</v>
      </c>
    </row>
    <row r="175" spans="1:12" x14ac:dyDescent="0.2">
      <c r="A175" s="34" t="s">
        <v>81</v>
      </c>
      <c r="B175" s="34" t="s">
        <v>65</v>
      </c>
      <c r="C175" s="34">
        <v>19.1144083132777</v>
      </c>
    </row>
    <row r="176" spans="1:12" x14ac:dyDescent="0.2">
      <c r="A176" s="34" t="s">
        <v>81</v>
      </c>
      <c r="B176" s="34" t="s">
        <v>66</v>
      </c>
      <c r="C176" s="34">
        <v>19.5133772582919</v>
      </c>
      <c r="D176" s="34">
        <f t="shared" ref="D176" si="467">AVERAGE(C176:C177)</f>
        <v>19.5081117081379</v>
      </c>
      <c r="E176" s="34">
        <f t="shared" ref="E176" si="468">STDEV(C176:C177)</f>
        <v>7.446612441142835E-3</v>
      </c>
      <c r="F176" s="49">
        <f t="shared" ref="F176" si="469">D176-D248</f>
        <v>-10.01441297271295</v>
      </c>
      <c r="G176" s="49">
        <f t="shared" ref="G176" si="470">F176-$F$178</f>
        <v>-4.2967573949089548</v>
      </c>
      <c r="H176" s="49">
        <f t="shared" ref="H176" si="471">POWER(2,-G176)</f>
        <v>19.654086357723479</v>
      </c>
      <c r="L176" s="34" t="s">
        <v>50</v>
      </c>
    </row>
    <row r="177" spans="1:12" x14ac:dyDescent="0.2">
      <c r="A177" s="34" t="s">
        <v>81</v>
      </c>
      <c r="B177" s="34" t="s">
        <v>66</v>
      </c>
      <c r="C177" s="34">
        <v>19.5028461579839</v>
      </c>
    </row>
    <row r="178" spans="1:12" x14ac:dyDescent="0.2">
      <c r="A178" s="34" t="s">
        <v>81</v>
      </c>
      <c r="B178" s="34" t="s">
        <v>23</v>
      </c>
      <c r="C178" s="34">
        <v>21.085522562301001</v>
      </c>
      <c r="D178" s="34">
        <f t="shared" ref="D178" si="472">AVERAGE(C178:C179)</f>
        <v>21.077387987411953</v>
      </c>
      <c r="E178" s="34">
        <f t="shared" ref="E178" si="473">STDEV(C178:C179)</f>
        <v>1.1504026132234446E-2</v>
      </c>
      <c r="F178" s="49">
        <f t="shared" ref="F178" si="474">D178-D250</f>
        <v>-5.7176555778039955</v>
      </c>
    </row>
    <row r="179" spans="1:12" x14ac:dyDescent="0.2">
      <c r="A179" s="34" t="s">
        <v>81</v>
      </c>
      <c r="B179" s="34" t="s">
        <v>23</v>
      </c>
      <c r="C179" s="34">
        <v>21.069253412522901</v>
      </c>
    </row>
    <row r="180" spans="1:12" x14ac:dyDescent="0.2">
      <c r="A180" s="34" t="s">
        <v>81</v>
      </c>
      <c r="B180" s="34" t="s">
        <v>24</v>
      </c>
    </row>
    <row r="181" spans="1:12" x14ac:dyDescent="0.2">
      <c r="A181" s="34" t="s">
        <v>81</v>
      </c>
      <c r="B181" s="34" t="s">
        <v>24</v>
      </c>
    </row>
    <row r="182" spans="1:12" x14ac:dyDescent="0.2">
      <c r="A182" s="34" t="s">
        <v>82</v>
      </c>
      <c r="B182" s="34" t="s">
        <v>51</v>
      </c>
      <c r="C182" s="34">
        <v>25.4627286068202</v>
      </c>
      <c r="D182" s="34">
        <f>AVERAGE(C182:C183)</f>
        <v>25.797123405829097</v>
      </c>
      <c r="E182" s="34">
        <f>STDEV(C182:C183)</f>
        <v>0.47290565994541095</v>
      </c>
      <c r="F182" s="49">
        <f>D182-D218</f>
        <v>-3.3625236286274536</v>
      </c>
      <c r="G182" s="49">
        <f>F182-$F$214</f>
        <v>-1.0923958839090027</v>
      </c>
      <c r="H182" s="49">
        <f>POWER(2,-G182)</f>
        <v>2.1322785014852483</v>
      </c>
      <c r="I182" s="49">
        <f>AVERAGE(H182,H184)</f>
        <v>6.8474952410565191</v>
      </c>
      <c r="J182" s="49">
        <f>STDEV(H182,H184)</f>
        <v>6.6683234626303403</v>
      </c>
      <c r="L182" s="34" t="s">
        <v>35</v>
      </c>
    </row>
    <row r="183" spans="1:12" x14ac:dyDescent="0.2">
      <c r="A183" s="34" t="s">
        <v>82</v>
      </c>
      <c r="B183" s="34" t="s">
        <v>51</v>
      </c>
      <c r="C183" s="34">
        <v>26.131518204837999</v>
      </c>
    </row>
    <row r="184" spans="1:12" x14ac:dyDescent="0.2">
      <c r="A184" s="34" t="s">
        <v>82</v>
      </c>
      <c r="B184" s="34" t="s">
        <v>52</v>
      </c>
      <c r="C184" s="34">
        <v>23.574228447803801</v>
      </c>
      <c r="D184" s="34">
        <f t="shared" ref="D184" si="475">AVERAGE(C184:C185)</f>
        <v>23.513152150605301</v>
      </c>
      <c r="E184" s="34">
        <f t="shared" ref="E184" si="476">STDEV(C184:C185)</f>
        <v>8.6374927837649121E-2</v>
      </c>
      <c r="F184" s="49">
        <f t="shared" ref="F184" si="477">D184-D220</f>
        <v>-5.8015356545837022</v>
      </c>
      <c r="G184" s="49">
        <f t="shared" ref="G184" si="478">F184-$F$214</f>
        <v>-3.5314079098652513</v>
      </c>
      <c r="H184" s="49">
        <f t="shared" ref="H184" si="479">POWER(2,-G184)</f>
        <v>11.562711980627791</v>
      </c>
      <c r="L184" s="34" t="s">
        <v>36</v>
      </c>
    </row>
    <row r="185" spans="1:12" x14ac:dyDescent="0.2">
      <c r="A185" s="34" t="s">
        <v>82</v>
      </c>
      <c r="B185" s="34" t="s">
        <v>52</v>
      </c>
      <c r="C185" s="34">
        <v>23.4520758534068</v>
      </c>
    </row>
    <row r="186" spans="1:12" x14ac:dyDescent="0.2">
      <c r="A186" s="34" t="s">
        <v>82</v>
      </c>
      <c r="B186" s="34" t="s">
        <v>53</v>
      </c>
      <c r="C186" s="34">
        <v>22.8235428321303</v>
      </c>
      <c r="D186" s="34">
        <f t="shared" ref="D186" si="480">AVERAGE(C186:C187)</f>
        <v>22.830576112398902</v>
      </c>
      <c r="E186" s="34">
        <f t="shared" ref="E186" si="481">STDEV(C186:C187)</f>
        <v>9.9465603438241932E-3</v>
      </c>
      <c r="F186" s="49">
        <f t="shared" ref="F186" si="482">D186-D222</f>
        <v>-6.3493720304705477</v>
      </c>
      <c r="G186" s="49">
        <f t="shared" ref="G186" si="483">F186-$F$214</f>
        <v>-4.0792442857520967</v>
      </c>
      <c r="H186" s="49">
        <f t="shared" ref="H186" si="484">POWER(2,-G186)</f>
        <v>16.903431953508054</v>
      </c>
      <c r="I186" s="49">
        <f t="shared" ref="I186" si="485">AVERAGE(H186,H188)</f>
        <v>16.113779587645375</v>
      </c>
      <c r="J186" s="49">
        <f t="shared" ref="J186" si="486">STDEV(H186,H188)</f>
        <v>1.1167370853629994</v>
      </c>
      <c r="L186" s="34" t="s">
        <v>37</v>
      </c>
    </row>
    <row r="187" spans="1:12" x14ac:dyDescent="0.2">
      <c r="A187" s="34" t="s">
        <v>82</v>
      </c>
      <c r="B187" s="34" t="s">
        <v>53</v>
      </c>
      <c r="C187" s="34">
        <v>22.837609392667499</v>
      </c>
    </row>
    <row r="188" spans="1:12" x14ac:dyDescent="0.2">
      <c r="A188" s="34" t="s">
        <v>82</v>
      </c>
      <c r="B188" s="34" t="s">
        <v>54</v>
      </c>
      <c r="C188" s="34">
        <v>23.060878389458601</v>
      </c>
      <c r="D188" s="34">
        <f t="shared" ref="D188" si="487">AVERAGE(C188:C189)</f>
        <v>23.053865694806451</v>
      </c>
      <c r="E188" s="34">
        <f t="shared" ref="E188" si="488">STDEV(C188:C189)</f>
        <v>9.9174478858524914E-3</v>
      </c>
      <c r="F188" s="49">
        <f t="shared" ref="F188" si="489">D188-D224</f>
        <v>-6.2078607478668992</v>
      </c>
      <c r="G188" s="49">
        <f t="shared" ref="G188" si="490">F188-$F$214</f>
        <v>-3.9377330031484483</v>
      </c>
      <c r="H188" s="49">
        <f t="shared" ref="H188" si="491">POWER(2,-G188)</f>
        <v>15.3241272217827</v>
      </c>
      <c r="L188" s="34" t="s">
        <v>38</v>
      </c>
    </row>
    <row r="189" spans="1:12" x14ac:dyDescent="0.2">
      <c r="A189" s="34" t="s">
        <v>82</v>
      </c>
      <c r="B189" s="34" t="s">
        <v>54</v>
      </c>
      <c r="C189" s="34">
        <v>23.0468530001543</v>
      </c>
    </row>
    <row r="190" spans="1:12" x14ac:dyDescent="0.2">
      <c r="A190" s="34" t="s">
        <v>82</v>
      </c>
      <c r="B190" s="34" t="s">
        <v>55</v>
      </c>
      <c r="C190" s="34">
        <v>23.201355734655401</v>
      </c>
      <c r="D190" s="34">
        <f t="shared" ref="D190" si="492">AVERAGE(C190:C191)</f>
        <v>23.185841276337751</v>
      </c>
      <c r="E190" s="34">
        <f t="shared" ref="E190" si="493">STDEV(C190:C191)</f>
        <v>2.1940757365692818E-2</v>
      </c>
      <c r="F190" s="49">
        <f t="shared" ref="F190" si="494">D190-D226</f>
        <v>-6.0980046390236495</v>
      </c>
      <c r="G190" s="49">
        <f t="shared" ref="G190" si="495">F190-$F$214</f>
        <v>-3.8278768943051986</v>
      </c>
      <c r="H190" s="49">
        <f t="shared" ref="H190" si="496">POWER(2,-G190)</f>
        <v>14.20056960482008</v>
      </c>
      <c r="I190" s="49">
        <f t="shared" ref="I190" si="497">AVERAGE(H190,H192)</f>
        <v>14.441333340351843</v>
      </c>
      <c r="J190" s="49">
        <f t="shared" ref="J190" si="498">STDEV(H190,H192)</f>
        <v>0.34049134011662935</v>
      </c>
      <c r="L190" s="34" t="s">
        <v>39</v>
      </c>
    </row>
    <row r="191" spans="1:12" x14ac:dyDescent="0.2">
      <c r="A191" s="34" t="s">
        <v>82</v>
      </c>
      <c r="B191" s="34" t="s">
        <v>55</v>
      </c>
      <c r="C191" s="34">
        <v>23.170326818020101</v>
      </c>
    </row>
    <row r="192" spans="1:12" x14ac:dyDescent="0.2">
      <c r="A192" s="34" t="s">
        <v>82</v>
      </c>
      <c r="B192" s="34" t="s">
        <v>56</v>
      </c>
      <c r="C192" s="34">
        <v>23.0608415037666</v>
      </c>
      <c r="D192" s="34">
        <f t="shared" ref="D192" si="499">AVERAGE(C192:C193)</f>
        <v>23.055514191792</v>
      </c>
      <c r="E192" s="34">
        <f t="shared" ref="E192" si="500">STDEV(C192:C193)</f>
        <v>7.5339568454722457E-3</v>
      </c>
      <c r="F192" s="49">
        <f t="shared" ref="F192" si="501">D192-D228</f>
        <v>-6.1461138857775524</v>
      </c>
      <c r="G192" s="49">
        <f t="shared" ref="G192" si="502">F192-$F$214</f>
        <v>-3.8759861410591014</v>
      </c>
      <c r="H192" s="49">
        <f t="shared" ref="H192" si="503">POWER(2,-G192)</f>
        <v>14.682097075883608</v>
      </c>
      <c r="L192" s="34" t="s">
        <v>40</v>
      </c>
    </row>
    <row r="193" spans="1:12" x14ac:dyDescent="0.2">
      <c r="A193" s="34" t="s">
        <v>82</v>
      </c>
      <c r="B193" s="34" t="s">
        <v>56</v>
      </c>
      <c r="C193" s="34">
        <v>23.050186879817399</v>
      </c>
    </row>
    <row r="194" spans="1:12" x14ac:dyDescent="0.2">
      <c r="A194" s="34" t="s">
        <v>82</v>
      </c>
      <c r="B194" s="34" t="s">
        <v>57</v>
      </c>
      <c r="C194" s="34">
        <v>23.159766273934601</v>
      </c>
      <c r="D194" s="34">
        <f t="shared" ref="D194" si="504">AVERAGE(C194:C195)</f>
        <v>23.221684630325651</v>
      </c>
      <c r="E194" s="34">
        <f t="shared" ref="E194" si="505">STDEV(C194:C195)</f>
        <v>8.7565779368074234E-2</v>
      </c>
      <c r="F194" s="49">
        <f t="shared" ref="F194" si="506">D194-D230</f>
        <v>-6.1331456557836468</v>
      </c>
      <c r="G194" s="49">
        <f t="shared" ref="G194" si="507">F194-$F$214</f>
        <v>-3.8630179110651959</v>
      </c>
      <c r="H194" s="49">
        <f t="shared" ref="H194" si="508">POWER(2,-G194)</f>
        <v>14.550712674851392</v>
      </c>
      <c r="I194" s="49">
        <f t="shared" ref="I194" si="509">AVERAGE(H194,H196)</f>
        <v>14.550622351831558</v>
      </c>
      <c r="J194" s="49">
        <f t="shared" ref="J194" si="510">STDEV(H194,H196)</f>
        <v>1.2773603964267538E-4</v>
      </c>
      <c r="L194" s="34" t="s">
        <v>41</v>
      </c>
    </row>
    <row r="195" spans="1:12" x14ac:dyDescent="0.2">
      <c r="A195" s="34" t="s">
        <v>82</v>
      </c>
      <c r="B195" s="34" t="s">
        <v>57</v>
      </c>
      <c r="C195" s="34">
        <v>23.283602986716701</v>
      </c>
    </row>
    <row r="196" spans="1:12" x14ac:dyDescent="0.2">
      <c r="A196" s="34" t="s">
        <v>82</v>
      </c>
      <c r="B196" s="34" t="s">
        <v>58</v>
      </c>
      <c r="G196" s="50">
        <v>-3.863</v>
      </c>
      <c r="H196" s="49">
        <f t="shared" ref="H196" si="511">POWER(2,-G196)</f>
        <v>14.550532028811725</v>
      </c>
      <c r="L196" s="34" t="s">
        <v>42</v>
      </c>
    </row>
    <row r="197" spans="1:12" x14ac:dyDescent="0.2">
      <c r="A197" s="34" t="s">
        <v>82</v>
      </c>
      <c r="B197" s="34" t="s">
        <v>58</v>
      </c>
    </row>
    <row r="198" spans="1:12" x14ac:dyDescent="0.2">
      <c r="A198" s="34" t="s">
        <v>82</v>
      </c>
      <c r="B198" s="34" t="s">
        <v>59</v>
      </c>
      <c r="C198" s="34">
        <v>26.0508561546797</v>
      </c>
      <c r="D198" s="34">
        <f t="shared" ref="D198" si="512">AVERAGE(C198:C199)</f>
        <v>25.978859641866599</v>
      </c>
      <c r="E198" s="34">
        <f t="shared" ref="E198" si="513">STDEV(C198:C199)</f>
        <v>0.10181844486385298</v>
      </c>
      <c r="F198" s="49">
        <f t="shared" ref="F198" si="514">D198-D234</f>
        <v>-2.9538762529093532</v>
      </c>
      <c r="G198" s="49">
        <f t="shared" ref="G198" si="515">F198-$F$214</f>
        <v>-0.68374850819090227</v>
      </c>
      <c r="H198" s="49">
        <f t="shared" ref="H198" si="516">POWER(2,-G198)</f>
        <v>1.6063079561569413</v>
      </c>
      <c r="I198" s="49">
        <f t="shared" ref="I198" si="517">AVERAGE(H198,H200)</f>
        <v>1.6168063097162875</v>
      </c>
      <c r="J198" s="49">
        <f t="shared" ref="J198" si="518">STDEV(H198,H200)</f>
        <v>1.4846913986215168E-2</v>
      </c>
      <c r="K198" s="49">
        <f>I198/I182</f>
        <v>0.23611645613452459</v>
      </c>
      <c r="L198" s="34" t="s">
        <v>43</v>
      </c>
    </row>
    <row r="199" spans="1:12" x14ac:dyDescent="0.2">
      <c r="A199" s="34" t="s">
        <v>82</v>
      </c>
      <c r="B199" s="34" t="s">
        <v>59</v>
      </c>
      <c r="C199" s="34">
        <v>25.906863129053502</v>
      </c>
    </row>
    <row r="200" spans="1:12" x14ac:dyDescent="0.2">
      <c r="A200" s="34" t="s">
        <v>82</v>
      </c>
      <c r="B200" s="34" t="s">
        <v>60</v>
      </c>
      <c r="C200" s="34">
        <v>25.626760999858099</v>
      </c>
      <c r="D200" s="34">
        <f t="shared" ref="D200" si="519">AVERAGE(C200:C201)</f>
        <v>25.613935269269049</v>
      </c>
      <c r="E200" s="34">
        <f t="shared" ref="E200" si="520">STDEV(C200:C201)</f>
        <v>1.8138322146377991E-2</v>
      </c>
      <c r="F200" s="49">
        <f t="shared" ref="F200" si="521">D200-D236</f>
        <v>-2.9726121217580506</v>
      </c>
      <c r="G200" s="49">
        <f t="shared" ref="G200" si="522">F200-$F$214</f>
        <v>-0.70248437703959965</v>
      </c>
      <c r="H200" s="49">
        <f t="shared" ref="H200" si="523">POWER(2,-G200)</f>
        <v>1.6273046632756336</v>
      </c>
      <c r="L200" s="34" t="s">
        <v>44</v>
      </c>
    </row>
    <row r="201" spans="1:12" x14ac:dyDescent="0.2">
      <c r="A201" s="34" t="s">
        <v>82</v>
      </c>
      <c r="B201" s="34" t="s">
        <v>60</v>
      </c>
      <c r="C201" s="34">
        <v>25.601109538679999</v>
      </c>
    </row>
    <row r="202" spans="1:12" x14ac:dyDescent="0.2">
      <c r="A202" s="34" t="s">
        <v>82</v>
      </c>
      <c r="B202" s="34" t="s">
        <v>61</v>
      </c>
      <c r="C202" s="34">
        <v>23.641844115463002</v>
      </c>
      <c r="D202" s="34">
        <f t="shared" ref="D202" si="524">AVERAGE(C202:C203)</f>
        <v>23.651873126539599</v>
      </c>
      <c r="E202" s="34">
        <f t="shared" ref="E202" si="525">STDEV(C202:C203)</f>
        <v>1.4183163481715725E-2</v>
      </c>
      <c r="F202" s="49">
        <f t="shared" ref="F202" si="526">D202-D238</f>
        <v>-5.9556199570717538</v>
      </c>
      <c r="G202" s="49">
        <f t="shared" ref="G202" si="527">F202-$F$214</f>
        <v>-3.6854922123533029</v>
      </c>
      <c r="H202" s="49">
        <f t="shared" ref="H202" si="528">POWER(2,-G202)</f>
        <v>12.866004670095331</v>
      </c>
      <c r="I202" s="49">
        <f t="shared" ref="I202" si="529">AVERAGE(H202,H204)</f>
        <v>12.74278248450598</v>
      </c>
      <c r="J202" s="49">
        <f t="shared" ref="J202" si="530">STDEV(H202,H204)</f>
        <v>0.1742624860457137</v>
      </c>
      <c r="K202" s="49">
        <f t="shared" ref="K202" si="531">I202/I186</f>
        <v>0.79080034669681232</v>
      </c>
      <c r="L202" s="34" t="s">
        <v>45</v>
      </c>
    </row>
    <row r="203" spans="1:12" x14ac:dyDescent="0.2">
      <c r="A203" s="34" t="s">
        <v>82</v>
      </c>
      <c r="B203" s="34" t="s">
        <v>61</v>
      </c>
      <c r="C203" s="34">
        <v>23.661902137616199</v>
      </c>
    </row>
    <row r="204" spans="1:12" x14ac:dyDescent="0.2">
      <c r="A204" s="34" t="s">
        <v>82</v>
      </c>
      <c r="B204" s="34" t="s">
        <v>62</v>
      </c>
      <c r="C204" s="34">
        <v>23.462888932721398</v>
      </c>
      <c r="D204" s="34">
        <f t="shared" ref="D204" si="532">AVERAGE(C204:C205)</f>
        <v>23.421350535210198</v>
      </c>
      <c r="E204" s="34">
        <f t="shared" ref="E204" si="533">STDEV(C204:C205)</f>
        <v>5.8744165119583899E-2</v>
      </c>
      <c r="F204" s="49">
        <f t="shared" ref="F204" si="534">D204-D240</f>
        <v>-5.9277174832366022</v>
      </c>
      <c r="G204" s="49">
        <f t="shared" ref="G204" si="535">F204-$F$214</f>
        <v>-3.6575897385181513</v>
      </c>
      <c r="H204" s="49">
        <f t="shared" ref="H204" si="536">POWER(2,-G204)</f>
        <v>12.61956029891663</v>
      </c>
      <c r="L204" s="34" t="s">
        <v>46</v>
      </c>
    </row>
    <row r="205" spans="1:12" x14ac:dyDescent="0.2">
      <c r="A205" s="34" t="s">
        <v>82</v>
      </c>
      <c r="B205" s="34" t="s">
        <v>62</v>
      </c>
      <c r="C205" s="34">
        <v>23.379812137698998</v>
      </c>
    </row>
    <row r="206" spans="1:12" x14ac:dyDescent="0.2">
      <c r="A206" s="34" t="s">
        <v>82</v>
      </c>
      <c r="B206" s="34" t="s">
        <v>63</v>
      </c>
      <c r="C206" s="34">
        <v>23.395931812702301</v>
      </c>
      <c r="D206" s="34">
        <f t="shared" ref="D206" si="537">AVERAGE(C206:C207)</f>
        <v>23.44240114793735</v>
      </c>
      <c r="E206" s="34">
        <f t="shared" ref="E206" si="538">STDEV(C206:C207)</f>
        <v>6.5717564123867811E-2</v>
      </c>
      <c r="F206" s="49">
        <f t="shared" ref="F206" si="539">D206-D242</f>
        <v>-5.9340081415488477</v>
      </c>
      <c r="G206" s="49">
        <f t="shared" ref="G206" si="540">F206-$F$214</f>
        <v>-3.6638803968303968</v>
      </c>
      <c r="H206" s="49">
        <f t="shared" ref="H206" si="541">POWER(2,-G206)</f>
        <v>12.674706165149933</v>
      </c>
      <c r="I206" s="49">
        <f t="shared" ref="I206" si="542">AVERAGE(H206,H208)</f>
        <v>13.236484392296614</v>
      </c>
      <c r="J206" s="49">
        <f t="shared" ref="J206" si="543">STDEV(H206,H208)</f>
        <v>0.79447438787675007</v>
      </c>
      <c r="K206" s="49">
        <f t="shared" ref="K206" si="544">I206/I190</f>
        <v>0.91656941089444621</v>
      </c>
      <c r="L206" s="34" t="s">
        <v>47</v>
      </c>
    </row>
    <row r="207" spans="1:12" x14ac:dyDescent="0.2">
      <c r="A207" s="34" t="s">
        <v>82</v>
      </c>
      <c r="B207" s="34" t="s">
        <v>63</v>
      </c>
      <c r="C207" s="34">
        <v>23.488870483172398</v>
      </c>
    </row>
    <row r="208" spans="1:12" x14ac:dyDescent="0.2">
      <c r="A208" s="34" t="s">
        <v>82</v>
      </c>
      <c r="B208" s="34" t="s">
        <v>64</v>
      </c>
      <c r="C208" s="34">
        <v>23.154450389785399</v>
      </c>
      <c r="D208" s="34">
        <f t="shared" ref="D208" si="545">AVERAGE(C208:C209)</f>
        <v>23.172806899068149</v>
      </c>
      <c r="E208" s="34">
        <f t="shared" ref="E208" si="546">STDEV(C208:C209)</f>
        <v>2.5960024385492681E-2</v>
      </c>
      <c r="F208" s="49">
        <f t="shared" ref="F208" si="547">D208-D244</f>
        <v>-6.0565424639927521</v>
      </c>
      <c r="G208" s="49">
        <f t="shared" ref="G208" si="548">F208-$F$214</f>
        <v>-3.7864147192743012</v>
      </c>
      <c r="H208" s="49">
        <f t="shared" ref="H208" si="549">POWER(2,-G208)</f>
        <v>13.798262619443296</v>
      </c>
      <c r="L208" s="34" t="s">
        <v>48</v>
      </c>
    </row>
    <row r="209" spans="1:12" x14ac:dyDescent="0.2">
      <c r="A209" s="34" t="s">
        <v>82</v>
      </c>
      <c r="B209" s="34" t="s">
        <v>64</v>
      </c>
      <c r="C209" s="34">
        <v>23.191163408350899</v>
      </c>
    </row>
    <row r="210" spans="1:12" x14ac:dyDescent="0.2">
      <c r="A210" s="34" t="s">
        <v>82</v>
      </c>
      <c r="B210" s="34" t="s">
        <v>65</v>
      </c>
      <c r="C210" s="34">
        <v>23.375243457733902</v>
      </c>
      <c r="D210" s="34">
        <f t="shared" ref="D210" si="550">AVERAGE(C210:C211)</f>
        <v>23.34843591155385</v>
      </c>
      <c r="E210" s="34">
        <f t="shared" ref="E210" si="551">STDEV(C210:C211)</f>
        <v>3.7911595381770226E-2</v>
      </c>
      <c r="F210" s="49">
        <f t="shared" ref="F210" si="552">D210-D246</f>
        <v>-5.9736944579911011</v>
      </c>
      <c r="G210" s="49">
        <f t="shared" ref="G210" si="553">F210-$F$214</f>
        <v>-3.7035667132726502</v>
      </c>
      <c r="H210" s="49">
        <f t="shared" ref="H210" si="554">POWER(2,-G210)</f>
        <v>13.028207640702037</v>
      </c>
      <c r="I210" s="49">
        <f t="shared" ref="I210" si="555">AVERAGE(H210,H212)</f>
        <v>12.325536498283141</v>
      </c>
      <c r="J210" s="49">
        <f t="shared" ref="J210" si="556">STDEV(H210,H212)</f>
        <v>0.99372705949700035</v>
      </c>
      <c r="K210" s="49">
        <f t="shared" ref="K210" si="557">I210/I194</f>
        <v>0.84707967812329787</v>
      </c>
      <c r="L210" s="34" t="s">
        <v>49</v>
      </c>
    </row>
    <row r="211" spans="1:12" x14ac:dyDescent="0.2">
      <c r="A211" s="34" t="s">
        <v>82</v>
      </c>
      <c r="B211" s="34" t="s">
        <v>65</v>
      </c>
      <c r="C211" s="34">
        <v>23.321628365373801</v>
      </c>
    </row>
    <row r="212" spans="1:12" x14ac:dyDescent="0.2">
      <c r="A212" s="34" t="s">
        <v>82</v>
      </c>
      <c r="B212" s="34" t="s">
        <v>66</v>
      </c>
      <c r="C212" s="34">
        <v>23.833923180367901</v>
      </c>
      <c r="D212" s="34">
        <f t="shared" ref="D212" si="558">AVERAGE(C212:C213)</f>
        <v>23.7135030646625</v>
      </c>
      <c r="E212" s="34">
        <f t="shared" ref="E212" si="559">STDEV(C212:C213)</f>
        <v>0.17029976081311421</v>
      </c>
      <c r="F212" s="49">
        <f t="shared" ref="F212" si="560">D212-D248</f>
        <v>-5.8090216161883497</v>
      </c>
      <c r="G212" s="49">
        <f t="shared" ref="G212" si="561">F212-$F$214</f>
        <v>-3.5388938714698988</v>
      </c>
      <c r="H212" s="49">
        <f t="shared" ref="H212" si="562">POWER(2,-G212)</f>
        <v>11.622865355864244</v>
      </c>
      <c r="L212" s="34" t="s">
        <v>50</v>
      </c>
    </row>
    <row r="213" spans="1:12" x14ac:dyDescent="0.2">
      <c r="A213" s="34" t="s">
        <v>82</v>
      </c>
      <c r="B213" s="34" t="s">
        <v>66</v>
      </c>
      <c r="C213" s="34">
        <v>23.5930829489571</v>
      </c>
    </row>
    <row r="214" spans="1:12" x14ac:dyDescent="0.2">
      <c r="A214" s="34" t="s">
        <v>82</v>
      </c>
      <c r="B214" s="34" t="s">
        <v>23</v>
      </c>
      <c r="C214" s="34">
        <v>24.5513230220559</v>
      </c>
      <c r="D214" s="34">
        <f t="shared" ref="D214" si="563">AVERAGE(C214:C215)</f>
        <v>24.524915820497498</v>
      </c>
      <c r="E214" s="34">
        <f t="shared" ref="E214" si="564">STDEV(C214:C215)</f>
        <v>3.7345422588210525E-2</v>
      </c>
      <c r="F214" s="49">
        <f t="shared" ref="F214" si="565">D214-D250</f>
        <v>-2.2701277447184509</v>
      </c>
    </row>
    <row r="215" spans="1:12" x14ac:dyDescent="0.2">
      <c r="A215" s="34" t="s">
        <v>82</v>
      </c>
      <c r="B215" s="34" t="s">
        <v>23</v>
      </c>
      <c r="C215" s="34">
        <v>24.498508618939098</v>
      </c>
    </row>
    <row r="216" spans="1:12" x14ac:dyDescent="0.2">
      <c r="A216" s="34" t="s">
        <v>82</v>
      </c>
      <c r="B216" s="34" t="s">
        <v>24</v>
      </c>
    </row>
    <row r="217" spans="1:12" x14ac:dyDescent="0.2">
      <c r="A217" s="34" t="s">
        <v>82</v>
      </c>
      <c r="B217" s="34" t="s">
        <v>24</v>
      </c>
    </row>
    <row r="218" spans="1:12" x14ac:dyDescent="0.2">
      <c r="A218" s="34" t="s">
        <v>83</v>
      </c>
      <c r="B218" s="34" t="s">
        <v>51</v>
      </c>
      <c r="C218" s="34">
        <v>29.182768113514101</v>
      </c>
      <c r="D218" s="34">
        <f>AVERAGE(C218:C219)</f>
        <v>29.159647034456551</v>
      </c>
      <c r="E218" s="34">
        <f>STDEV(C218:C219)</f>
        <v>3.269814357988713E-2</v>
      </c>
      <c r="F218" s="49">
        <f>AVERAGE(C218:C249)</f>
        <v>29.260730233354163</v>
      </c>
      <c r="G218" s="49">
        <f>STDEV(C218:C249)</f>
        <v>0.23898501549064705</v>
      </c>
    </row>
    <row r="219" spans="1:12" x14ac:dyDescent="0.2">
      <c r="A219" s="34" t="s">
        <v>83</v>
      </c>
      <c r="B219" s="34" t="s">
        <v>51</v>
      </c>
      <c r="C219" s="34">
        <v>29.136525955399001</v>
      </c>
    </row>
    <row r="220" spans="1:12" x14ac:dyDescent="0.2">
      <c r="A220" s="34" t="s">
        <v>83</v>
      </c>
      <c r="B220" s="34" t="s">
        <v>52</v>
      </c>
      <c r="C220" s="34">
        <v>29.338746254347001</v>
      </c>
      <c r="D220" s="34">
        <f t="shared" ref="D220" si="566">AVERAGE(C220:C221)</f>
        <v>29.314687805189003</v>
      </c>
      <c r="E220" s="34">
        <f t="shared" ref="E220" si="567">STDEV(C220:C221)</f>
        <v>3.402378508890691E-2</v>
      </c>
    </row>
    <row r="221" spans="1:12" x14ac:dyDescent="0.2">
      <c r="A221" s="34" t="s">
        <v>83</v>
      </c>
      <c r="B221" s="34" t="s">
        <v>52</v>
      </c>
      <c r="C221" s="34">
        <v>29.290629356031001</v>
      </c>
    </row>
    <row r="222" spans="1:12" x14ac:dyDescent="0.2">
      <c r="A222" s="34" t="s">
        <v>83</v>
      </c>
      <c r="B222" s="34" t="s">
        <v>53</v>
      </c>
      <c r="C222" s="34">
        <v>29.154509765736702</v>
      </c>
      <c r="D222" s="34">
        <f t="shared" ref="D222" si="568">AVERAGE(C222:C223)</f>
        <v>29.179948142869449</v>
      </c>
      <c r="E222" s="34">
        <f t="shared" ref="E222" si="569">STDEV(C222:C223)</f>
        <v>3.5975297945895698E-2</v>
      </c>
    </row>
    <row r="223" spans="1:12" x14ac:dyDescent="0.2">
      <c r="A223" s="34" t="s">
        <v>83</v>
      </c>
      <c r="B223" s="34" t="s">
        <v>53</v>
      </c>
      <c r="C223" s="34">
        <v>29.2053865200022</v>
      </c>
    </row>
    <row r="224" spans="1:12" x14ac:dyDescent="0.2">
      <c r="A224" s="34" t="s">
        <v>83</v>
      </c>
      <c r="B224" s="34" t="s">
        <v>54</v>
      </c>
      <c r="C224" s="34">
        <v>29.265432507336602</v>
      </c>
      <c r="D224" s="34">
        <f t="shared" ref="D224" si="570">AVERAGE(C224:C225)</f>
        <v>29.26172644267335</v>
      </c>
      <c r="E224" s="34">
        <f t="shared" ref="E224" si="571">STDEV(C224:C225)</f>
        <v>5.2411669097999335E-3</v>
      </c>
    </row>
    <row r="225" spans="1:5" x14ac:dyDescent="0.2">
      <c r="A225" s="34" t="s">
        <v>83</v>
      </c>
      <c r="B225" s="34" t="s">
        <v>54</v>
      </c>
      <c r="C225" s="34">
        <v>29.258020378010102</v>
      </c>
    </row>
    <row r="226" spans="1:5" x14ac:dyDescent="0.2">
      <c r="A226" s="34" t="s">
        <v>83</v>
      </c>
      <c r="B226" s="34" t="s">
        <v>55</v>
      </c>
      <c r="C226" s="34">
        <v>29.2418189450215</v>
      </c>
      <c r="D226" s="34">
        <f t="shared" ref="D226" si="572">AVERAGE(C226:C227)</f>
        <v>29.2838459153614</v>
      </c>
      <c r="E226" s="34">
        <f t="shared" ref="E226" si="573">STDEV(C226:C227)</f>
        <v>5.9435111440139472E-2</v>
      </c>
    </row>
    <row r="227" spans="1:5" x14ac:dyDescent="0.2">
      <c r="A227" s="34" t="s">
        <v>83</v>
      </c>
      <c r="B227" s="34" t="s">
        <v>55</v>
      </c>
      <c r="C227" s="34">
        <v>29.325872885701301</v>
      </c>
    </row>
    <row r="228" spans="1:5" x14ac:dyDescent="0.2">
      <c r="A228" s="34" t="s">
        <v>83</v>
      </c>
      <c r="B228" s="34" t="s">
        <v>56</v>
      </c>
      <c r="C228" s="34">
        <v>29.1691970251253</v>
      </c>
      <c r="D228" s="34">
        <f t="shared" ref="D228" si="574">AVERAGE(C228:C229)</f>
        <v>29.201628077569552</v>
      </c>
      <c r="E228" s="34">
        <f t="shared" ref="E228" si="575">STDEV(C228:C229)</f>
        <v>4.5864434208692309E-2</v>
      </c>
    </row>
    <row r="229" spans="1:5" x14ac:dyDescent="0.2">
      <c r="A229" s="34" t="s">
        <v>83</v>
      </c>
      <c r="B229" s="34" t="s">
        <v>56</v>
      </c>
      <c r="C229" s="34">
        <v>29.234059130013801</v>
      </c>
    </row>
    <row r="230" spans="1:5" x14ac:dyDescent="0.2">
      <c r="A230" s="34" t="s">
        <v>83</v>
      </c>
      <c r="B230" s="34" t="s">
        <v>57</v>
      </c>
      <c r="C230" s="34">
        <v>29.409064544552699</v>
      </c>
      <c r="D230" s="34">
        <f t="shared" ref="D230" si="576">AVERAGE(C230:C231)</f>
        <v>29.354830286109298</v>
      </c>
      <c r="E230" s="34">
        <f t="shared" ref="E230" si="577">STDEV(C230:C231)</f>
        <v>7.6698823835902749E-2</v>
      </c>
    </row>
    <row r="231" spans="1:5" x14ac:dyDescent="0.2">
      <c r="A231" s="34" t="s">
        <v>83</v>
      </c>
      <c r="B231" s="34" t="s">
        <v>57</v>
      </c>
      <c r="C231" s="34">
        <v>29.3005960276659</v>
      </c>
    </row>
    <row r="232" spans="1:5" x14ac:dyDescent="0.2">
      <c r="A232" s="34" t="s">
        <v>83</v>
      </c>
      <c r="B232" s="34" t="s">
        <v>58</v>
      </c>
      <c r="C232" s="34">
        <v>29.434930987188501</v>
      </c>
      <c r="D232" s="34">
        <f t="shared" ref="D232" si="578">AVERAGE(C232:C233)</f>
        <v>29.489111938633901</v>
      </c>
      <c r="E232" s="34">
        <f t="shared" ref="E232" si="579">STDEV(C232:C233)</f>
        <v>7.6623436356362082E-2</v>
      </c>
    </row>
    <row r="233" spans="1:5" x14ac:dyDescent="0.2">
      <c r="A233" s="34" t="s">
        <v>83</v>
      </c>
      <c r="B233" s="34" t="s">
        <v>58</v>
      </c>
      <c r="C233" s="34">
        <v>29.5432928900793</v>
      </c>
    </row>
    <row r="234" spans="1:5" x14ac:dyDescent="0.2">
      <c r="A234" s="34" t="s">
        <v>83</v>
      </c>
      <c r="B234" s="34" t="s">
        <v>59</v>
      </c>
      <c r="C234" s="34">
        <v>28.926327434357301</v>
      </c>
      <c r="D234" s="34">
        <f t="shared" ref="D234" si="580">AVERAGE(C234:C235)</f>
        <v>28.932735894775952</v>
      </c>
      <c r="E234" s="34">
        <f t="shared" ref="E234" si="581">STDEV(C234:C235)</f>
        <v>9.0629316379851402E-3</v>
      </c>
    </row>
    <row r="235" spans="1:5" x14ac:dyDescent="0.2">
      <c r="A235" s="34" t="s">
        <v>83</v>
      </c>
      <c r="B235" s="34" t="s">
        <v>59</v>
      </c>
      <c r="C235" s="34">
        <v>28.9391443551946</v>
      </c>
    </row>
    <row r="236" spans="1:5" x14ac:dyDescent="0.2">
      <c r="A236" s="34" t="s">
        <v>83</v>
      </c>
      <c r="B236" s="34" t="s">
        <v>60</v>
      </c>
      <c r="C236" s="34">
        <v>28.596745381065201</v>
      </c>
      <c r="D236" s="34">
        <f t="shared" ref="D236" si="582">AVERAGE(C236:C237)</f>
        <v>28.5865473910271</v>
      </c>
      <c r="E236" s="34">
        <f t="shared" ref="E236" si="583">STDEV(C236:C237)</f>
        <v>1.4422135820828247E-2</v>
      </c>
    </row>
    <row r="237" spans="1:5" x14ac:dyDescent="0.2">
      <c r="A237" s="34" t="s">
        <v>83</v>
      </c>
      <c r="B237" s="34" t="s">
        <v>60</v>
      </c>
      <c r="C237" s="34">
        <v>28.576349400988999</v>
      </c>
    </row>
    <row r="238" spans="1:5" x14ac:dyDescent="0.2">
      <c r="A238" s="34" t="s">
        <v>83</v>
      </c>
      <c r="B238" s="34" t="s">
        <v>61</v>
      </c>
      <c r="C238" s="34">
        <v>29.614486571470501</v>
      </c>
      <c r="D238" s="34">
        <f t="shared" ref="D238" si="584">AVERAGE(C238:C239)</f>
        <v>29.607493083611352</v>
      </c>
      <c r="E238" s="34">
        <f t="shared" ref="E238" si="585">STDEV(C238:C239)</f>
        <v>9.8902853787015028E-3</v>
      </c>
    </row>
    <row r="239" spans="1:5" x14ac:dyDescent="0.2">
      <c r="A239" s="34" t="s">
        <v>83</v>
      </c>
      <c r="B239" s="34" t="s">
        <v>61</v>
      </c>
      <c r="C239" s="34">
        <v>29.600499595752201</v>
      </c>
    </row>
    <row r="240" spans="1:5" x14ac:dyDescent="0.2">
      <c r="A240" s="34" t="s">
        <v>83</v>
      </c>
      <c r="B240" s="34" t="s">
        <v>62</v>
      </c>
      <c r="C240" s="34">
        <v>29.386332059902099</v>
      </c>
      <c r="D240" s="34">
        <f t="shared" ref="D240" si="586">AVERAGE(C240:C241)</f>
        <v>29.3490680184468</v>
      </c>
      <c r="E240" s="34">
        <f t="shared" ref="E240" si="587">STDEV(C240:C241)</f>
        <v>5.2699312814918575E-2</v>
      </c>
    </row>
    <row r="241" spans="1:5" x14ac:dyDescent="0.2">
      <c r="A241" s="34" t="s">
        <v>83</v>
      </c>
      <c r="B241" s="34" t="s">
        <v>62</v>
      </c>
      <c r="C241" s="34">
        <v>29.311803976991499</v>
      </c>
    </row>
    <row r="242" spans="1:5" x14ac:dyDescent="0.2">
      <c r="A242" s="34" t="s">
        <v>83</v>
      </c>
      <c r="B242" s="34" t="s">
        <v>63</v>
      </c>
      <c r="C242" s="34">
        <v>29.293638914730199</v>
      </c>
      <c r="D242" s="34">
        <f t="shared" ref="D242" si="588">AVERAGE(C242:C243)</f>
        <v>29.376409289486197</v>
      </c>
      <c r="E242" s="34">
        <f t="shared" ref="E242" si="589">STDEV(C242:C243)</f>
        <v>0.11705498654263952</v>
      </c>
    </row>
    <row r="243" spans="1:5" x14ac:dyDescent="0.2">
      <c r="A243" s="34" t="s">
        <v>83</v>
      </c>
      <c r="B243" s="34" t="s">
        <v>63</v>
      </c>
      <c r="C243" s="34">
        <v>29.4591796642422</v>
      </c>
    </row>
    <row r="244" spans="1:5" x14ac:dyDescent="0.2">
      <c r="A244" s="34" t="s">
        <v>83</v>
      </c>
      <c r="B244" s="34" t="s">
        <v>64</v>
      </c>
      <c r="C244" s="34">
        <v>29.194102063138502</v>
      </c>
      <c r="D244" s="34">
        <f t="shared" ref="D244" si="590">AVERAGE(C244:C245)</f>
        <v>29.229349363060901</v>
      </c>
      <c r="E244" s="34">
        <f t="shared" ref="E244" si="591">STDEV(C244:C245)</f>
        <v>4.9847209587289984E-2</v>
      </c>
    </row>
    <row r="245" spans="1:5" x14ac:dyDescent="0.2">
      <c r="A245" s="34" t="s">
        <v>83</v>
      </c>
      <c r="B245" s="34" t="s">
        <v>64</v>
      </c>
      <c r="C245" s="34">
        <v>29.264596662983301</v>
      </c>
    </row>
    <row r="246" spans="1:5" x14ac:dyDescent="0.2">
      <c r="A246" s="34" t="s">
        <v>83</v>
      </c>
      <c r="B246" s="34" t="s">
        <v>65</v>
      </c>
      <c r="C246" s="34">
        <v>29.315669383385</v>
      </c>
      <c r="D246" s="34">
        <f t="shared" ref="D246" si="592">AVERAGE(C246:C247)</f>
        <v>29.322130369544951</v>
      </c>
      <c r="E246" s="34">
        <f t="shared" ref="E246" si="593">STDEV(C246:C247)</f>
        <v>9.1372142537071727E-3</v>
      </c>
    </row>
    <row r="247" spans="1:5" x14ac:dyDescent="0.2">
      <c r="A247" s="34" t="s">
        <v>83</v>
      </c>
      <c r="B247" s="34" t="s">
        <v>65</v>
      </c>
      <c r="C247" s="34">
        <v>29.328591355704901</v>
      </c>
    </row>
    <row r="248" spans="1:5" x14ac:dyDescent="0.2">
      <c r="A248" s="34" t="s">
        <v>83</v>
      </c>
      <c r="B248" s="34" t="s">
        <v>66</v>
      </c>
      <c r="C248" s="34">
        <v>29.462878208079001</v>
      </c>
      <c r="D248" s="34">
        <f t="shared" ref="D248" si="594">AVERAGE(C248:C249)</f>
        <v>29.52252468085085</v>
      </c>
      <c r="E248" s="34">
        <f t="shared" ref="E248" si="595">STDEV(C248:C249)</f>
        <v>8.4352850741666513E-2</v>
      </c>
    </row>
    <row r="249" spans="1:5" x14ac:dyDescent="0.2">
      <c r="A249" s="34" t="s">
        <v>83</v>
      </c>
      <c r="B249" s="34" t="s">
        <v>66</v>
      </c>
      <c r="C249" s="34">
        <v>29.582171153622699</v>
      </c>
    </row>
    <row r="250" spans="1:5" x14ac:dyDescent="0.2">
      <c r="A250" s="34" t="s">
        <v>83</v>
      </c>
      <c r="B250" s="34" t="s">
        <v>23</v>
      </c>
      <c r="C250" s="34">
        <v>26.720076249596602</v>
      </c>
      <c r="D250" s="34">
        <f t="shared" ref="D250" si="596">AVERAGE(C250:C251)</f>
        <v>26.795043565215948</v>
      </c>
      <c r="E250" s="34">
        <f t="shared" ref="E250" si="597">STDEV(C250:C251)</f>
        <v>0.10601979448358693</v>
      </c>
    </row>
    <row r="251" spans="1:5" x14ac:dyDescent="0.2">
      <c r="A251" s="34" t="s">
        <v>83</v>
      </c>
      <c r="B251" s="34" t="s">
        <v>23</v>
      </c>
      <c r="C251" s="34">
        <v>26.870010880835299</v>
      </c>
    </row>
    <row r="252" spans="1:5" x14ac:dyDescent="0.2">
      <c r="A252" s="34" t="s">
        <v>83</v>
      </c>
      <c r="B252" s="34" t="s">
        <v>24</v>
      </c>
    </row>
    <row r="253" spans="1:5" x14ac:dyDescent="0.2">
      <c r="A253" s="34" t="s">
        <v>83</v>
      </c>
      <c r="B253" s="3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716D-24FE-064D-8B28-1585A06290C4}">
  <dimension ref="A1:L253"/>
  <sheetViews>
    <sheetView workbookViewId="0">
      <selection activeCell="I1" sqref="I1:K1048576"/>
    </sheetView>
  </sheetViews>
  <sheetFormatPr baseColWidth="10" defaultRowHeight="14" x14ac:dyDescent="0.2"/>
  <cols>
    <col min="1" max="5" width="10.83203125" style="34"/>
    <col min="6" max="11" width="10.83203125" style="49"/>
    <col min="12" max="12" width="18.83203125" style="34" customWidth="1"/>
    <col min="13" max="16384" width="10.83203125" style="34"/>
  </cols>
  <sheetData>
    <row r="1" spans="1:12" s="35" customFormat="1" ht="60" x14ac:dyDescent="0.2">
      <c r="A1" s="35" t="s">
        <v>75</v>
      </c>
      <c r="B1" s="35" t="s">
        <v>0</v>
      </c>
      <c r="C1" s="35" t="s">
        <v>76</v>
      </c>
      <c r="D1" s="35" t="s">
        <v>85</v>
      </c>
      <c r="E1" s="35" t="s">
        <v>86</v>
      </c>
      <c r="F1" s="48" t="s">
        <v>87</v>
      </c>
      <c r="G1" s="48" t="s">
        <v>88</v>
      </c>
      <c r="H1" s="48" t="s">
        <v>89</v>
      </c>
      <c r="I1" s="48" t="s">
        <v>97</v>
      </c>
      <c r="J1" s="48" t="s">
        <v>98</v>
      </c>
      <c r="K1" s="48" t="s">
        <v>99</v>
      </c>
      <c r="L1" s="35" t="s">
        <v>90</v>
      </c>
    </row>
    <row r="2" spans="1:12" x14ac:dyDescent="0.2">
      <c r="A2" s="34" t="s">
        <v>77</v>
      </c>
      <c r="B2" s="34" t="s">
        <v>51</v>
      </c>
      <c r="C2" s="34">
        <v>23.744256135641699</v>
      </c>
      <c r="D2" s="34">
        <f>AVERAGE(C2:C3)</f>
        <v>23.66235845764735</v>
      </c>
      <c r="E2" s="34">
        <f>STDEV(C2:C3)</f>
        <v>0.11582080694647449</v>
      </c>
      <c r="F2" s="49">
        <f>D2-D218</f>
        <v>-3.4799227311430982</v>
      </c>
      <c r="G2" s="49">
        <f>F2-$F$34</f>
        <v>-3.718758200503899</v>
      </c>
      <c r="H2" s="49">
        <f>POWER(2,-G2)</f>
        <v>13.166118663293483</v>
      </c>
      <c r="I2" s="49">
        <f>AVERAGE(H2,H4)</f>
        <v>12.40277080164044</v>
      </c>
      <c r="J2" s="49">
        <f>STDEV(H2,H4)</f>
        <v>1.0795368987582352</v>
      </c>
      <c r="L2" s="34" t="s">
        <v>35</v>
      </c>
    </row>
    <row r="3" spans="1:12" x14ac:dyDescent="0.2">
      <c r="A3" s="34" t="s">
        <v>77</v>
      </c>
      <c r="B3" s="34" t="s">
        <v>51</v>
      </c>
      <c r="C3" s="34">
        <v>23.580460779652999</v>
      </c>
    </row>
    <row r="4" spans="1:12" x14ac:dyDescent="0.2">
      <c r="A4" s="34" t="s">
        <v>77</v>
      </c>
      <c r="B4" s="34" t="s">
        <v>52</v>
      </c>
      <c r="C4" s="34">
        <v>23.897891760697199</v>
      </c>
      <c r="D4" s="34">
        <f t="shared" ref="D4" si="0">AVERAGE(C4:C5)</f>
        <v>23.9506158081983</v>
      </c>
      <c r="E4" s="34">
        <f t="shared" ref="E4" si="1">STDEV(C4:C5)</f>
        <v>7.4563063039260705E-2</v>
      </c>
      <c r="F4" s="49">
        <f t="shared" ref="F4" si="2">D4-D220</f>
        <v>-3.3021121595240004</v>
      </c>
      <c r="G4" s="49">
        <f t="shared" ref="G4" si="3">F4-$F$34</f>
        <v>-3.5409476288848012</v>
      </c>
      <c r="H4" s="49">
        <f t="shared" ref="H4" si="4">POWER(2,-G4)</f>
        <v>11.639422939987396</v>
      </c>
      <c r="L4" s="34" t="s">
        <v>36</v>
      </c>
    </row>
    <row r="5" spans="1:12" x14ac:dyDescent="0.2">
      <c r="A5" s="34" t="s">
        <v>77</v>
      </c>
      <c r="B5" s="34" t="s">
        <v>52</v>
      </c>
      <c r="C5" s="34">
        <v>24.003339855699402</v>
      </c>
    </row>
    <row r="6" spans="1:12" x14ac:dyDescent="0.2">
      <c r="A6" s="34" t="s">
        <v>77</v>
      </c>
      <c r="B6" s="34" t="s">
        <v>53</v>
      </c>
      <c r="C6" s="34">
        <v>20.728809511105801</v>
      </c>
      <c r="D6" s="34">
        <f t="shared" ref="D6" si="5">AVERAGE(C6:C7)</f>
        <v>20.642906954154952</v>
      </c>
      <c r="E6" s="34">
        <f t="shared" ref="E6" si="6">STDEV(C6:C7)</f>
        <v>0.12148456108242024</v>
      </c>
      <c r="F6" s="49">
        <f t="shared" ref="F6" si="7">D6-D222</f>
        <v>-6.6226518180006977</v>
      </c>
      <c r="G6" s="49">
        <f t="shared" ref="G6" si="8">F6-$F$34</f>
        <v>-6.8614872873614985</v>
      </c>
      <c r="H6" s="49">
        <f t="shared" ref="H6" si="9">POWER(2,-G6)</f>
        <v>116.28226655090258</v>
      </c>
      <c r="I6" s="49">
        <f t="shared" ref="I6" si="10">AVERAGE(H6,H8)</f>
        <v>109.49793142031754</v>
      </c>
      <c r="J6" s="49">
        <f t="shared" ref="J6" si="11">STDEV(H6,H8)</f>
        <v>9.5944987533576089</v>
      </c>
      <c r="L6" s="34" t="s">
        <v>37</v>
      </c>
    </row>
    <row r="7" spans="1:12" x14ac:dyDescent="0.2">
      <c r="A7" s="34" t="s">
        <v>77</v>
      </c>
      <c r="B7" s="34" t="s">
        <v>53</v>
      </c>
      <c r="C7" s="34">
        <v>20.5570043972041</v>
      </c>
    </row>
    <row r="8" spans="1:12" x14ac:dyDescent="0.2">
      <c r="A8" s="34" t="s">
        <v>77</v>
      </c>
      <c r="B8" s="34" t="s">
        <v>54</v>
      </c>
      <c r="C8" s="34">
        <v>20.8890801123008</v>
      </c>
      <c r="D8" s="34">
        <f t="shared" ref="D8" si="12">AVERAGE(C8:C9)</f>
        <v>20.7773085542647</v>
      </c>
      <c r="E8" s="34">
        <f t="shared" ref="E8" si="13">STDEV(C8:C9)</f>
        <v>0.1580688532622242</v>
      </c>
      <c r="F8" s="49">
        <f t="shared" ref="F8" si="14">D8-D224</f>
        <v>-6.4436478855312487</v>
      </c>
      <c r="G8" s="49">
        <f t="shared" ref="G8" si="15">F8-$F$34</f>
        <v>-6.6824833548920495</v>
      </c>
      <c r="H8" s="49">
        <f t="shared" ref="H8" si="16">POWER(2,-G8)</f>
        <v>102.71359628973249</v>
      </c>
      <c r="L8" s="34" t="s">
        <v>38</v>
      </c>
    </row>
    <row r="9" spans="1:12" x14ac:dyDescent="0.2">
      <c r="A9" s="34" t="s">
        <v>77</v>
      </c>
      <c r="B9" s="34" t="s">
        <v>54</v>
      </c>
      <c r="C9" s="34">
        <v>20.6655369962286</v>
      </c>
    </row>
    <row r="10" spans="1:12" x14ac:dyDescent="0.2">
      <c r="A10" s="34" t="s">
        <v>77</v>
      </c>
      <c r="B10" s="34" t="s">
        <v>55</v>
      </c>
      <c r="C10" s="34">
        <v>20.847334907528499</v>
      </c>
      <c r="D10" s="34">
        <f t="shared" ref="D10" si="17">AVERAGE(C10:C11)</f>
        <v>20.924997655676798</v>
      </c>
      <c r="E10" s="34">
        <f t="shared" ref="E10" si="18">STDEV(C10:C11)</f>
        <v>0.10983171172249291</v>
      </c>
      <c r="F10" s="49">
        <f t="shared" ref="F10" si="19">D10-D226</f>
        <v>-6.311011162391253</v>
      </c>
      <c r="G10" s="49">
        <f t="shared" ref="G10" si="20">F10-$F$34</f>
        <v>-6.5498466317520538</v>
      </c>
      <c r="H10" s="49">
        <f t="shared" ref="H10" si="21">POWER(2,-G10)</f>
        <v>93.691523967928163</v>
      </c>
      <c r="I10" s="49">
        <f t="shared" ref="I10" si="22">AVERAGE(H10,H12)</f>
        <v>140.90855787235927</v>
      </c>
      <c r="J10" s="49">
        <f t="shared" ref="J10" si="23">STDEV(H10,H12)</f>
        <v>66.774969722676801</v>
      </c>
      <c r="L10" s="34" t="s">
        <v>39</v>
      </c>
    </row>
    <row r="11" spans="1:12" x14ac:dyDescent="0.2">
      <c r="A11" s="34" t="s">
        <v>77</v>
      </c>
      <c r="B11" s="34" t="s">
        <v>55</v>
      </c>
      <c r="C11" s="34">
        <v>21.0026604038251</v>
      </c>
    </row>
    <row r="12" spans="1:12" x14ac:dyDescent="0.2">
      <c r="A12" s="34" t="s">
        <v>77</v>
      </c>
      <c r="B12" s="34" t="s">
        <v>56</v>
      </c>
      <c r="C12" s="34">
        <v>18.8622607066015</v>
      </c>
      <c r="D12" s="34">
        <f t="shared" ref="D12" si="24">AVERAGE(C12:C13)</f>
        <v>19.779346325871302</v>
      </c>
      <c r="E12" s="34">
        <f t="shared" ref="E12" si="25">STDEV(C12:C13)</f>
        <v>1.2969549206286799</v>
      </c>
      <c r="F12" s="49">
        <f t="shared" ref="F12" si="26">D12-D228</f>
        <v>-7.3167168405033962</v>
      </c>
      <c r="G12" s="49">
        <f t="shared" ref="G12" si="27">F12-$F$34</f>
        <v>-7.555552309864197</v>
      </c>
      <c r="H12" s="49">
        <f t="shared" ref="H12" si="28">POWER(2,-G12)</f>
        <v>188.1255917767904</v>
      </c>
      <c r="L12" s="34" t="s">
        <v>40</v>
      </c>
    </row>
    <row r="13" spans="1:12" x14ac:dyDescent="0.2">
      <c r="A13" s="34" t="s">
        <v>77</v>
      </c>
      <c r="B13" s="34" t="s">
        <v>56</v>
      </c>
      <c r="C13" s="34">
        <v>20.6964319451411</v>
      </c>
    </row>
    <row r="14" spans="1:12" x14ac:dyDescent="0.2">
      <c r="A14" s="34" t="s">
        <v>77</v>
      </c>
      <c r="B14" s="34" t="s">
        <v>57</v>
      </c>
      <c r="C14" s="34">
        <v>21.240297744816001</v>
      </c>
      <c r="D14" s="34">
        <f t="shared" ref="D14" si="29">AVERAGE(C14:C15)</f>
        <v>21.297794416203402</v>
      </c>
      <c r="E14" s="34">
        <f t="shared" ref="E14" si="30">STDEV(C14:C15)</f>
        <v>8.1312572467369379E-2</v>
      </c>
      <c r="F14" s="49">
        <f t="shared" ref="F14" si="31">D14-D230</f>
        <v>-6.2370321779259967</v>
      </c>
      <c r="G14" s="49">
        <f t="shared" ref="G14" si="32">F14-$F$34</f>
        <v>-6.4758676472867975</v>
      </c>
      <c r="H14" s="49">
        <f t="shared" ref="H14" si="33">POWER(2,-G14)</f>
        <v>89.008280203256803</v>
      </c>
      <c r="I14" s="49">
        <f t="shared" ref="I14" si="34">AVERAGE(H14,H16)</f>
        <v>75.394215239878292</v>
      </c>
      <c r="J14" s="49">
        <f t="shared" ref="J14" si="35">STDEV(H14,H16)</f>
        <v>19.253195310238244</v>
      </c>
      <c r="L14" s="34" t="s">
        <v>41</v>
      </c>
    </row>
    <row r="15" spans="1:12" x14ac:dyDescent="0.2">
      <c r="A15" s="34" t="s">
        <v>77</v>
      </c>
      <c r="B15" s="34" t="s">
        <v>57</v>
      </c>
      <c r="C15" s="34">
        <v>21.3552910875908</v>
      </c>
    </row>
    <row r="16" spans="1:12" x14ac:dyDescent="0.2">
      <c r="A16" s="34" t="s">
        <v>77</v>
      </c>
      <c r="B16" s="34" t="s">
        <v>58</v>
      </c>
      <c r="C16" s="34">
        <v>21.660312780443</v>
      </c>
      <c r="D16" s="34">
        <f t="shared" ref="D16" si="36">AVERAGE(C16:C17)</f>
        <v>21.694541852325152</v>
      </c>
      <c r="E16" s="34">
        <f t="shared" ref="E16" si="37">STDEV(C16:C17)</f>
        <v>4.8407217683179883E-2</v>
      </c>
      <c r="F16" s="49">
        <f t="shared" ref="F16" si="38">D16-D232</f>
        <v>-5.7102360057652959</v>
      </c>
      <c r="G16" s="49">
        <f t="shared" ref="G16" si="39">F16-$F$34</f>
        <v>-5.9490714751260967</v>
      </c>
      <c r="H16" s="49">
        <f t="shared" ref="H16" si="40">POWER(2,-G16)</f>
        <v>61.780150276499775</v>
      </c>
      <c r="L16" s="34" t="s">
        <v>42</v>
      </c>
    </row>
    <row r="17" spans="1:12" x14ac:dyDescent="0.2">
      <c r="A17" s="34" t="s">
        <v>77</v>
      </c>
      <c r="B17" s="34" t="s">
        <v>58</v>
      </c>
      <c r="C17" s="34">
        <v>21.7287709242073</v>
      </c>
    </row>
    <row r="18" spans="1:12" x14ac:dyDescent="0.2">
      <c r="A18" s="34" t="s">
        <v>77</v>
      </c>
      <c r="B18" s="34" t="s">
        <v>59</v>
      </c>
      <c r="C18" s="34">
        <v>23.853956959173999</v>
      </c>
      <c r="D18" s="34">
        <f t="shared" ref="D18" si="41">AVERAGE(C18:C19)</f>
        <v>23.750383919630099</v>
      </c>
      <c r="E18" s="34">
        <f t="shared" ref="E18" si="42">STDEV(C18:C19)</f>
        <v>0.14647439721918773</v>
      </c>
      <c r="F18" s="49">
        <f t="shared" ref="F18" si="43">D18-D234</f>
        <v>-3.3891999238454993</v>
      </c>
      <c r="G18" s="49">
        <f t="shared" ref="G18" si="44">F18-$F$34</f>
        <v>-3.6280353932063001</v>
      </c>
      <c r="H18" s="49">
        <f t="shared" ref="H18" si="45">POWER(2,-G18)</f>
        <v>12.363672104920232</v>
      </c>
      <c r="I18" s="49">
        <f t="shared" ref="I18" si="46">AVERAGE(H18,H20)</f>
        <v>17.541444676827972</v>
      </c>
      <c r="J18" s="49">
        <f t="shared" ref="J18" si="47">STDEV(H18,H20)</f>
        <v>7.3224761940753504</v>
      </c>
      <c r="K18" s="49">
        <f>I18/I2</f>
        <v>1.4143166037147015</v>
      </c>
      <c r="L18" s="34" t="s">
        <v>43</v>
      </c>
    </row>
    <row r="19" spans="1:12" x14ac:dyDescent="0.2">
      <c r="A19" s="34" t="s">
        <v>77</v>
      </c>
      <c r="B19" s="34" t="s">
        <v>59</v>
      </c>
      <c r="C19" s="34">
        <v>23.6468108800862</v>
      </c>
    </row>
    <row r="20" spans="1:12" x14ac:dyDescent="0.2">
      <c r="A20" s="34" t="s">
        <v>77</v>
      </c>
      <c r="B20" s="34" t="s">
        <v>60</v>
      </c>
      <c r="C20" s="34">
        <v>23.085104598679798</v>
      </c>
      <c r="D20" s="34">
        <f t="shared" ref="D20" si="48">AVERAGE(C20:C21)</f>
        <v>23.079399115759401</v>
      </c>
      <c r="E20" s="34">
        <f t="shared" ref="E20" si="49">STDEV(C20:C21)</f>
        <v>8.0687713259170527E-3</v>
      </c>
      <c r="F20" s="49">
        <f t="shared" ref="F20" si="50">D20-D236</f>
        <v>-4.2670057556675474</v>
      </c>
      <c r="G20" s="49">
        <f t="shared" ref="G20" si="51">F20-$F$34</f>
        <v>-4.5058412250283482</v>
      </c>
      <c r="H20" s="49">
        <f t="shared" ref="H20" si="52">POWER(2,-G20)</f>
        <v>22.71921724873571</v>
      </c>
      <c r="L20" s="34" t="s">
        <v>44</v>
      </c>
    </row>
    <row r="21" spans="1:12" x14ac:dyDescent="0.2">
      <c r="A21" s="34" t="s">
        <v>77</v>
      </c>
      <c r="B21" s="34" t="s">
        <v>60</v>
      </c>
      <c r="C21" s="34">
        <v>23.073693632838999</v>
      </c>
    </row>
    <row r="22" spans="1:12" x14ac:dyDescent="0.2">
      <c r="A22" s="34" t="s">
        <v>77</v>
      </c>
      <c r="B22" s="34" t="s">
        <v>61</v>
      </c>
      <c r="C22" s="34">
        <v>20.835220163032101</v>
      </c>
      <c r="D22" s="34">
        <f t="shared" ref="D22" si="53">AVERAGE(C22:C23)</f>
        <v>20.850377807953251</v>
      </c>
      <c r="E22" s="34">
        <f t="shared" ref="E22" si="54">STDEV(C22:C23)</f>
        <v>2.1436147021125545E-2</v>
      </c>
      <c r="F22" s="49">
        <f t="shared" ref="F22" si="55">D22-D238</f>
        <v>-6.0775395464997999</v>
      </c>
      <c r="G22" s="49">
        <f t="shared" ref="G22" si="56">F22-$F$34</f>
        <v>-6.3163750158606007</v>
      </c>
      <c r="H22" s="49">
        <f t="shared" ref="H22" si="57">POWER(2,-G22)</f>
        <v>79.692663777871644</v>
      </c>
      <c r="I22" s="49">
        <f t="shared" ref="I22" si="58">AVERAGE(H22,H24)</f>
        <v>79.160764412446468</v>
      </c>
      <c r="J22" s="49">
        <f t="shared" ref="J22" si="59">STDEV(H22,H24)</f>
        <v>0.75221929640191609</v>
      </c>
      <c r="K22" s="49">
        <f t="shared" ref="K22" si="60">I22/I6</f>
        <v>0.72294301258149651</v>
      </c>
      <c r="L22" s="34" t="s">
        <v>45</v>
      </c>
    </row>
    <row r="23" spans="1:12" x14ac:dyDescent="0.2">
      <c r="A23" s="34" t="s">
        <v>77</v>
      </c>
      <c r="B23" s="34" t="s">
        <v>61</v>
      </c>
      <c r="C23" s="34">
        <v>20.865535452874401</v>
      </c>
    </row>
    <row r="24" spans="1:12" x14ac:dyDescent="0.2">
      <c r="A24" s="34" t="s">
        <v>77</v>
      </c>
      <c r="B24" s="34" t="s">
        <v>62</v>
      </c>
      <c r="C24" s="34">
        <v>20.822653721571498</v>
      </c>
      <c r="D24" s="34">
        <f t="shared" ref="D24" si="61">AVERAGE(C24:C25)</f>
        <v>20.979399291865249</v>
      </c>
      <c r="E24" s="34">
        <f t="shared" ref="E24" si="62">STDEV(C24:C25)</f>
        <v>0.22167171135132771</v>
      </c>
      <c r="F24" s="49">
        <f t="shared" ref="F24" si="63">D24-D240</f>
        <v>-6.0581516557648527</v>
      </c>
      <c r="G24" s="49">
        <f t="shared" ref="G24" si="64">F24-$F$34</f>
        <v>-6.2969871251256535</v>
      </c>
      <c r="H24" s="49">
        <f t="shared" ref="H24" si="65">POWER(2,-G24)</f>
        <v>78.628865047021307</v>
      </c>
      <c r="L24" s="34" t="s">
        <v>46</v>
      </c>
    </row>
    <row r="25" spans="1:12" x14ac:dyDescent="0.2">
      <c r="A25" s="34" t="s">
        <v>77</v>
      </c>
      <c r="B25" s="34" t="s">
        <v>62</v>
      </c>
      <c r="C25" s="34">
        <v>21.136144862159</v>
      </c>
    </row>
    <row r="26" spans="1:12" x14ac:dyDescent="0.2">
      <c r="A26" s="34" t="s">
        <v>77</v>
      </c>
      <c r="B26" s="34" t="s">
        <v>63</v>
      </c>
      <c r="C26" s="34">
        <v>20.798324283472802</v>
      </c>
      <c r="D26" s="34">
        <f t="shared" ref="D26" si="66">AVERAGE(C26:C27)</f>
        <v>20.920238101777802</v>
      </c>
      <c r="E26" s="34">
        <f t="shared" ref="E26" si="67">STDEV(C26:C27)</f>
        <v>0.17241217528762018</v>
      </c>
      <c r="F26" s="49">
        <f t="shared" ref="F26" si="68">D26-D242</f>
        <v>-6.2982029109814484</v>
      </c>
      <c r="G26" s="49">
        <f t="shared" ref="G26" si="69">F26-$F$34</f>
        <v>-6.5370383803422492</v>
      </c>
      <c r="H26" s="49">
        <f t="shared" ref="H26" si="70">POWER(2,-G26)</f>
        <v>92.863411734857749</v>
      </c>
      <c r="I26" s="49">
        <f t="shared" ref="I26" si="71">AVERAGE(H26,H28)</f>
        <v>90.716260921279101</v>
      </c>
      <c r="J26" s="49">
        <f t="shared" ref="J26" si="72">STDEV(H26,H28)</f>
        <v>3.0365298010233488</v>
      </c>
      <c r="K26" s="49">
        <f t="shared" ref="K26" si="73">I26/I10</f>
        <v>0.64379525481662792</v>
      </c>
      <c r="L26" s="34" t="s">
        <v>47</v>
      </c>
    </row>
    <row r="27" spans="1:12" x14ac:dyDescent="0.2">
      <c r="A27" s="34" t="s">
        <v>77</v>
      </c>
      <c r="B27" s="34" t="s">
        <v>63</v>
      </c>
      <c r="C27" s="34">
        <v>21.042151920082802</v>
      </c>
    </row>
    <row r="28" spans="1:12" x14ac:dyDescent="0.2">
      <c r="A28" s="34" t="s">
        <v>77</v>
      </c>
      <c r="B28" s="34" t="s">
        <v>64</v>
      </c>
      <c r="C28" s="34">
        <v>20.841341015388998</v>
      </c>
      <c r="D28" s="34">
        <f t="shared" ref="D28" si="74">AVERAGE(C28:C29)</f>
        <v>20.839058714655248</v>
      </c>
      <c r="E28" s="34">
        <f t="shared" ref="E28" si="75">STDEV(C28:C29)</f>
        <v>3.2276606510833446E-3</v>
      </c>
      <c r="F28" s="49">
        <f t="shared" ref="F28" si="76">D28-D244</f>
        <v>-6.2298962490827527</v>
      </c>
      <c r="G28" s="49">
        <f t="shared" ref="G28" si="77">F28-$F$34</f>
        <v>-6.4687317184435535</v>
      </c>
      <c r="H28" s="49">
        <f t="shared" ref="H28" si="78">POWER(2,-G28)</f>
        <v>88.569110107700453</v>
      </c>
      <c r="L28" s="34" t="s">
        <v>48</v>
      </c>
    </row>
    <row r="29" spans="1:12" x14ac:dyDescent="0.2">
      <c r="A29" s="34" t="s">
        <v>77</v>
      </c>
      <c r="B29" s="34" t="s">
        <v>64</v>
      </c>
      <c r="C29" s="34">
        <v>20.836776413921498</v>
      </c>
    </row>
    <row r="30" spans="1:12" x14ac:dyDescent="0.2">
      <c r="A30" s="34" t="s">
        <v>77</v>
      </c>
      <c r="B30" s="34" t="s">
        <v>65</v>
      </c>
      <c r="C30" s="34">
        <v>21.113006888711499</v>
      </c>
      <c r="D30" s="34">
        <f t="shared" ref="D30" si="79">AVERAGE(C30:C31)</f>
        <v>21.110722542284648</v>
      </c>
      <c r="E30" s="34">
        <f t="shared" ref="E30" si="80">STDEV(C30:C31)</f>
        <v>3.2305536980089151E-3</v>
      </c>
      <c r="F30" s="49">
        <f t="shared" ref="F30" si="81">D30-D246</f>
        <v>-6.0069195050520037</v>
      </c>
      <c r="G30" s="49">
        <f t="shared" ref="G30" si="82">F30-$F$34</f>
        <v>-6.2457549744128045</v>
      </c>
      <c r="H30" s="49">
        <f t="shared" ref="H30" si="83">POWER(2,-G30)</f>
        <v>75.885638542367403</v>
      </c>
      <c r="I30" s="49">
        <f t="shared" ref="I30" si="84">AVERAGE(H30,H32)</f>
        <v>78.074524721908745</v>
      </c>
      <c r="J30" s="49">
        <f t="shared" ref="J30" si="85">STDEV(H30,H32)</f>
        <v>3.095552521598405</v>
      </c>
      <c r="K30" s="49">
        <f t="shared" ref="K30" si="86">I30/I14</f>
        <v>1.035550598590391</v>
      </c>
      <c r="L30" s="34" t="s">
        <v>49</v>
      </c>
    </row>
    <row r="31" spans="1:12" x14ac:dyDescent="0.2">
      <c r="A31" s="34" t="s">
        <v>77</v>
      </c>
      <c r="B31" s="34" t="s">
        <v>65</v>
      </c>
      <c r="C31" s="34">
        <v>21.108438195857801</v>
      </c>
    </row>
    <row r="32" spans="1:12" x14ac:dyDescent="0.2">
      <c r="A32" s="34" t="s">
        <v>77</v>
      </c>
      <c r="B32" s="34" t="s">
        <v>66</v>
      </c>
      <c r="C32" s="34">
        <v>21.415861488624302</v>
      </c>
      <c r="D32" s="34">
        <f t="shared" ref="D32" si="87">AVERAGE(C32:C33)</f>
        <v>21.438191473697302</v>
      </c>
      <c r="E32" s="34">
        <f t="shared" ref="E32" si="88">STDEV(C32:C33)</f>
        <v>3.1579367737825513E-2</v>
      </c>
      <c r="F32" s="49">
        <f t="shared" ref="F32" si="89">D32-D248</f>
        <v>-6.0878350922106996</v>
      </c>
      <c r="G32" s="49">
        <f t="shared" ref="G32" si="90">F32-$F$34</f>
        <v>-6.3266705615715004</v>
      </c>
      <c r="H32" s="49">
        <f t="shared" ref="H32" si="91">POWER(2,-G32)</f>
        <v>80.263410901450101</v>
      </c>
      <c r="L32" s="34" t="s">
        <v>50</v>
      </c>
    </row>
    <row r="33" spans="1:12" x14ac:dyDescent="0.2">
      <c r="A33" s="34" t="s">
        <v>77</v>
      </c>
      <c r="B33" s="34" t="s">
        <v>66</v>
      </c>
      <c r="C33" s="34">
        <v>21.460521458770302</v>
      </c>
    </row>
    <row r="34" spans="1:12" x14ac:dyDescent="0.2">
      <c r="A34" s="34" t="s">
        <v>77</v>
      </c>
      <c r="B34" s="34" t="s">
        <v>23</v>
      </c>
      <c r="C34" s="34">
        <v>26.037414954778001</v>
      </c>
      <c r="D34" s="34">
        <f t="shared" ref="D34" si="92">AVERAGE(C34:C35)</f>
        <v>25.49667908240535</v>
      </c>
      <c r="E34" s="34">
        <f t="shared" ref="E34" si="93">STDEV(C34:C35)</f>
        <v>0.76471600437104914</v>
      </c>
      <c r="F34" s="49">
        <f t="shared" ref="F34" si="94">D34-D250</f>
        <v>0.2388354693608008</v>
      </c>
    </row>
    <row r="35" spans="1:12" x14ac:dyDescent="0.2">
      <c r="A35" s="34" t="s">
        <v>77</v>
      </c>
      <c r="B35" s="34" t="s">
        <v>23</v>
      </c>
      <c r="C35" s="34">
        <v>24.9559432100327</v>
      </c>
    </row>
    <row r="36" spans="1:12" x14ac:dyDescent="0.2">
      <c r="A36" s="34" t="s">
        <v>77</v>
      </c>
      <c r="B36" s="34" t="s">
        <v>24</v>
      </c>
      <c r="C36" s="34">
        <v>39.611814185021302</v>
      </c>
    </row>
    <row r="37" spans="1:12" x14ac:dyDescent="0.2">
      <c r="A37" s="34" t="s">
        <v>77</v>
      </c>
      <c r="B37" s="34" t="s">
        <v>24</v>
      </c>
    </row>
    <row r="38" spans="1:12" x14ac:dyDescent="0.2">
      <c r="A38" s="34" t="s">
        <v>78</v>
      </c>
      <c r="B38" s="34" t="s">
        <v>51</v>
      </c>
      <c r="C38" s="34">
        <v>27.913383982587298</v>
      </c>
      <c r="D38" s="34">
        <f>AVERAGE(C38:C39)</f>
        <v>28.401059875355049</v>
      </c>
      <c r="E38" s="34">
        <f>STDEV(C38:C39)</f>
        <v>0.68967786159456024</v>
      </c>
      <c r="F38" s="49">
        <f>D38-D218</f>
        <v>1.2587786865646002</v>
      </c>
      <c r="G38" s="49">
        <f>F38-$F$70</f>
        <v>-0.52521868357900203</v>
      </c>
      <c r="H38" s="49">
        <f>POWER(2,-G38)</f>
        <v>1.4391517099595759</v>
      </c>
      <c r="I38" s="49">
        <f>AVERAGE(H38,H40)</f>
        <v>1.223906387593255</v>
      </c>
      <c r="J38" s="49">
        <f>STDEV(H38,H40)</f>
        <v>0.30440285412781992</v>
      </c>
      <c r="L38" s="34" t="s">
        <v>35</v>
      </c>
    </row>
    <row r="39" spans="1:12" x14ac:dyDescent="0.2">
      <c r="A39" s="34" t="s">
        <v>78</v>
      </c>
      <c r="B39" s="34" t="s">
        <v>51</v>
      </c>
      <c r="C39" s="34">
        <v>28.8887357681228</v>
      </c>
    </row>
    <row r="40" spans="1:12" x14ac:dyDescent="0.2">
      <c r="A40" s="34" t="s">
        <v>78</v>
      </c>
      <c r="B40" s="34" t="s">
        <v>52</v>
      </c>
      <c r="C40" s="34">
        <v>29.006223375198999</v>
      </c>
      <c r="D40" s="34">
        <f t="shared" ref="D40" si="95">AVERAGE(C40:C41)</f>
        <v>29.024283862788948</v>
      </c>
      <c r="E40" s="34">
        <f t="shared" ref="E40" si="96">STDEV(C40:C41)</f>
        <v>2.5541386492779428E-2</v>
      </c>
      <c r="F40" s="49">
        <f t="shared" ref="F40" si="97">D40-D220</f>
        <v>1.7715558950666477</v>
      </c>
      <c r="G40" s="49">
        <f t="shared" ref="G40" si="98">F40-$F$70</f>
        <v>-1.2441475076954589E-2</v>
      </c>
      <c r="H40" s="49">
        <f t="shared" ref="H40" si="99">POWER(2,-G40)</f>
        <v>1.0086610652269341</v>
      </c>
      <c r="L40" s="34" t="s">
        <v>36</v>
      </c>
    </row>
    <row r="41" spans="1:12" x14ac:dyDescent="0.2">
      <c r="A41" s="34" t="s">
        <v>78</v>
      </c>
      <c r="B41" s="34" t="s">
        <v>52</v>
      </c>
      <c r="C41" s="34">
        <v>29.042344350378901</v>
      </c>
    </row>
    <row r="42" spans="1:12" x14ac:dyDescent="0.2">
      <c r="A42" s="34" t="s">
        <v>78</v>
      </c>
      <c r="B42" s="34" t="s">
        <v>53</v>
      </c>
      <c r="C42" s="34">
        <v>29.098707719335401</v>
      </c>
      <c r="D42" s="34">
        <f t="shared" ref="D42" si="100">AVERAGE(C42:C43)</f>
        <v>29.123046293829802</v>
      </c>
      <c r="E42" s="34">
        <f t="shared" ref="E42" si="101">STDEV(C42:C43)</f>
        <v>3.4419942138806836E-2</v>
      </c>
      <c r="F42" s="49">
        <f t="shared" ref="F42" si="102">D42-D222</f>
        <v>1.8574875216741518</v>
      </c>
      <c r="G42" s="49">
        <f t="shared" ref="G42" si="103">F42-$F$70</f>
        <v>7.3490151530549497E-2</v>
      </c>
      <c r="H42" s="49">
        <f t="shared" ref="H42" si="104">POWER(2,-G42)</f>
        <v>0.95033617236836432</v>
      </c>
      <c r="I42" s="49">
        <f t="shared" ref="I42" si="105">AVERAGE(H42,H44)</f>
        <v>0.84900511741413109</v>
      </c>
      <c r="J42" s="49">
        <f t="shared" ref="J42" si="106">STDEV(H42,H44)</f>
        <v>0.14330375220585043</v>
      </c>
      <c r="L42" s="34" t="s">
        <v>37</v>
      </c>
    </row>
    <row r="43" spans="1:12" x14ac:dyDescent="0.2">
      <c r="A43" s="34" t="s">
        <v>78</v>
      </c>
      <c r="B43" s="34" t="s">
        <v>53</v>
      </c>
      <c r="C43" s="34">
        <v>29.147384868324199</v>
      </c>
    </row>
    <row r="44" spans="1:12" x14ac:dyDescent="0.2">
      <c r="A44" s="34" t="s">
        <v>78</v>
      </c>
      <c r="B44" s="34" t="s">
        <v>54</v>
      </c>
      <c r="C44" s="34">
        <v>29.375092360175799</v>
      </c>
      <c r="D44" s="34">
        <f t="shared" ref="D44" si="107">AVERAGE(C44:C45)</f>
        <v>29.424472419409799</v>
      </c>
      <c r="E44" s="34">
        <f t="shared" ref="E44" si="108">STDEV(C44:C45)</f>
        <v>6.9833949479509771E-2</v>
      </c>
      <c r="F44" s="49">
        <f t="shared" ref="F44" si="109">D44-D224</f>
        <v>2.2035159796138508</v>
      </c>
      <c r="G44" s="49">
        <f t="shared" ref="G44" si="110">F44-$F$70</f>
        <v>0.41951860947024855</v>
      </c>
      <c r="H44" s="49">
        <f t="shared" ref="H44" si="111">POWER(2,-G44)</f>
        <v>0.74767406245989787</v>
      </c>
      <c r="L44" s="34" t="s">
        <v>38</v>
      </c>
    </row>
    <row r="45" spans="1:12" x14ac:dyDescent="0.2">
      <c r="A45" s="34" t="s">
        <v>78</v>
      </c>
      <c r="B45" s="34" t="s">
        <v>54</v>
      </c>
      <c r="C45" s="34">
        <v>29.473852478643799</v>
      </c>
    </row>
    <row r="46" spans="1:12" x14ac:dyDescent="0.2">
      <c r="A46" s="34" t="s">
        <v>78</v>
      </c>
      <c r="B46" s="34" t="s">
        <v>55</v>
      </c>
      <c r="C46" s="34">
        <v>30.096578498239399</v>
      </c>
      <c r="D46" s="34">
        <f t="shared" ref="D46" si="112">AVERAGE(C46:C47)</f>
        <v>30.13478581392765</v>
      </c>
      <c r="E46" s="34">
        <f t="shared" ref="E46" si="113">STDEV(C46:C47)</f>
        <v>5.4033304028194229E-2</v>
      </c>
      <c r="F46" s="49">
        <f t="shared" ref="F46" si="114">D46-D226</f>
        <v>2.898776995859599</v>
      </c>
      <c r="G46" s="49">
        <f t="shared" ref="G46" si="115">F46-$F$70</f>
        <v>1.1147796257159968</v>
      </c>
      <c r="H46" s="49">
        <f t="shared" ref="H46" si="116">POWER(2,-G46)</f>
        <v>0.46176168491263497</v>
      </c>
      <c r="I46" s="49">
        <f t="shared" ref="I46" si="117">AVERAGE(H46,H48)</f>
        <v>0.86214577372208712</v>
      </c>
      <c r="J46" s="49">
        <f t="shared" ref="J46" si="118">STDEV(H46,H48)</f>
        <v>0.56622860855272106</v>
      </c>
      <c r="L46" s="34" t="s">
        <v>39</v>
      </c>
    </row>
    <row r="47" spans="1:12" x14ac:dyDescent="0.2">
      <c r="A47" s="34" t="s">
        <v>78</v>
      </c>
      <c r="B47" s="34" t="s">
        <v>55</v>
      </c>
      <c r="C47" s="34">
        <v>30.1729931296159</v>
      </c>
    </row>
    <row r="48" spans="1:12" x14ac:dyDescent="0.2">
      <c r="A48" s="34" t="s">
        <v>78</v>
      </c>
      <c r="B48" s="34" t="s">
        <v>56</v>
      </c>
      <c r="C48" s="34">
        <v>29.821909189442302</v>
      </c>
      <c r="D48" s="34">
        <f t="shared" ref="D48" si="119">AVERAGE(C48:C49)</f>
        <v>28.54374302428425</v>
      </c>
      <c r="E48" s="34">
        <f t="shared" ref="E48" si="120">STDEV(C48:C49)</f>
        <v>1.8075999257329256</v>
      </c>
      <c r="F48" s="49">
        <f t="shared" ref="F48" si="121">D48-D228</f>
        <v>1.4476798579095522</v>
      </c>
      <c r="G48" s="49">
        <f t="shared" ref="G48" si="122">F48-$F$70</f>
        <v>-0.33631751223405004</v>
      </c>
      <c r="H48" s="49">
        <f t="shared" ref="H48" si="123">POWER(2,-G48)</f>
        <v>1.2625298625315393</v>
      </c>
      <c r="L48" s="34" t="s">
        <v>40</v>
      </c>
    </row>
    <row r="49" spans="1:12" x14ac:dyDescent="0.2">
      <c r="A49" s="34" t="s">
        <v>78</v>
      </c>
      <c r="B49" s="34" t="s">
        <v>56</v>
      </c>
      <c r="C49" s="34">
        <v>27.265576859126199</v>
      </c>
    </row>
    <row r="50" spans="1:12" x14ac:dyDescent="0.2">
      <c r="A50" s="34" t="s">
        <v>78</v>
      </c>
      <c r="B50" s="34" t="s">
        <v>57</v>
      </c>
      <c r="C50" s="34">
        <v>29.789773207613798</v>
      </c>
      <c r="D50" s="34">
        <f t="shared" ref="D50" si="124">AVERAGE(C50:C51)</f>
        <v>30.115326590193948</v>
      </c>
      <c r="E50" s="34">
        <f t="shared" ref="E50" si="125">STDEV(C50:C51)</f>
        <v>0.46040200892128502</v>
      </c>
      <c r="F50" s="49">
        <f t="shared" ref="F50" si="126">D50-D230</f>
        <v>2.5804999960645496</v>
      </c>
      <c r="G50" s="49">
        <f t="shared" ref="G50" si="127">F50-$F$70</f>
        <v>0.79650262592094734</v>
      </c>
      <c r="H50" s="49">
        <f t="shared" ref="H50" si="128">POWER(2,-G50)</f>
        <v>0.57574320090225362</v>
      </c>
      <c r="I50" s="49">
        <f t="shared" ref="I50" si="129">AVERAGE(H50,H52)</f>
        <v>0.47097464657995569</v>
      </c>
      <c r="J50" s="49">
        <f t="shared" ref="J50" si="130">STDEV(H50,H52)</f>
        <v>0.14816511043281599</v>
      </c>
      <c r="L50" s="34" t="s">
        <v>41</v>
      </c>
    </row>
    <row r="51" spans="1:12" x14ac:dyDescent="0.2">
      <c r="A51" s="34" t="s">
        <v>78</v>
      </c>
      <c r="B51" s="34" t="s">
        <v>57</v>
      </c>
      <c r="C51" s="34">
        <v>30.440879972774098</v>
      </c>
    </row>
    <row r="52" spans="1:12" x14ac:dyDescent="0.2">
      <c r="A52" s="34" t="s">
        <v>78</v>
      </c>
      <c r="B52" s="34" t="s">
        <v>58</v>
      </c>
      <c r="C52" s="34">
        <v>30.6467479276833</v>
      </c>
      <c r="D52" s="34">
        <f t="shared" ref="D52" si="131">AVERAGE(C52:C53)</f>
        <v>30.6380475309026</v>
      </c>
      <c r="E52" s="34">
        <f t="shared" ref="E52" si="132">STDEV(C52:C53)</f>
        <v>1.2304219125293159E-2</v>
      </c>
      <c r="F52" s="49">
        <f t="shared" ref="F52" si="133">D52-D232</f>
        <v>3.2332696728121526</v>
      </c>
      <c r="G52" s="49">
        <f t="shared" ref="G52" si="134">F52-$F$70</f>
        <v>1.4492723026685503</v>
      </c>
      <c r="H52" s="49">
        <f t="shared" ref="H52" si="135">POWER(2,-G52)</f>
        <v>0.36620609225765771</v>
      </c>
      <c r="L52" s="34" t="s">
        <v>42</v>
      </c>
    </row>
    <row r="53" spans="1:12" x14ac:dyDescent="0.2">
      <c r="A53" s="34" t="s">
        <v>78</v>
      </c>
      <c r="B53" s="34" t="s">
        <v>58</v>
      </c>
      <c r="C53" s="34">
        <v>30.6293471341219</v>
      </c>
    </row>
    <row r="54" spans="1:12" x14ac:dyDescent="0.2">
      <c r="A54" s="34" t="s">
        <v>78</v>
      </c>
      <c r="B54" s="34" t="s">
        <v>59</v>
      </c>
      <c r="C54" s="34">
        <v>28.5318943588431</v>
      </c>
      <c r="D54" s="34">
        <f t="shared" ref="D54" si="136">AVERAGE(C54:C55)</f>
        <v>28.582311731213949</v>
      </c>
      <c r="E54" s="34">
        <f t="shared" ref="E54" si="137">STDEV(C54:C55)</f>
        <v>7.1300931786070762E-2</v>
      </c>
      <c r="F54" s="49">
        <f t="shared" ref="F54" si="138">D54-D234</f>
        <v>1.44272788773835</v>
      </c>
      <c r="G54" s="49">
        <f t="shared" ref="G54" si="139">F54-$F$70</f>
        <v>-0.34126948240525223</v>
      </c>
      <c r="H54" s="49">
        <f t="shared" ref="H54" si="140">POWER(2,-G54)</f>
        <v>1.266870871661719</v>
      </c>
      <c r="I54" s="49">
        <f t="shared" ref="I54" si="141">AVERAGE(H54,H56)</f>
        <v>1.6487562223847698</v>
      </c>
      <c r="J54" s="49">
        <f t="shared" ref="J54" si="142">STDEV(H54,H56)</f>
        <v>0.54006744226414483</v>
      </c>
      <c r="K54" s="49">
        <f>I54/I38</f>
        <v>1.347126086682952</v>
      </c>
      <c r="L54" s="34" t="s">
        <v>43</v>
      </c>
    </row>
    <row r="55" spans="1:12" x14ac:dyDescent="0.2">
      <c r="A55" s="34" t="s">
        <v>78</v>
      </c>
      <c r="B55" s="34" t="s">
        <v>59</v>
      </c>
      <c r="C55" s="34">
        <v>28.632729103584801</v>
      </c>
    </row>
    <row r="56" spans="1:12" x14ac:dyDescent="0.2">
      <c r="A56" s="34" t="s">
        <v>78</v>
      </c>
      <c r="B56" s="34" t="s">
        <v>60</v>
      </c>
      <c r="C56" s="34">
        <v>28.1307930953434</v>
      </c>
      <c r="D56" s="34">
        <f t="shared" ref="D56" si="143">AVERAGE(C56:C57)</f>
        <v>28.108466628393252</v>
      </c>
      <c r="E56" s="34">
        <f t="shared" ref="E56" si="144">STDEV(C56:C57)</f>
        <v>3.1574392360775784E-2</v>
      </c>
      <c r="F56" s="49">
        <f t="shared" ref="F56" si="145">D56-D236</f>
        <v>0.76206175696630396</v>
      </c>
      <c r="G56" s="49">
        <f t="shared" ref="G56" si="146">F56-$F$70</f>
        <v>-1.0219356131772983</v>
      </c>
      <c r="H56" s="49">
        <f t="shared" ref="H56" si="147">POWER(2,-G56)</f>
        <v>2.0306415731078209</v>
      </c>
      <c r="L56" s="34" t="s">
        <v>44</v>
      </c>
    </row>
    <row r="57" spans="1:12" x14ac:dyDescent="0.2">
      <c r="A57" s="34" t="s">
        <v>78</v>
      </c>
      <c r="B57" s="34" t="s">
        <v>60</v>
      </c>
      <c r="C57" s="34">
        <v>28.086140161443101</v>
      </c>
    </row>
    <row r="58" spans="1:12" x14ac:dyDescent="0.2">
      <c r="A58" s="34" t="s">
        <v>78</v>
      </c>
      <c r="B58" s="34" t="s">
        <v>61</v>
      </c>
      <c r="C58" s="34">
        <v>29.662952465745601</v>
      </c>
      <c r="D58" s="34">
        <f t="shared" ref="D58" si="148">AVERAGE(C58:C59)</f>
        <v>29.555125207361499</v>
      </c>
      <c r="E58" s="34">
        <f t="shared" ref="E58" si="149">STDEV(C58:C59)</f>
        <v>0.15249077120030258</v>
      </c>
      <c r="F58" s="49">
        <f t="shared" ref="F58" si="150">D58-D238</f>
        <v>2.6272078529084482</v>
      </c>
      <c r="G58" s="49">
        <f t="shared" ref="G58" si="151">F58-$F$70</f>
        <v>0.84321048276484589</v>
      </c>
      <c r="H58" s="49">
        <f t="shared" ref="H58" si="152">POWER(2,-G58)</f>
        <v>0.5574017810002162</v>
      </c>
      <c r="I58" s="49">
        <f t="shared" ref="I58" si="153">AVERAGE(H58,H60)</f>
        <v>0.68690370767296083</v>
      </c>
      <c r="J58" s="49">
        <f t="shared" ref="J58" si="154">STDEV(H58,H60)</f>
        <v>0.18314338105404174</v>
      </c>
      <c r="K58" s="49">
        <f t="shared" ref="K58" si="155">I58/I42</f>
        <v>0.80906898390095361</v>
      </c>
      <c r="L58" s="34" t="s">
        <v>45</v>
      </c>
    </row>
    <row r="59" spans="1:12" x14ac:dyDescent="0.2">
      <c r="A59" s="34" t="s">
        <v>78</v>
      </c>
      <c r="B59" s="34" t="s">
        <v>61</v>
      </c>
      <c r="C59" s="34">
        <v>29.4472979489774</v>
      </c>
    </row>
    <row r="60" spans="1:12" x14ac:dyDescent="0.2">
      <c r="A60" s="34" t="s">
        <v>78</v>
      </c>
      <c r="B60" s="34" t="s">
        <v>62</v>
      </c>
      <c r="C60" s="34">
        <v>29.267919473533698</v>
      </c>
      <c r="D60" s="34">
        <f t="shared" ref="D60" si="156">AVERAGE(C60:C61)</f>
        <v>29.114190273633699</v>
      </c>
      <c r="E60" s="34">
        <f t="shared" ref="E60" si="157">STDEV(C60:C61)</f>
        <v>0.21740591943134324</v>
      </c>
      <c r="F60" s="49">
        <f t="shared" ref="F60" si="158">D60-D240</f>
        <v>2.0766393260035976</v>
      </c>
      <c r="G60" s="49">
        <f t="shared" ref="G60" si="159">F60-$F$70</f>
        <v>0.29264195585999531</v>
      </c>
      <c r="H60" s="49">
        <f t="shared" ref="H60" si="160">POWER(2,-G60)</f>
        <v>0.81640563434570546</v>
      </c>
      <c r="L60" s="34" t="s">
        <v>46</v>
      </c>
    </row>
    <row r="61" spans="1:12" x14ac:dyDescent="0.2">
      <c r="A61" s="34" t="s">
        <v>78</v>
      </c>
      <c r="B61" s="34" t="s">
        <v>62</v>
      </c>
      <c r="C61" s="34">
        <v>28.9604610737337</v>
      </c>
    </row>
    <row r="62" spans="1:12" x14ac:dyDescent="0.2">
      <c r="A62" s="34" t="s">
        <v>78</v>
      </c>
      <c r="B62" s="34" t="s">
        <v>63</v>
      </c>
      <c r="C62" s="34">
        <v>29.3845913531995</v>
      </c>
      <c r="D62" s="34">
        <f t="shared" ref="D62" si="161">AVERAGE(C62:C63)</f>
        <v>29.67300485917675</v>
      </c>
      <c r="E62" s="34">
        <f t="shared" ref="E62" si="162">STDEV(C62:C63)</f>
        <v>0.40787829172460022</v>
      </c>
      <c r="F62" s="49">
        <f t="shared" ref="F62" si="163">D62-D242</f>
        <v>2.4545638464174999</v>
      </c>
      <c r="G62" s="49">
        <f t="shared" ref="G62" si="164">F62-$F$70</f>
        <v>0.67056647627389765</v>
      </c>
      <c r="H62" s="49">
        <f t="shared" ref="H62" si="165">POWER(2,-G62)</f>
        <v>0.62825995165378767</v>
      </c>
      <c r="I62" s="49">
        <f t="shared" ref="I62" si="166">AVERAGE(H62,H64)</f>
        <v>0.60071295224883281</v>
      </c>
      <c r="J62" s="49">
        <f t="shared" ref="J62" si="167">STDEV(H62,H64)</f>
        <v>3.8957340161170667E-2</v>
      </c>
      <c r="K62" s="49">
        <f t="shared" ref="K62" si="168">I62/I46</f>
        <v>0.69676494458171845</v>
      </c>
      <c r="L62" s="34" t="s">
        <v>47</v>
      </c>
    </row>
    <row r="63" spans="1:12" x14ac:dyDescent="0.2">
      <c r="A63" s="34" t="s">
        <v>78</v>
      </c>
      <c r="B63" s="34" t="s">
        <v>63</v>
      </c>
      <c r="C63" s="34">
        <v>29.961418365154</v>
      </c>
    </row>
    <row r="64" spans="1:12" x14ac:dyDescent="0.2">
      <c r="A64" s="34" t="s">
        <v>78</v>
      </c>
      <c r="B64" s="34" t="s">
        <v>64</v>
      </c>
      <c r="C64" s="34">
        <v>29.643832863777401</v>
      </c>
      <c r="D64" s="34">
        <f t="shared" ref="D64" si="169">AVERAGE(C64:C65)</f>
        <v>29.655927515474151</v>
      </c>
      <c r="E64" s="34">
        <f t="shared" ref="E64" si="170">STDEV(C64:C65)</f>
        <v>1.7104420461721601E-2</v>
      </c>
      <c r="F64" s="49">
        <f t="shared" ref="F64" si="171">D64-D244</f>
        <v>2.5869725517361495</v>
      </c>
      <c r="G64" s="49">
        <f t="shared" ref="G64" si="172">F64-$F$70</f>
        <v>0.80297518159254722</v>
      </c>
      <c r="H64" s="49">
        <f t="shared" ref="H64" si="173">POWER(2,-G64)</f>
        <v>0.57316595284387806</v>
      </c>
      <c r="L64" s="34" t="s">
        <v>48</v>
      </c>
    </row>
    <row r="65" spans="1:12" x14ac:dyDescent="0.2">
      <c r="A65" s="34" t="s">
        <v>78</v>
      </c>
      <c r="B65" s="34" t="s">
        <v>64</v>
      </c>
      <c r="C65" s="34">
        <v>29.6680221671709</v>
      </c>
    </row>
    <row r="66" spans="1:12" x14ac:dyDescent="0.2">
      <c r="A66" s="34" t="s">
        <v>78</v>
      </c>
      <c r="B66" s="34" t="s">
        <v>65</v>
      </c>
      <c r="C66" s="34">
        <v>29.891611077662599</v>
      </c>
      <c r="D66" s="34">
        <f t="shared" ref="D66" si="174">AVERAGE(C66:C67)</f>
        <v>29.90985289055855</v>
      </c>
      <c r="E66" s="34">
        <f t="shared" ref="E66" si="175">STDEV(C66:C67)</f>
        <v>2.5797819199726572E-2</v>
      </c>
      <c r="F66" s="49">
        <f t="shared" ref="F66" si="176">D66-D246</f>
        <v>2.7922108432218984</v>
      </c>
      <c r="G66" s="49">
        <f t="shared" ref="G66" si="177">F66-$F$70</f>
        <v>1.0082134730782961</v>
      </c>
      <c r="H66" s="49">
        <f t="shared" ref="H66" si="178">POWER(2,-G66)</f>
        <v>0.4971615147683151</v>
      </c>
      <c r="I66" s="49">
        <f t="shared" ref="I66" si="179">AVERAGE(H66,H68)</f>
        <v>0.57161647460551501</v>
      </c>
      <c r="J66" s="49">
        <f t="shared" ref="J66" si="180">STDEV(H66,H68)</f>
        <v>0.10529521398771279</v>
      </c>
      <c r="K66" s="49">
        <f t="shared" ref="K66" si="181">I66/I50</f>
        <v>1.2136884198679976</v>
      </c>
      <c r="L66" s="34" t="s">
        <v>49</v>
      </c>
    </row>
    <row r="67" spans="1:12" x14ac:dyDescent="0.2">
      <c r="A67" s="34" t="s">
        <v>78</v>
      </c>
      <c r="B67" s="34" t="s">
        <v>65</v>
      </c>
      <c r="C67" s="34">
        <v>29.928094703454502</v>
      </c>
    </row>
    <row r="68" spans="1:12" x14ac:dyDescent="0.2">
      <c r="A68" s="34" t="s">
        <v>78</v>
      </c>
      <c r="B68" s="34" t="s">
        <v>66</v>
      </c>
      <c r="C68" s="34">
        <v>29.911251651496201</v>
      </c>
      <c r="D68" s="34">
        <f t="shared" ref="D68" si="182">AVERAGE(C68:C69)</f>
        <v>29.940258342151949</v>
      </c>
      <c r="E68" s="34">
        <f t="shared" ref="E68" si="183">STDEV(C68:C69)</f>
        <v>4.1021655324922905E-2</v>
      </c>
      <c r="F68" s="49">
        <f t="shared" ref="F68" si="184">D68-D248</f>
        <v>2.4142317762439482</v>
      </c>
      <c r="G68" s="49">
        <f t="shared" ref="G68" si="185">F68-$F$70</f>
        <v>0.63023440610034598</v>
      </c>
      <c r="H68" s="49">
        <f t="shared" ref="H68" si="186">POWER(2,-G68)</f>
        <v>0.64607143444271498</v>
      </c>
      <c r="L68" s="34" t="s">
        <v>50</v>
      </c>
    </row>
    <row r="69" spans="1:12" x14ac:dyDescent="0.2">
      <c r="A69" s="34" t="s">
        <v>78</v>
      </c>
      <c r="B69" s="34" t="s">
        <v>66</v>
      </c>
      <c r="C69" s="34">
        <v>29.969265032807701</v>
      </c>
    </row>
    <row r="70" spans="1:12" x14ac:dyDescent="0.2">
      <c r="A70" s="34" t="s">
        <v>78</v>
      </c>
      <c r="B70" s="34" t="s">
        <v>23</v>
      </c>
      <c r="C70" s="34">
        <v>27.024526962164899</v>
      </c>
      <c r="D70" s="34">
        <f t="shared" ref="D70" si="187">AVERAGE(C70:C71)</f>
        <v>27.041840983188152</v>
      </c>
      <c r="E70" s="34">
        <f t="shared" ref="E70" si="188">STDEV(C70:C71)</f>
        <v>2.448572335029504E-2</v>
      </c>
      <c r="F70" s="49">
        <f t="shared" ref="F70" si="189">D70-D250</f>
        <v>1.7839973701436023</v>
      </c>
    </row>
    <row r="71" spans="1:12" x14ac:dyDescent="0.2">
      <c r="A71" s="34" t="s">
        <v>78</v>
      </c>
      <c r="B71" s="34" t="s">
        <v>23</v>
      </c>
      <c r="C71" s="34">
        <v>27.059155004211402</v>
      </c>
    </row>
    <row r="72" spans="1:12" x14ac:dyDescent="0.2">
      <c r="A72" s="34" t="s">
        <v>78</v>
      </c>
      <c r="B72" s="34" t="s">
        <v>24</v>
      </c>
    </row>
    <row r="73" spans="1:12" x14ac:dyDescent="0.2">
      <c r="A73" s="34" t="s">
        <v>78</v>
      </c>
      <c r="B73" s="34" t="s">
        <v>24</v>
      </c>
      <c r="C73" s="34">
        <v>11.788718108766499</v>
      </c>
    </row>
    <row r="74" spans="1:12" x14ac:dyDescent="0.2">
      <c r="A74" s="34" t="s">
        <v>79</v>
      </c>
      <c r="B74" s="34" t="s">
        <v>51</v>
      </c>
      <c r="C74" s="34">
        <v>20.845620503596901</v>
      </c>
      <c r="D74" s="34">
        <f>AVERAGE(C74:C75)</f>
        <v>20.873950788324748</v>
      </c>
      <c r="E74" s="34">
        <f>STDEV(C74:C75)</f>
        <v>4.0065072888015169E-2</v>
      </c>
      <c r="F74" s="49">
        <f>D74-D218</f>
        <v>-6.2683304004657003</v>
      </c>
      <c r="G74" s="49">
        <f>F74-$F$106</f>
        <v>-2.5101377515184495</v>
      </c>
      <c r="H74" s="49">
        <f>POWER(2,-G74)</f>
        <v>5.6967446934343613</v>
      </c>
      <c r="I74" s="49">
        <f>AVERAGE(H74,H76)</f>
        <v>5.8387667965454959</v>
      </c>
      <c r="J74" s="49">
        <f>STDEV(H74,H76)</f>
        <v>0.2008495843765167</v>
      </c>
      <c r="L74" s="34" t="s">
        <v>35</v>
      </c>
    </row>
    <row r="75" spans="1:12" x14ac:dyDescent="0.2">
      <c r="A75" s="34" t="s">
        <v>79</v>
      </c>
      <c r="B75" s="34" t="s">
        <v>51</v>
      </c>
      <c r="C75" s="34">
        <v>20.902281073052599</v>
      </c>
    </row>
    <row r="76" spans="1:12" x14ac:dyDescent="0.2">
      <c r="A76" s="34" t="s">
        <v>79</v>
      </c>
      <c r="B76" s="34" t="s">
        <v>52</v>
      </c>
      <c r="C76" s="34">
        <v>20.875652623262599</v>
      </c>
      <c r="D76" s="34">
        <f t="shared" ref="D76" si="190">AVERAGE(C76:C77)</f>
        <v>20.914199522218652</v>
      </c>
      <c r="E76" s="34">
        <f t="shared" ref="E76" si="191">STDEV(C76:C77)</f>
        <v>5.45135472910728E-2</v>
      </c>
      <c r="F76" s="49">
        <f t="shared" ref="F76" si="192">D76-D220</f>
        <v>-6.3385284455036484</v>
      </c>
      <c r="G76" s="49">
        <f t="shared" ref="G76" si="193">F76-$F$106</f>
        <v>-2.5803357965563976</v>
      </c>
      <c r="H76" s="49">
        <f t="shared" ref="H76" si="194">POWER(2,-G76)</f>
        <v>5.9807888996566305</v>
      </c>
      <c r="L76" s="34" t="s">
        <v>36</v>
      </c>
    </row>
    <row r="77" spans="1:12" x14ac:dyDescent="0.2">
      <c r="A77" s="34" t="s">
        <v>79</v>
      </c>
      <c r="B77" s="34" t="s">
        <v>52</v>
      </c>
      <c r="C77" s="34">
        <v>20.952746421174702</v>
      </c>
    </row>
    <row r="78" spans="1:12" x14ac:dyDescent="0.2">
      <c r="A78" s="34" t="s">
        <v>79</v>
      </c>
      <c r="B78" s="34" t="s">
        <v>53</v>
      </c>
      <c r="C78" s="34">
        <v>18.831252781704698</v>
      </c>
      <c r="D78" s="34">
        <f t="shared" ref="D78" si="195">AVERAGE(C78:C79)</f>
        <v>18.820086088295547</v>
      </c>
      <c r="E78" s="34">
        <f t="shared" ref="E78" si="196">STDEV(C78:C79)</f>
        <v>1.579208926608202E-2</v>
      </c>
      <c r="F78" s="49">
        <f t="shared" ref="F78" si="197">D78-D222</f>
        <v>-8.4454726838601033</v>
      </c>
      <c r="G78" s="49">
        <f t="shared" ref="G78" si="198">F78-$F$106</f>
        <v>-4.6872800349128525</v>
      </c>
      <c r="H78" s="49">
        <f t="shared" ref="H78" si="199">POWER(2,-G78)</f>
        <v>25.763916834202998</v>
      </c>
      <c r="I78" s="49">
        <f t="shared" ref="I78" si="200">AVERAGE(H78,H80)</f>
        <v>22.984770168946316</v>
      </c>
      <c r="J78" s="49">
        <f t="shared" ref="J78" si="201">STDEV(H78,H80)</f>
        <v>3.9303069058299633</v>
      </c>
      <c r="L78" s="34" t="s">
        <v>37</v>
      </c>
    </row>
    <row r="79" spans="1:12" x14ac:dyDescent="0.2">
      <c r="A79" s="34" t="s">
        <v>79</v>
      </c>
      <c r="B79" s="34" t="s">
        <v>53</v>
      </c>
      <c r="C79" s="34">
        <v>18.808919394886399</v>
      </c>
    </row>
    <row r="80" spans="1:12" x14ac:dyDescent="0.2">
      <c r="A80" s="34" t="s">
        <v>79</v>
      </c>
      <c r="B80" s="34" t="s">
        <v>54</v>
      </c>
      <c r="C80" s="34">
        <v>19.167966881055701</v>
      </c>
      <c r="D80" s="34">
        <f t="shared" ref="D80" si="202">AVERAGE(C80:C81)</f>
        <v>19.12607882517235</v>
      </c>
      <c r="E80" s="34">
        <f t="shared" ref="E80" si="203">STDEV(C80:C81)</f>
        <v>5.9238656731677705E-2</v>
      </c>
      <c r="F80" s="49">
        <f t="shared" ref="F80" si="204">D80-D224</f>
        <v>-8.0948776146235986</v>
      </c>
      <c r="G80" s="49">
        <f t="shared" ref="G80" si="205">F80-$F$106</f>
        <v>-4.3366849656763478</v>
      </c>
      <c r="H80" s="49">
        <f t="shared" ref="H80" si="206">POWER(2,-G80)</f>
        <v>20.205623503689633</v>
      </c>
      <c r="L80" s="34" t="s">
        <v>38</v>
      </c>
    </row>
    <row r="81" spans="1:12" x14ac:dyDescent="0.2">
      <c r="A81" s="34" t="s">
        <v>79</v>
      </c>
      <c r="B81" s="34" t="s">
        <v>54</v>
      </c>
      <c r="C81" s="34">
        <v>19.084190769288998</v>
      </c>
    </row>
    <row r="82" spans="1:12" x14ac:dyDescent="0.2">
      <c r="A82" s="34" t="s">
        <v>79</v>
      </c>
      <c r="B82" s="34" t="s">
        <v>55</v>
      </c>
      <c r="C82" s="34">
        <v>19.3844392478732</v>
      </c>
      <c r="D82" s="34">
        <f t="shared" ref="D82" si="207">AVERAGE(C82:C83)</f>
        <v>19.420023523376351</v>
      </c>
      <c r="E82" s="34">
        <f t="shared" ref="E82" si="208">STDEV(C82:C83)</f>
        <v>5.0323765023776862E-2</v>
      </c>
      <c r="F82" s="49">
        <f t="shared" ref="F82" si="209">D82-D226</f>
        <v>-7.8159852946916999</v>
      </c>
      <c r="G82" s="49">
        <f t="shared" ref="G82" si="210">F82-$F$106</f>
        <v>-4.0577926457444491</v>
      </c>
      <c r="H82" s="49">
        <f t="shared" ref="H82" si="211">POWER(2,-G82)</f>
        <v>16.653951768104321</v>
      </c>
      <c r="I82" s="49">
        <f t="shared" ref="I82" si="212">AVERAGE(H82,H84)</f>
        <v>16.142813291759563</v>
      </c>
      <c r="J82" s="49">
        <f t="shared" ref="J82" si="213">STDEV(H82,H84)</f>
        <v>0.72285896549747775</v>
      </c>
      <c r="L82" s="34" t="s">
        <v>39</v>
      </c>
    </row>
    <row r="83" spans="1:12" x14ac:dyDescent="0.2">
      <c r="A83" s="34" t="s">
        <v>79</v>
      </c>
      <c r="B83" s="34" t="s">
        <v>55</v>
      </c>
      <c r="C83" s="34">
        <v>19.455607798879502</v>
      </c>
    </row>
    <row r="84" spans="1:12" x14ac:dyDescent="0.2">
      <c r="A84" s="34" t="s">
        <v>79</v>
      </c>
      <c r="B84" s="34" t="s">
        <v>56</v>
      </c>
      <c r="C84" s="34">
        <v>19.355696403427</v>
      </c>
      <c r="D84" s="34">
        <f t="shared" ref="D84" si="214">AVERAGE(C84:C85)</f>
        <v>19.37147006208815</v>
      </c>
      <c r="E84" s="34">
        <f t="shared" ref="E84" si="215">STDEV(C84:C85)</f>
        <v>2.2307322006841997E-2</v>
      </c>
      <c r="F84" s="49">
        <f t="shared" ref="F84" si="216">D84-D228</f>
        <v>-7.7245931042865479</v>
      </c>
      <c r="G84" s="49">
        <f t="shared" ref="G84" si="217">F84-$F$106</f>
        <v>-3.9664004553392971</v>
      </c>
      <c r="H84" s="49">
        <f t="shared" ref="H84" si="218">POWER(2,-G84)</f>
        <v>15.631674815414803</v>
      </c>
      <c r="L84" s="34" t="s">
        <v>40</v>
      </c>
    </row>
    <row r="85" spans="1:12" x14ac:dyDescent="0.2">
      <c r="A85" s="34" t="s">
        <v>79</v>
      </c>
      <c r="B85" s="34" t="s">
        <v>56</v>
      </c>
      <c r="C85" s="34">
        <v>19.3872437207493</v>
      </c>
    </row>
    <row r="86" spans="1:12" x14ac:dyDescent="0.2">
      <c r="A86" s="34" t="s">
        <v>79</v>
      </c>
      <c r="B86" s="34" t="s">
        <v>57</v>
      </c>
      <c r="C86" s="34">
        <v>19.689664210709399</v>
      </c>
      <c r="D86" s="34">
        <f t="shared" ref="D86" si="219">AVERAGE(C86:C87)</f>
        <v>19.7002263281071</v>
      </c>
      <c r="E86" s="34">
        <f t="shared" ref="E86" si="220">STDEV(C86:C87)</f>
        <v>1.4937089671205056E-2</v>
      </c>
      <c r="F86" s="49">
        <f t="shared" ref="F86" si="221">D86-D230</f>
        <v>-7.8346002660222993</v>
      </c>
      <c r="G86" s="49">
        <f t="shared" ref="G86" si="222">F86-$F$106</f>
        <v>-4.0764076170750485</v>
      </c>
      <c r="H86" s="49">
        <f t="shared" ref="H86" si="223">POWER(2,-G86)</f>
        <v>16.870228590567923</v>
      </c>
      <c r="I86" s="49">
        <f t="shared" ref="I86" si="224">AVERAGE(H86,H88)</f>
        <v>15.289375744297571</v>
      </c>
      <c r="J86" s="49">
        <f t="shared" ref="J86" si="225">STDEV(H86,H88)</f>
        <v>2.2356635353116299</v>
      </c>
      <c r="L86" s="34" t="s">
        <v>41</v>
      </c>
    </row>
    <row r="87" spans="1:12" x14ac:dyDescent="0.2">
      <c r="A87" s="34" t="s">
        <v>79</v>
      </c>
      <c r="B87" s="34" t="s">
        <v>57</v>
      </c>
      <c r="C87" s="34">
        <v>19.7107884455048</v>
      </c>
    </row>
    <row r="88" spans="1:12" x14ac:dyDescent="0.2">
      <c r="A88" s="34" t="s">
        <v>79</v>
      </c>
      <c r="B88" s="34" t="s">
        <v>58</v>
      </c>
      <c r="C88" s="34">
        <v>19.857446336720798</v>
      </c>
      <c r="D88" s="34">
        <f t="shared" ref="D88" si="226">AVERAGE(C88:C89)</f>
        <v>19.869583986063247</v>
      </c>
      <c r="E88" s="34">
        <f t="shared" ref="E88" si="227">STDEV(C88:C89)</f>
        <v>1.716522831542306E-2</v>
      </c>
      <c r="F88" s="49">
        <f t="shared" ref="F88" si="228">D88-D232</f>
        <v>-7.5351938720272003</v>
      </c>
      <c r="G88" s="49">
        <f t="shared" ref="G88" si="229">F88-$F$106</f>
        <v>-3.7770012230799495</v>
      </c>
      <c r="H88" s="49">
        <f t="shared" ref="H88" si="230">POWER(2,-G88)</f>
        <v>13.708522898027219</v>
      </c>
      <c r="L88" s="34" t="s">
        <v>42</v>
      </c>
    </row>
    <row r="89" spans="1:12" x14ac:dyDescent="0.2">
      <c r="A89" s="34" t="s">
        <v>79</v>
      </c>
      <c r="B89" s="34" t="s">
        <v>58</v>
      </c>
      <c r="C89" s="34">
        <v>19.8817216354057</v>
      </c>
    </row>
    <row r="90" spans="1:12" x14ac:dyDescent="0.2">
      <c r="A90" s="34" t="s">
        <v>79</v>
      </c>
      <c r="B90" s="34" t="s">
        <v>59</v>
      </c>
      <c r="C90" s="34">
        <v>20.697448233486401</v>
      </c>
      <c r="D90" s="34">
        <f t="shared" ref="D90" si="231">AVERAGE(C90:C91)</f>
        <v>20.678933485680602</v>
      </c>
      <c r="E90" s="34">
        <f t="shared" ref="E90" si="232">STDEV(C90:C91)</f>
        <v>2.6183807450881245E-2</v>
      </c>
      <c r="F90" s="49">
        <f t="shared" ref="F90" si="233">D90-D234</f>
        <v>-6.4606503577949965</v>
      </c>
      <c r="G90" s="49">
        <f t="shared" ref="G90" si="234">F90-$F$106</f>
        <v>-2.7024577088477457</v>
      </c>
      <c r="H90" s="49">
        <f t="shared" ref="H90" si="235">POWER(2,-G90)</f>
        <v>6.5090983314250108</v>
      </c>
      <c r="I90" s="49">
        <f t="shared" ref="I90" si="236">AVERAGE(H90,H92)</f>
        <v>8.2590308270644659</v>
      </c>
      <c r="J90" s="49">
        <f t="shared" ref="J90" si="237">STDEV(H90,H92)</f>
        <v>2.4747782685707098</v>
      </c>
      <c r="K90" s="49">
        <f>I90/I74</f>
        <v>1.4145163036740769</v>
      </c>
      <c r="L90" s="34" t="s">
        <v>43</v>
      </c>
    </row>
    <row r="91" spans="1:12" x14ac:dyDescent="0.2">
      <c r="A91" s="34" t="s">
        <v>79</v>
      </c>
      <c r="B91" s="34" t="s">
        <v>59</v>
      </c>
      <c r="C91" s="34">
        <v>20.660418737874799</v>
      </c>
    </row>
    <row r="92" spans="1:12" x14ac:dyDescent="0.2">
      <c r="A92" s="34" t="s">
        <v>79</v>
      </c>
      <c r="B92" s="34" t="s">
        <v>60</v>
      </c>
      <c r="C92" s="34">
        <v>20.321147451446201</v>
      </c>
      <c r="D92" s="34">
        <f t="shared" ref="D92" si="238">AVERAGE(C92:C93)</f>
        <v>20.2649915726637</v>
      </c>
      <c r="E92" s="34">
        <f t="shared" ref="E92" si="239">STDEV(C92:C93)</f>
        <v>7.9416405381192989E-2</v>
      </c>
      <c r="F92" s="49">
        <f t="shared" ref="F92" si="240">D92-D236</f>
        <v>-7.0814132987632483</v>
      </c>
      <c r="G92" s="49">
        <f t="shared" ref="G92" si="241">F92-$F$106</f>
        <v>-3.3232206498159975</v>
      </c>
      <c r="H92" s="49">
        <f t="shared" ref="H92" si="242">POWER(2,-G92)</f>
        <v>10.00896332270392</v>
      </c>
      <c r="L92" s="34" t="s">
        <v>44</v>
      </c>
    </row>
    <row r="93" spans="1:12" x14ac:dyDescent="0.2">
      <c r="A93" s="34" t="s">
        <v>79</v>
      </c>
      <c r="B93" s="34" t="s">
        <v>60</v>
      </c>
      <c r="C93" s="34">
        <v>20.208835693881198</v>
      </c>
    </row>
    <row r="94" spans="1:12" x14ac:dyDescent="0.2">
      <c r="A94" s="34" t="s">
        <v>79</v>
      </c>
      <c r="B94" s="34" t="s">
        <v>61</v>
      </c>
      <c r="C94" s="34">
        <v>19.1578809140488</v>
      </c>
      <c r="D94" s="34">
        <f t="shared" ref="D94" si="243">AVERAGE(C94:C95)</f>
        <v>19.145638179788598</v>
      </c>
      <c r="E94" s="34">
        <f t="shared" ref="E94" si="244">STDEV(C94:C95)</f>
        <v>1.7313840831304352E-2</v>
      </c>
      <c r="F94" s="49">
        <f t="shared" ref="F94" si="245">D94-D238</f>
        <v>-7.7822791746644526</v>
      </c>
      <c r="G94" s="49">
        <f t="shared" ref="G94" si="246">F94-$F$106</f>
        <v>-4.0240865257172018</v>
      </c>
      <c r="H94" s="49">
        <f t="shared" ref="H94" si="247">POWER(2,-G94)</f>
        <v>16.269370499833208</v>
      </c>
      <c r="I94" s="49">
        <f t="shared" ref="I94" si="248">AVERAGE(H94,H96)</f>
        <v>16.939880859387348</v>
      </c>
      <c r="J94" s="49">
        <f t="shared" ref="J94" si="249">STDEV(H94,H96)</f>
        <v>0.94824484419312449</v>
      </c>
      <c r="K94" s="49">
        <f t="shared" ref="K94" si="250">I94/I78</f>
        <v>0.73700457889607507</v>
      </c>
      <c r="L94" s="34" t="s">
        <v>45</v>
      </c>
    </row>
    <row r="95" spans="1:12" x14ac:dyDescent="0.2">
      <c r="A95" s="34" t="s">
        <v>79</v>
      </c>
      <c r="B95" s="34" t="s">
        <v>61</v>
      </c>
      <c r="C95" s="34">
        <v>19.1333954455284</v>
      </c>
    </row>
    <row r="96" spans="1:12" x14ac:dyDescent="0.2">
      <c r="A96" s="34" t="s">
        <v>79</v>
      </c>
      <c r="B96" s="34" t="s">
        <v>62</v>
      </c>
      <c r="C96" s="34">
        <v>19.121273149780301</v>
      </c>
      <c r="D96" s="34">
        <f t="shared" ref="D96" si="251">AVERAGE(C96:C97)</f>
        <v>19.141003244464102</v>
      </c>
      <c r="E96" s="34">
        <f t="shared" ref="E96" si="252">STDEV(C96:C97)</f>
        <v>2.7902567488734546E-2</v>
      </c>
      <c r="F96" s="49">
        <f t="shared" ref="F96" si="253">D96-D240</f>
        <v>-7.8965477031660001</v>
      </c>
      <c r="G96" s="49">
        <f t="shared" ref="G96" si="254">F96-$F$106</f>
        <v>-4.1383550542187493</v>
      </c>
      <c r="H96" s="49">
        <f t="shared" ref="H96" si="255">POWER(2,-G96)</f>
        <v>17.610391218941487</v>
      </c>
      <c r="L96" s="34" t="s">
        <v>46</v>
      </c>
    </row>
    <row r="97" spans="1:12" x14ac:dyDescent="0.2">
      <c r="A97" s="34" t="s">
        <v>79</v>
      </c>
      <c r="B97" s="34" t="s">
        <v>62</v>
      </c>
      <c r="C97" s="34">
        <v>19.1607333391479</v>
      </c>
    </row>
    <row r="98" spans="1:12" x14ac:dyDescent="0.2">
      <c r="A98" s="34" t="s">
        <v>79</v>
      </c>
      <c r="B98" s="34" t="s">
        <v>63</v>
      </c>
      <c r="C98" s="34">
        <v>19.276697102566601</v>
      </c>
      <c r="D98" s="34">
        <f t="shared" ref="D98" si="256">AVERAGE(C98:C99)</f>
        <v>19.242824215336249</v>
      </c>
      <c r="E98" s="34">
        <f t="shared" ref="E98" si="257">STDEV(C98:C99)</f>
        <v>4.7903496517895681E-2</v>
      </c>
      <c r="F98" s="49">
        <f t="shared" ref="F98" si="258">D98-D242</f>
        <v>-7.975616797423001</v>
      </c>
      <c r="G98" s="49">
        <f t="shared" ref="G98" si="259">F98-$F$106</f>
        <v>-4.2174241484757502</v>
      </c>
      <c r="H98" s="49">
        <f t="shared" ref="H98" si="260">POWER(2,-G98)</f>
        <v>18.602493999803936</v>
      </c>
      <c r="I98" s="49">
        <f t="shared" ref="I98" si="261">AVERAGE(H98,H100)</f>
        <v>19.029298477827972</v>
      </c>
      <c r="J98" s="49">
        <f t="shared" ref="J98" si="262">STDEV(H98,H100)</f>
        <v>0.60359268130315769</v>
      </c>
      <c r="K98" s="49">
        <f t="shared" ref="K98" si="263">I98/I82</f>
        <v>1.1788093025607795</v>
      </c>
      <c r="L98" s="34" t="s">
        <v>47</v>
      </c>
    </row>
    <row r="99" spans="1:12" x14ac:dyDescent="0.2">
      <c r="A99" s="34" t="s">
        <v>79</v>
      </c>
      <c r="B99" s="34" t="s">
        <v>63</v>
      </c>
      <c r="C99" s="34">
        <v>19.208951328105901</v>
      </c>
    </row>
    <row r="100" spans="1:12" x14ac:dyDescent="0.2">
      <c r="A100" s="34" t="s">
        <v>79</v>
      </c>
      <c r="B100" s="34" t="s">
        <v>64</v>
      </c>
      <c r="C100" s="34">
        <v>19.073027832042101</v>
      </c>
      <c r="D100" s="34">
        <f t="shared" ref="D100" si="264">AVERAGE(C100:C101)</f>
        <v>19.028611451680298</v>
      </c>
      <c r="E100" s="34">
        <f t="shared" ref="E100" si="265">STDEV(C100:C101)</f>
        <v>6.2814247499180589E-2</v>
      </c>
      <c r="F100" s="49">
        <f t="shared" ref="F100" si="266">D100-D244</f>
        <v>-8.0403435120577029</v>
      </c>
      <c r="G100" s="49">
        <f t="shared" ref="G100" si="267">F100-$F$106</f>
        <v>-4.2821508631104521</v>
      </c>
      <c r="H100" s="49">
        <f t="shared" ref="H100" si="268">POWER(2,-G100)</f>
        <v>19.456102955852003</v>
      </c>
      <c r="L100" s="34" t="s">
        <v>48</v>
      </c>
    </row>
    <row r="101" spans="1:12" x14ac:dyDescent="0.2">
      <c r="A101" s="34" t="s">
        <v>79</v>
      </c>
      <c r="B101" s="34" t="s">
        <v>64</v>
      </c>
      <c r="C101" s="34">
        <v>18.984195071318499</v>
      </c>
    </row>
    <row r="102" spans="1:12" x14ac:dyDescent="0.2">
      <c r="A102" s="34" t="s">
        <v>79</v>
      </c>
      <c r="B102" s="34" t="s">
        <v>65</v>
      </c>
      <c r="C102" s="34">
        <v>19.082557611138402</v>
      </c>
      <c r="D102" s="34">
        <f t="shared" ref="D102" si="269">AVERAGE(C102:C103)</f>
        <v>19.067696117401351</v>
      </c>
      <c r="E102" s="34">
        <f t="shared" ref="E102" si="270">STDEV(C102:C103)</f>
        <v>2.1017326000060385E-2</v>
      </c>
      <c r="F102" s="49">
        <f t="shared" ref="F102" si="271">D102-D246</f>
        <v>-8.0499459299353013</v>
      </c>
      <c r="G102" s="49">
        <f t="shared" ref="G102" si="272">F102-$F$106</f>
        <v>-4.2917532809880505</v>
      </c>
      <c r="H102" s="49">
        <f t="shared" ref="H102" si="273">POWER(2,-G102)</f>
        <v>19.586032533884257</v>
      </c>
      <c r="I102" s="49">
        <f t="shared" ref="I102" si="274">AVERAGE(H102,H104)</f>
        <v>18.927895963015626</v>
      </c>
      <c r="J102" s="49">
        <f t="shared" ref="J102" si="275">STDEV(H102,H104)</f>
        <v>0.93074566441614004</v>
      </c>
      <c r="K102" s="49">
        <f t="shared" ref="K102" si="276">I102/I86</f>
        <v>1.2379770292502035</v>
      </c>
      <c r="L102" s="34" t="s">
        <v>49</v>
      </c>
    </row>
    <row r="103" spans="1:12" x14ac:dyDescent="0.2">
      <c r="A103" s="34" t="s">
        <v>79</v>
      </c>
      <c r="B103" s="34" t="s">
        <v>65</v>
      </c>
      <c r="C103" s="34">
        <v>19.0528346236643</v>
      </c>
    </row>
    <row r="104" spans="1:12" x14ac:dyDescent="0.2">
      <c r="A104" s="34" t="s">
        <v>79</v>
      </c>
      <c r="B104" s="34" t="s">
        <v>66</v>
      </c>
      <c r="C104" s="34">
        <v>19.588349464720501</v>
      </c>
      <c r="D104" s="34">
        <f t="shared" ref="D104" si="277">AVERAGE(C104:C105)</f>
        <v>19.576448187891351</v>
      </c>
      <c r="E104" s="34">
        <f t="shared" ref="E104" si="278">STDEV(C104:C105)</f>
        <v>1.6830947101340261E-2</v>
      </c>
      <c r="F104" s="49">
        <f t="shared" ref="F104" si="279">D104-D248</f>
        <v>-7.9495783780166498</v>
      </c>
      <c r="G104" s="49">
        <f t="shared" ref="G104" si="280">F104-$F$106</f>
        <v>-4.191385729069399</v>
      </c>
      <c r="H104" s="49">
        <f t="shared" ref="H104" si="281">POWER(2,-G104)</f>
        <v>18.269759392146995</v>
      </c>
      <c r="L104" s="34" t="s">
        <v>50</v>
      </c>
    </row>
    <row r="105" spans="1:12" x14ac:dyDescent="0.2">
      <c r="A105" s="34" t="s">
        <v>79</v>
      </c>
      <c r="B105" s="34" t="s">
        <v>66</v>
      </c>
      <c r="C105" s="34">
        <v>19.564546911062202</v>
      </c>
    </row>
    <row r="106" spans="1:12" x14ac:dyDescent="0.2">
      <c r="A106" s="34" t="s">
        <v>79</v>
      </c>
      <c r="B106" s="34" t="s">
        <v>23</v>
      </c>
      <c r="C106" s="34">
        <v>21.4531985072929</v>
      </c>
      <c r="D106" s="34">
        <f t="shared" ref="D106" si="282">AVERAGE(C106:C107)</f>
        <v>21.499650964097299</v>
      </c>
      <c r="E106" s="34">
        <f t="shared" ref="E106" si="283">STDEV(C106:C107)</f>
        <v>6.5693694418334128E-2</v>
      </c>
      <c r="F106" s="49">
        <f t="shared" ref="F106" si="284">D106-D250</f>
        <v>-3.7581926489472508</v>
      </c>
    </row>
    <row r="107" spans="1:12" x14ac:dyDescent="0.2">
      <c r="A107" s="34" t="s">
        <v>79</v>
      </c>
      <c r="B107" s="34" t="s">
        <v>23</v>
      </c>
      <c r="C107" s="34">
        <v>21.546103420901701</v>
      </c>
    </row>
    <row r="108" spans="1:12" x14ac:dyDescent="0.2">
      <c r="A108" s="34" t="s">
        <v>79</v>
      </c>
      <c r="B108" s="34" t="s">
        <v>24</v>
      </c>
      <c r="C108" s="34">
        <v>39.049428001463703</v>
      </c>
    </row>
    <row r="109" spans="1:12" x14ac:dyDescent="0.2">
      <c r="A109" s="34" t="s">
        <v>79</v>
      </c>
      <c r="B109" s="34" t="s">
        <v>24</v>
      </c>
    </row>
    <row r="110" spans="1:12" x14ac:dyDescent="0.2">
      <c r="A110" s="34" t="s">
        <v>80</v>
      </c>
      <c r="B110" s="34" t="s">
        <v>51</v>
      </c>
      <c r="C110" s="34">
        <v>23.1008106754078</v>
      </c>
      <c r="D110" s="34">
        <f>AVERAGE(C110:C111)</f>
        <v>23.16026106164</v>
      </c>
      <c r="E110" s="34">
        <f>STDEV(C110:C111)</f>
        <v>8.4075542497895978E-2</v>
      </c>
      <c r="F110" s="49">
        <f>D110-D218</f>
        <v>-3.9820201271504487</v>
      </c>
      <c r="G110" s="49">
        <f>F110-$F$142</f>
        <v>-4.2477878891767986</v>
      </c>
      <c r="H110" s="49">
        <f>POWER(2,-G110)</f>
        <v>18.998161265807575</v>
      </c>
      <c r="I110" s="49">
        <f>AVERAGE(H110,H112)</f>
        <v>20.070158198629752</v>
      </c>
      <c r="J110" s="49">
        <f>STDEV(H110,H112)</f>
        <v>1.5160326012194827</v>
      </c>
      <c r="L110" s="34" t="s">
        <v>35</v>
      </c>
    </row>
    <row r="111" spans="1:12" x14ac:dyDescent="0.2">
      <c r="A111" s="34" t="s">
        <v>80</v>
      </c>
      <c r="B111" s="34" t="s">
        <v>51</v>
      </c>
      <c r="C111" s="34">
        <v>23.2197114478722</v>
      </c>
    </row>
    <row r="112" spans="1:12" x14ac:dyDescent="0.2">
      <c r="A112" s="34" t="s">
        <v>80</v>
      </c>
      <c r="B112" s="34" t="s">
        <v>52</v>
      </c>
      <c r="C112" s="34">
        <v>23.099715637163399</v>
      </c>
      <c r="D112" s="34">
        <f t="shared" ref="D112" si="285">AVERAGE(C112:C113)</f>
        <v>23.116445189125351</v>
      </c>
      <c r="E112" s="34">
        <f t="shared" ref="E112" si="286">STDEV(C112:C113)</f>
        <v>2.3659159277014678E-2</v>
      </c>
      <c r="F112" s="49">
        <f t="shared" ref="F112" si="287">D112-D220</f>
        <v>-4.13628277859695</v>
      </c>
      <c r="G112" s="49">
        <f t="shared" ref="G112" si="288">F112-$F$142</f>
        <v>-4.4020505406232999</v>
      </c>
      <c r="H112" s="49">
        <f t="shared" ref="H112" si="289">POWER(2,-G112)</f>
        <v>21.142155131451929</v>
      </c>
      <c r="L112" s="34" t="s">
        <v>36</v>
      </c>
    </row>
    <row r="113" spans="1:12" x14ac:dyDescent="0.2">
      <c r="A113" s="34" t="s">
        <v>80</v>
      </c>
      <c r="B113" s="34" t="s">
        <v>52</v>
      </c>
      <c r="C113" s="34">
        <v>23.133174741087299</v>
      </c>
    </row>
    <row r="114" spans="1:12" x14ac:dyDescent="0.2">
      <c r="A114" s="34" t="s">
        <v>80</v>
      </c>
      <c r="B114" s="34" t="s">
        <v>53</v>
      </c>
      <c r="C114" s="34">
        <v>21.530266791823198</v>
      </c>
      <c r="D114" s="34">
        <f t="shared" ref="D114" si="290">AVERAGE(C114:C115)</f>
        <v>21.546109761721851</v>
      </c>
      <c r="E114" s="34">
        <f t="shared" ref="E114" si="291">STDEV(C114:C115)</f>
        <v>2.2405342898941374E-2</v>
      </c>
      <c r="F114" s="49">
        <f t="shared" ref="F114" si="292">D114-D222</f>
        <v>-5.7194490104337987</v>
      </c>
      <c r="G114" s="49">
        <f t="shared" ref="G114" si="293">F114-$F$142</f>
        <v>-5.9852167724601486</v>
      </c>
      <c r="H114" s="49">
        <f t="shared" ref="H114" si="294">POWER(2,-G114)</f>
        <v>63.347543594594313</v>
      </c>
      <c r="I114" s="49">
        <f t="shared" ref="I114" si="295">AVERAGE(H114,H116)</f>
        <v>58.701391167974833</v>
      </c>
      <c r="J114" s="49">
        <f t="shared" ref="J114" si="296">STDEV(H114,H116)</f>
        <v>6.5706517745779349</v>
      </c>
      <c r="L114" s="34" t="s">
        <v>37</v>
      </c>
    </row>
    <row r="115" spans="1:12" x14ac:dyDescent="0.2">
      <c r="A115" s="34" t="s">
        <v>80</v>
      </c>
      <c r="B115" s="34" t="s">
        <v>53</v>
      </c>
      <c r="C115" s="34">
        <v>21.561952731620501</v>
      </c>
    </row>
    <row r="116" spans="1:12" x14ac:dyDescent="0.2">
      <c r="A116" s="34" t="s">
        <v>80</v>
      </c>
      <c r="B116" s="34" t="s">
        <v>54</v>
      </c>
      <c r="C116" s="34">
        <v>21.760576861353499</v>
      </c>
      <c r="D116" s="34">
        <f t="shared" ref="D116" si="297">AVERAGE(C116:C117)</f>
        <v>21.730361663999499</v>
      </c>
      <c r="E116" s="34">
        <f t="shared" ref="E116" si="298">STDEV(C116:C117)</f>
        <v>4.2730741887806331E-2</v>
      </c>
      <c r="F116" s="49">
        <f t="shared" ref="F116" si="299">D116-D224</f>
        <v>-5.4905947757964491</v>
      </c>
      <c r="G116" s="49">
        <f t="shared" ref="G116" si="300">F116-$F$142</f>
        <v>-5.7563625378227989</v>
      </c>
      <c r="H116" s="49">
        <f t="shared" ref="H116" si="301">POWER(2,-G116)</f>
        <v>54.055238741355353</v>
      </c>
      <c r="L116" s="34" t="s">
        <v>38</v>
      </c>
    </row>
    <row r="117" spans="1:12" x14ac:dyDescent="0.2">
      <c r="A117" s="34" t="s">
        <v>80</v>
      </c>
      <c r="B117" s="34" t="s">
        <v>54</v>
      </c>
      <c r="C117" s="34">
        <v>21.700146466645499</v>
      </c>
    </row>
    <row r="118" spans="1:12" x14ac:dyDescent="0.2">
      <c r="A118" s="34" t="s">
        <v>80</v>
      </c>
      <c r="B118" s="34" t="s">
        <v>55</v>
      </c>
      <c r="C118" s="34">
        <v>21.460892897008101</v>
      </c>
      <c r="D118" s="34">
        <f t="shared" ref="D118" si="302">AVERAGE(C118:C119)</f>
        <v>21.466228286509399</v>
      </c>
      <c r="E118" s="34">
        <f t="shared" ref="E118" si="303">STDEV(C118:C119)</f>
        <v>7.5453801932804992E-3</v>
      </c>
      <c r="F118" s="49">
        <f t="shared" ref="F118" si="304">D118-D226</f>
        <v>-5.7697805315586521</v>
      </c>
      <c r="G118" s="49">
        <f t="shared" ref="G118" si="305">F118-$F$142</f>
        <v>-6.035548293585002</v>
      </c>
      <c r="H118" s="49">
        <f t="shared" ref="H118" si="306">POWER(2,-G118)</f>
        <v>65.596561789549838</v>
      </c>
      <c r="I118" s="49">
        <f t="shared" ref="I118" si="307">AVERAGE(H118,H120)</f>
        <v>64.720718117112796</v>
      </c>
      <c r="J118" s="49">
        <f t="shared" ref="J118" si="308">STDEV(H118,H120)</f>
        <v>1.2386300000791293</v>
      </c>
      <c r="L118" s="34" t="s">
        <v>39</v>
      </c>
    </row>
    <row r="119" spans="1:12" x14ac:dyDescent="0.2">
      <c r="A119" s="34" t="s">
        <v>80</v>
      </c>
      <c r="B119" s="34" t="s">
        <v>55</v>
      </c>
      <c r="C119" s="34">
        <v>21.4715636760107</v>
      </c>
    </row>
    <row r="120" spans="1:12" x14ac:dyDescent="0.2">
      <c r="A120" s="34" t="s">
        <v>80</v>
      </c>
      <c r="B120" s="34" t="s">
        <v>56</v>
      </c>
      <c r="C120" s="34">
        <v>21.264484631683398</v>
      </c>
      <c r="D120" s="34">
        <f t="shared" ref="D120" si="309">AVERAGE(C120:C121)</f>
        <v>21.365332030501349</v>
      </c>
      <c r="E120" s="34">
        <f t="shared" ref="E120" si="310">STDEV(C120:C121)</f>
        <v>0.14261975913839478</v>
      </c>
      <c r="F120" s="49">
        <f t="shared" ref="F120" si="311">D120-D228</f>
        <v>-5.7307311358733486</v>
      </c>
      <c r="G120" s="49">
        <f t="shared" ref="G120" si="312">F120-$F$142</f>
        <v>-5.9964988978996985</v>
      </c>
      <c r="H120" s="49">
        <f t="shared" ref="H120" si="313">POWER(2,-G120)</f>
        <v>63.844874444675746</v>
      </c>
      <c r="L120" s="34" t="s">
        <v>40</v>
      </c>
    </row>
    <row r="121" spans="1:12" x14ac:dyDescent="0.2">
      <c r="A121" s="34" t="s">
        <v>80</v>
      </c>
      <c r="B121" s="34" t="s">
        <v>56</v>
      </c>
      <c r="C121" s="34">
        <v>21.4661794293193</v>
      </c>
    </row>
    <row r="122" spans="1:12" x14ac:dyDescent="0.2">
      <c r="A122" s="34" t="s">
        <v>80</v>
      </c>
      <c r="B122" s="34" t="s">
        <v>57</v>
      </c>
      <c r="C122" s="34">
        <v>21.666153212916299</v>
      </c>
      <c r="D122" s="34">
        <f t="shared" ref="D122" si="314">AVERAGE(C122:C123)</f>
        <v>21.6807103796714</v>
      </c>
      <c r="E122" s="34">
        <f t="shared" ref="E122" si="315">STDEV(C122:C123)</f>
        <v>2.0586942654789622E-2</v>
      </c>
      <c r="F122" s="49">
        <f t="shared" ref="F122" si="316">D122-D230</f>
        <v>-5.8541162144579992</v>
      </c>
      <c r="G122" s="49">
        <f t="shared" ref="G122" si="317">F122-$F$142</f>
        <v>-6.1198839764843491</v>
      </c>
      <c r="H122" s="49">
        <f t="shared" ref="H122" si="318">POWER(2,-G122)</f>
        <v>69.545438037170157</v>
      </c>
      <c r="I122" s="49">
        <f t="shared" ref="I122" si="319">AVERAGE(H122,H124)</f>
        <v>72.823877244526642</v>
      </c>
      <c r="J122" s="49">
        <f t="shared" ref="J122" si="320">STDEV(H122,H124)</f>
        <v>4.6364131904592298</v>
      </c>
      <c r="L122" s="34" t="s">
        <v>41</v>
      </c>
    </row>
    <row r="123" spans="1:12" x14ac:dyDescent="0.2">
      <c r="A123" s="34" t="s">
        <v>80</v>
      </c>
      <c r="B123" s="34" t="s">
        <v>57</v>
      </c>
      <c r="C123" s="34">
        <v>21.6952675464265</v>
      </c>
    </row>
    <row r="124" spans="1:12" x14ac:dyDescent="0.2">
      <c r="A124" s="34" t="s">
        <v>80</v>
      </c>
      <c r="B124" s="34" t="s">
        <v>58</v>
      </c>
      <c r="C124" s="34">
        <v>21.409897166798299</v>
      </c>
      <c r="D124" s="34">
        <f t="shared" ref="D124" si="321">AVERAGE(C124:C125)</f>
        <v>21.420677157140801</v>
      </c>
      <c r="E124" s="34">
        <f t="shared" ref="E124" si="322">STDEV(C124:C125)</f>
        <v>1.5245208544615571E-2</v>
      </c>
      <c r="F124" s="49">
        <f t="shared" ref="F124" si="323">D124-D232</f>
        <v>-5.9841007009496465</v>
      </c>
      <c r="G124" s="49">
        <f t="shared" ref="G124" si="324">F124-$F$142</f>
        <v>-6.2498684629759964</v>
      </c>
      <c r="H124" s="49">
        <f t="shared" ref="H124" si="325">POWER(2,-G124)</f>
        <v>76.102316451883112</v>
      </c>
      <c r="L124" s="34" t="s">
        <v>42</v>
      </c>
    </row>
    <row r="125" spans="1:12" x14ac:dyDescent="0.2">
      <c r="A125" s="34" t="s">
        <v>80</v>
      </c>
      <c r="B125" s="34" t="s">
        <v>58</v>
      </c>
      <c r="C125" s="34">
        <v>21.4314571474833</v>
      </c>
    </row>
    <row r="126" spans="1:12" x14ac:dyDescent="0.2">
      <c r="A126" s="34" t="s">
        <v>80</v>
      </c>
      <c r="B126" s="34" t="s">
        <v>59</v>
      </c>
      <c r="C126" s="34">
        <v>22.937006712602098</v>
      </c>
      <c r="D126" s="34">
        <f t="shared" ref="D126" si="326">AVERAGE(C126:C127)</f>
        <v>22.9335587164042</v>
      </c>
      <c r="E126" s="34">
        <f t="shared" ref="E126" si="327">STDEV(C126:C127)</f>
        <v>4.876202986079374E-3</v>
      </c>
      <c r="F126" s="49">
        <f t="shared" ref="F126" si="328">D126-D234</f>
        <v>-4.2060251270713991</v>
      </c>
      <c r="G126" s="49">
        <f t="shared" ref="G126" si="329">F126-$F$142</f>
        <v>-4.471792889097749</v>
      </c>
      <c r="H126" s="49">
        <f t="shared" ref="H126" si="330">POWER(2,-G126)</f>
        <v>22.189309817003736</v>
      </c>
      <c r="I126" s="49">
        <f t="shared" ref="I126" si="331">AVERAGE(H126,H128)</f>
        <v>23.914786859789562</v>
      </c>
      <c r="J126" s="49">
        <f t="shared" ref="J126" si="332">STDEV(H126,H128)</f>
        <v>2.4401930354711365</v>
      </c>
      <c r="K126" s="49">
        <f>I126/I110</f>
        <v>1.1915594597267447</v>
      </c>
      <c r="L126" s="34" t="s">
        <v>43</v>
      </c>
    </row>
    <row r="127" spans="1:12" x14ac:dyDescent="0.2">
      <c r="A127" s="34" t="s">
        <v>80</v>
      </c>
      <c r="B127" s="34" t="s">
        <v>59</v>
      </c>
      <c r="C127" s="34">
        <v>22.930110720206301</v>
      </c>
    </row>
    <row r="128" spans="1:12" x14ac:dyDescent="0.2">
      <c r="A128" s="34" t="s">
        <v>80</v>
      </c>
      <c r="B128" s="34" t="s">
        <v>60</v>
      </c>
      <c r="C128" s="34">
        <v>22.9638126908395</v>
      </c>
      <c r="D128" s="34">
        <f t="shared" ref="D128" si="333">AVERAGE(C128:C129)</f>
        <v>22.9318334275852</v>
      </c>
      <c r="E128" s="34">
        <f t="shared" ref="E128" si="334">STDEV(C128:C129)</f>
        <v>4.5225507808930469E-2</v>
      </c>
      <c r="F128" s="49">
        <f t="shared" ref="F128" si="335">D128-D236</f>
        <v>-4.4145714438417478</v>
      </c>
      <c r="G128" s="49">
        <f t="shared" ref="G128" si="336">F128-$F$142</f>
        <v>-4.6803392058680977</v>
      </c>
      <c r="H128" s="49">
        <f t="shared" ref="H128" si="337">POWER(2,-G128)</f>
        <v>25.640263902575388</v>
      </c>
      <c r="L128" s="34" t="s">
        <v>44</v>
      </c>
    </row>
    <row r="129" spans="1:12" x14ac:dyDescent="0.2">
      <c r="A129" s="34" t="s">
        <v>80</v>
      </c>
      <c r="B129" s="34" t="s">
        <v>60</v>
      </c>
      <c r="C129" s="34">
        <v>22.8998541643309</v>
      </c>
    </row>
    <row r="130" spans="1:12" x14ac:dyDescent="0.2">
      <c r="A130" s="34" t="s">
        <v>80</v>
      </c>
      <c r="B130" s="34" t="s">
        <v>61</v>
      </c>
      <c r="C130" s="34">
        <v>21.883252904774299</v>
      </c>
      <c r="D130" s="34">
        <f t="shared" ref="D130" si="338">AVERAGE(C130:C131)</f>
        <v>21.881970481680099</v>
      </c>
      <c r="E130" s="34">
        <f t="shared" ref="E130" si="339">STDEV(C130:C131)</f>
        <v>1.8136201325173434E-3</v>
      </c>
      <c r="F130" s="49">
        <f t="shared" ref="F130" si="340">D130-D238</f>
        <v>-5.0459468727729515</v>
      </c>
      <c r="G130" s="49">
        <f t="shared" ref="G130" si="341">F130-$F$142</f>
        <v>-5.3117146347993014</v>
      </c>
      <c r="H130" s="49">
        <f t="shared" ref="H130" si="342">POWER(2,-G130)</f>
        <v>39.717822763116438</v>
      </c>
      <c r="I130" s="49">
        <f t="shared" ref="I130" si="343">AVERAGE(H130,H132)</f>
        <v>44.474044017368755</v>
      </c>
      <c r="J130" s="49">
        <f t="shared" ref="J130" si="344">STDEV(H130,H132)</f>
        <v>6.7263126034108254</v>
      </c>
      <c r="K130" s="49">
        <f t="shared" ref="K130" si="345">I130/I114</f>
        <v>0.75763185731162097</v>
      </c>
      <c r="L130" s="34" t="s">
        <v>45</v>
      </c>
    </row>
    <row r="131" spans="1:12" x14ac:dyDescent="0.2">
      <c r="A131" s="34" t="s">
        <v>80</v>
      </c>
      <c r="B131" s="34" t="s">
        <v>61</v>
      </c>
      <c r="C131" s="34">
        <v>21.8806880585859</v>
      </c>
    </row>
    <row r="132" spans="1:12" x14ac:dyDescent="0.2">
      <c r="A132" s="34" t="s">
        <v>80</v>
      </c>
      <c r="B132" s="34" t="s">
        <v>62</v>
      </c>
      <c r="C132" s="34">
        <v>21.6391411924319</v>
      </c>
      <c r="D132" s="34">
        <f t="shared" ref="D132" si="346">AVERAGE(C132:C133)</f>
        <v>21.6818451013791</v>
      </c>
      <c r="E132" s="34">
        <f t="shared" ref="E132" si="347">STDEV(C132:C133)</f>
        <v>6.0392447199475521E-2</v>
      </c>
      <c r="F132" s="49">
        <f t="shared" ref="F132" si="348">D132-D240</f>
        <v>-5.3557058462510021</v>
      </c>
      <c r="G132" s="49">
        <f t="shared" ref="G132" si="349">F132-$F$142</f>
        <v>-5.621473608277352</v>
      </c>
      <c r="H132" s="49">
        <f t="shared" ref="H132" si="350">POWER(2,-G132)</f>
        <v>49.230265271621079</v>
      </c>
      <c r="L132" s="34" t="s">
        <v>46</v>
      </c>
    </row>
    <row r="133" spans="1:12" x14ac:dyDescent="0.2">
      <c r="A133" s="34" t="s">
        <v>80</v>
      </c>
      <c r="B133" s="34" t="s">
        <v>62</v>
      </c>
      <c r="C133" s="34">
        <v>21.724549010326299</v>
      </c>
    </row>
    <row r="134" spans="1:12" x14ac:dyDescent="0.2">
      <c r="A134" s="34" t="s">
        <v>80</v>
      </c>
      <c r="B134" s="34" t="s">
        <v>63</v>
      </c>
      <c r="C134" s="34">
        <v>21.576911251527601</v>
      </c>
      <c r="D134" s="34">
        <f t="shared" ref="D134" si="351">AVERAGE(C134:C135)</f>
        <v>21.606617028467049</v>
      </c>
      <c r="E134" s="34">
        <f t="shared" ref="E134" si="352">STDEV(C134:C135)</f>
        <v>4.2010312628599465E-2</v>
      </c>
      <c r="F134" s="49">
        <f t="shared" ref="F134" si="353">D134-D242</f>
        <v>-5.6118239842922009</v>
      </c>
      <c r="G134" s="49">
        <f t="shared" ref="G134" si="354">F134-$F$142</f>
        <v>-5.8775917463185507</v>
      </c>
      <c r="H134" s="49">
        <f t="shared" ref="H134" si="355">POWER(2,-G134)</f>
        <v>58.793784729771431</v>
      </c>
      <c r="I134" s="49">
        <f t="shared" ref="I134" si="356">AVERAGE(H134,H136)</f>
        <v>60.769003613575052</v>
      </c>
      <c r="J134" s="49">
        <f t="shared" ref="J134" si="357">STDEV(H134,H136)</f>
        <v>2.7933813341305314</v>
      </c>
      <c r="K134" s="49">
        <f t="shared" ref="K134" si="358">I134/I118</f>
        <v>0.93894204794843161</v>
      </c>
      <c r="L134" s="34" t="s">
        <v>47</v>
      </c>
    </row>
    <row r="135" spans="1:12" x14ac:dyDescent="0.2">
      <c r="A135" s="34" t="s">
        <v>80</v>
      </c>
      <c r="B135" s="34" t="s">
        <v>63</v>
      </c>
      <c r="C135" s="34">
        <v>21.6363228054065</v>
      </c>
    </row>
    <row r="136" spans="1:12" x14ac:dyDescent="0.2">
      <c r="A136" s="34" t="s">
        <v>80</v>
      </c>
      <c r="B136" s="34" t="s">
        <v>64</v>
      </c>
      <c r="C136" s="34">
        <v>21.3901615974086</v>
      </c>
      <c r="D136" s="34">
        <f t="shared" ref="D136" si="359">AVERAGE(C136:C137)</f>
        <v>21.363312009393198</v>
      </c>
      <c r="E136" s="34">
        <f t="shared" ref="E136" si="360">STDEV(C136:C137)</f>
        <v>3.7971051515509176E-2</v>
      </c>
      <c r="F136" s="49">
        <f t="shared" ref="F136" si="361">D136-D244</f>
        <v>-5.7056429543448033</v>
      </c>
      <c r="G136" s="49">
        <f t="shared" ref="G136" si="362">F136-$F$142</f>
        <v>-5.9714107163711532</v>
      </c>
      <c r="H136" s="49">
        <f t="shared" ref="H136" si="363">POWER(2,-G136)</f>
        <v>62.744222497378679</v>
      </c>
      <c r="L136" s="34" t="s">
        <v>48</v>
      </c>
    </row>
    <row r="137" spans="1:12" x14ac:dyDescent="0.2">
      <c r="A137" s="34" t="s">
        <v>80</v>
      </c>
      <c r="B137" s="34" t="s">
        <v>64</v>
      </c>
      <c r="C137" s="34">
        <v>21.336462421377799</v>
      </c>
    </row>
    <row r="138" spans="1:12" x14ac:dyDescent="0.2">
      <c r="A138" s="34" t="s">
        <v>80</v>
      </c>
      <c r="B138" s="34" t="s">
        <v>65</v>
      </c>
      <c r="C138" s="34">
        <v>21.323182980069198</v>
      </c>
      <c r="D138" s="34">
        <f t="shared" ref="D138" si="364">AVERAGE(C138:C139)</f>
        <v>21.328714839470599</v>
      </c>
      <c r="E138" s="34">
        <f t="shared" ref="E138" si="365">STDEV(C138:C139)</f>
        <v>7.8232305906025569E-3</v>
      </c>
      <c r="F138" s="49">
        <f t="shared" ref="F138" si="366">D138-D246</f>
        <v>-5.7889272078660525</v>
      </c>
      <c r="G138" s="49">
        <f t="shared" ref="G138" si="367">F138-$F$142</f>
        <v>-6.0546949698924024</v>
      </c>
      <c r="H138" s="49">
        <f t="shared" ref="H138" si="368">POWER(2,-G138)</f>
        <v>66.472926703826914</v>
      </c>
      <c r="I138" s="49">
        <f t="shared" ref="I138" si="369">AVERAGE(H138,H140)</f>
        <v>62.80979838993229</v>
      </c>
      <c r="J138" s="49">
        <f t="shared" ref="J138" si="370">STDEV(H138,H140)</f>
        <v>5.1804457422226662</v>
      </c>
      <c r="K138" s="49">
        <f t="shared" ref="K138" si="371">I138/I122</f>
        <v>0.86248907317898948</v>
      </c>
      <c r="L138" s="34" t="s">
        <v>49</v>
      </c>
    </row>
    <row r="139" spans="1:12" x14ac:dyDescent="0.2">
      <c r="A139" s="34" t="s">
        <v>80</v>
      </c>
      <c r="B139" s="34" t="s">
        <v>65</v>
      </c>
      <c r="C139" s="34">
        <v>21.334246698872001</v>
      </c>
    </row>
    <row r="140" spans="1:12" x14ac:dyDescent="0.2">
      <c r="A140" s="34" t="s">
        <v>80</v>
      </c>
      <c r="B140" s="34" t="s">
        <v>66</v>
      </c>
      <c r="C140" s="34">
        <v>21.896403431050999</v>
      </c>
      <c r="D140" s="34">
        <f t="shared" ref="D140" si="372">AVERAGE(C140:C141)</f>
        <v>21.905569285107749</v>
      </c>
      <c r="E140" s="34">
        <f t="shared" ref="E140" si="373">STDEV(C140:C141)</f>
        <v>1.2962475117788412E-2</v>
      </c>
      <c r="F140" s="49">
        <f t="shared" ref="F140" si="374">D140-D248</f>
        <v>-5.6204572808002524</v>
      </c>
      <c r="G140" s="49">
        <f t="shared" ref="G140" si="375">F140-$F$142</f>
        <v>-5.8862250428266023</v>
      </c>
      <c r="H140" s="49">
        <f t="shared" ref="H140" si="376">POWER(2,-G140)</f>
        <v>59.146670076037665</v>
      </c>
      <c r="L140" s="34" t="s">
        <v>50</v>
      </c>
    </row>
    <row r="141" spans="1:12" x14ac:dyDescent="0.2">
      <c r="A141" s="34" t="s">
        <v>80</v>
      </c>
      <c r="B141" s="34" t="s">
        <v>66</v>
      </c>
      <c r="C141" s="34">
        <v>21.914735139164499</v>
      </c>
    </row>
    <row r="142" spans="1:12" x14ac:dyDescent="0.2">
      <c r="A142" s="34" t="s">
        <v>80</v>
      </c>
      <c r="B142" s="34" t="s">
        <v>23</v>
      </c>
      <c r="C142" s="34">
        <v>25.625895632666701</v>
      </c>
      <c r="D142" s="34">
        <f t="shared" ref="D142" si="377">AVERAGE(C142:C143)</f>
        <v>25.523611375070899</v>
      </c>
      <c r="E142" s="34">
        <f t="shared" ref="E142" si="378">STDEV(C142:C143)</f>
        <v>0.14465178430924341</v>
      </c>
      <c r="F142" s="49">
        <f t="shared" ref="F142" si="379">D142-D250</f>
        <v>0.26576776202634989</v>
      </c>
    </row>
    <row r="143" spans="1:12" x14ac:dyDescent="0.2">
      <c r="A143" s="34" t="s">
        <v>80</v>
      </c>
      <c r="B143" s="34" t="s">
        <v>23</v>
      </c>
      <c r="C143" s="34">
        <v>25.421327117475101</v>
      </c>
    </row>
    <row r="144" spans="1:12" x14ac:dyDescent="0.2">
      <c r="A144" s="34" t="s">
        <v>80</v>
      </c>
      <c r="B144" s="34" t="s">
        <v>24</v>
      </c>
    </row>
    <row r="145" spans="1:12" x14ac:dyDescent="0.2">
      <c r="A145" s="34" t="s">
        <v>80</v>
      </c>
      <c r="B145" s="34" t="s">
        <v>24</v>
      </c>
    </row>
    <row r="146" spans="1:12" x14ac:dyDescent="0.2">
      <c r="A146" s="34" t="s">
        <v>81</v>
      </c>
      <c r="B146" s="34" t="s">
        <v>51</v>
      </c>
      <c r="C146" s="34">
        <v>21.7084684951027</v>
      </c>
      <c r="D146" s="34">
        <f>AVERAGE(C146:C147)</f>
        <v>21.644718784122048</v>
      </c>
      <c r="E146" s="34">
        <f>STDEV(C146:C147)</f>
        <v>9.0155705866200198E-2</v>
      </c>
      <c r="F146" s="49">
        <f>D146-D218</f>
        <v>-5.4975624046684004</v>
      </c>
      <c r="G146" s="49">
        <f>F146-$F$178</f>
        <v>-1.3171067790358038</v>
      </c>
      <c r="H146" s="49">
        <f>POWER(2,-G146)</f>
        <v>2.4916592409539731</v>
      </c>
      <c r="I146" s="49">
        <f>AVERAGE(H146,H148)</f>
        <v>2.3834570010986531</v>
      </c>
      <c r="J146" s="49">
        <f>STDEV(H146,H148)</f>
        <v>0.15302107508254012</v>
      </c>
      <c r="L146" s="34" t="s">
        <v>35</v>
      </c>
    </row>
    <row r="147" spans="1:12" x14ac:dyDescent="0.2">
      <c r="A147" s="34" t="s">
        <v>81</v>
      </c>
      <c r="B147" s="34" t="s">
        <v>51</v>
      </c>
      <c r="C147" s="34">
        <v>21.5809690731414</v>
      </c>
    </row>
    <row r="148" spans="1:12" x14ac:dyDescent="0.2">
      <c r="A148" s="34" t="s">
        <v>81</v>
      </c>
      <c r="B148" s="34" t="s">
        <v>52</v>
      </c>
      <c r="C148" s="34">
        <v>21.9544490109325</v>
      </c>
      <c r="D148" s="34">
        <f t="shared" ref="D148" si="380">AVERAGE(C148:C149)</f>
        <v>21.886244248556551</v>
      </c>
      <c r="E148" s="34">
        <f t="shared" ref="E148" si="381">STDEV(C148:C149)</f>
        <v>9.6456099970503431E-2</v>
      </c>
      <c r="F148" s="49">
        <f t="shared" ref="F148" si="382">D148-D220</f>
        <v>-5.3664837191657497</v>
      </c>
      <c r="G148" s="49">
        <f t="shared" ref="G148" si="383">F148-$F$178</f>
        <v>-1.1860280935331531</v>
      </c>
      <c r="H148" s="49">
        <f t="shared" ref="H148" si="384">POWER(2,-G148)</f>
        <v>2.2752547612433331</v>
      </c>
      <c r="L148" s="34" t="s">
        <v>36</v>
      </c>
    </row>
    <row r="149" spans="1:12" x14ac:dyDescent="0.2">
      <c r="A149" s="34" t="s">
        <v>81</v>
      </c>
      <c r="B149" s="34" t="s">
        <v>52</v>
      </c>
      <c r="C149" s="34">
        <v>21.818039486180599</v>
      </c>
    </row>
    <row r="150" spans="1:12" x14ac:dyDescent="0.2">
      <c r="A150" s="34" t="s">
        <v>81</v>
      </c>
      <c r="B150" s="34" t="s">
        <v>53</v>
      </c>
      <c r="C150" s="34">
        <v>18.931048347230799</v>
      </c>
      <c r="D150" s="34">
        <f t="shared" ref="D150" si="385">AVERAGE(C150:C151)</f>
        <v>18.9369658394256</v>
      </c>
      <c r="E150" s="34">
        <f t="shared" ref="E150" si="386">STDEV(C150:C151)</f>
        <v>8.3685977171240045E-3</v>
      </c>
      <c r="F150" s="49">
        <f t="shared" ref="F150" si="387">D150-D222</f>
        <v>-8.3285929327300501</v>
      </c>
      <c r="G150" s="49">
        <f t="shared" ref="G150" si="388">F150-$F$178</f>
        <v>-4.1481373070974534</v>
      </c>
      <c r="H150" s="49">
        <f t="shared" ref="H150" si="389">POWER(2,-G150)</f>
        <v>17.730204940552493</v>
      </c>
      <c r="I150" s="49">
        <f t="shared" ref="I150" si="390">AVERAGE(H150,H152)</f>
        <v>16.201749691475577</v>
      </c>
      <c r="J150" s="49">
        <f t="shared" ref="J150" si="391">STDEV(H150,H152)</f>
        <v>2.1615621427249212</v>
      </c>
      <c r="L150" s="34" t="s">
        <v>37</v>
      </c>
    </row>
    <row r="151" spans="1:12" x14ac:dyDescent="0.2">
      <c r="A151" s="34" t="s">
        <v>81</v>
      </c>
      <c r="B151" s="34" t="s">
        <v>53</v>
      </c>
      <c r="C151" s="34">
        <v>18.942883331620401</v>
      </c>
    </row>
    <row r="152" spans="1:12" x14ac:dyDescent="0.2">
      <c r="A152" s="34" t="s">
        <v>81</v>
      </c>
      <c r="B152" s="34" t="s">
        <v>54</v>
      </c>
      <c r="C152" s="34">
        <v>19.1702341288307</v>
      </c>
      <c r="D152" s="34">
        <f t="shared" ref="D152" si="392">AVERAGE(C152:C153)</f>
        <v>19.16537989856365</v>
      </c>
      <c r="E152" s="34">
        <f t="shared" ref="E152" si="393">STDEV(C152:C153)</f>
        <v>6.8649182785437786E-3</v>
      </c>
      <c r="F152" s="49">
        <f t="shared" ref="F152" si="394">D152-D224</f>
        <v>-8.0555765412322984</v>
      </c>
      <c r="G152" s="49">
        <f t="shared" ref="G152" si="395">F152-$F$178</f>
        <v>-3.8751209155997017</v>
      </c>
      <c r="H152" s="49">
        <f t="shared" ref="H152" si="396">POWER(2,-G152)</f>
        <v>14.673294442398662</v>
      </c>
      <c r="L152" s="34" t="s">
        <v>38</v>
      </c>
    </row>
    <row r="153" spans="1:12" x14ac:dyDescent="0.2">
      <c r="A153" s="34" t="s">
        <v>81</v>
      </c>
      <c r="B153" s="34" t="s">
        <v>54</v>
      </c>
      <c r="C153" s="34">
        <v>19.1605256682966</v>
      </c>
    </row>
    <row r="154" spans="1:12" x14ac:dyDescent="0.2">
      <c r="A154" s="34" t="s">
        <v>81</v>
      </c>
      <c r="B154" s="34" t="s">
        <v>55</v>
      </c>
      <c r="C154" s="34">
        <v>19.2310580784035</v>
      </c>
      <c r="D154" s="34">
        <f t="shared" ref="D154" si="397">AVERAGE(C154:C155)</f>
        <v>19.242766032041551</v>
      </c>
      <c r="E154" s="34">
        <f t="shared" ref="E154" si="398">STDEV(C154:C155)</f>
        <v>1.6557546822565408E-2</v>
      </c>
      <c r="F154" s="49">
        <f t="shared" ref="F154" si="399">D154-D226</f>
        <v>-7.9932427860264994</v>
      </c>
      <c r="G154" s="49">
        <f t="shared" ref="G154" si="400">F154-$F$178</f>
        <v>-3.8127871603939028</v>
      </c>
      <c r="H154" s="49">
        <f t="shared" ref="H154" si="401">POWER(2,-G154)</f>
        <v>14.052814138831014</v>
      </c>
      <c r="I154" s="49">
        <f t="shared" ref="I154" si="402">AVERAGE(H154,H156)</f>
        <v>13.537502803641139</v>
      </c>
      <c r="J154" s="49">
        <f t="shared" ref="J154" si="403">STDEV(H154,H156)</f>
        <v>0.72876027907010854</v>
      </c>
      <c r="L154" s="34" t="s">
        <v>39</v>
      </c>
    </row>
    <row r="155" spans="1:12" x14ac:dyDescent="0.2">
      <c r="A155" s="34" t="s">
        <v>81</v>
      </c>
      <c r="B155" s="34" t="s">
        <v>55</v>
      </c>
      <c r="C155" s="34">
        <v>19.254473985679599</v>
      </c>
    </row>
    <row r="156" spans="1:12" x14ac:dyDescent="0.2">
      <c r="A156" s="34" t="s">
        <v>81</v>
      </c>
      <c r="B156" s="34" t="s">
        <v>56</v>
      </c>
      <c r="C156" s="34">
        <v>19.250465016247201</v>
      </c>
      <c r="D156" s="34">
        <f t="shared" ref="D156" si="404">AVERAGE(C156:C157)</f>
        <v>19.212707189776552</v>
      </c>
      <c r="E156" s="34">
        <f t="shared" ref="E156" si="405">STDEV(C156:C157)</f>
        <v>5.3397630280524591E-2</v>
      </c>
      <c r="F156" s="49">
        <f t="shared" ref="F156" si="406">D156-D228</f>
        <v>-7.8833559765981462</v>
      </c>
      <c r="G156" s="49">
        <f t="shared" ref="G156" si="407">F156-$F$178</f>
        <v>-3.7029003509655496</v>
      </c>
      <c r="H156" s="49">
        <f t="shared" ref="H156" si="408">POWER(2,-G156)</f>
        <v>13.022191468451265</v>
      </c>
      <c r="L156" s="34" t="s">
        <v>40</v>
      </c>
    </row>
    <row r="157" spans="1:12" x14ac:dyDescent="0.2">
      <c r="A157" s="34" t="s">
        <v>81</v>
      </c>
      <c r="B157" s="34" t="s">
        <v>56</v>
      </c>
      <c r="C157" s="34">
        <v>19.174949363305899</v>
      </c>
    </row>
    <row r="158" spans="1:12" x14ac:dyDescent="0.2">
      <c r="A158" s="34" t="s">
        <v>81</v>
      </c>
      <c r="B158" s="34" t="s">
        <v>57</v>
      </c>
      <c r="C158" s="34">
        <v>19.494535002727002</v>
      </c>
      <c r="D158" s="34">
        <f t="shared" ref="D158" si="409">AVERAGE(C158:C159)</f>
        <v>19.462632059591648</v>
      </c>
      <c r="E158" s="34">
        <f t="shared" ref="E158" si="410">STDEV(C158:C159)</f>
        <v>4.5117574861631995E-2</v>
      </c>
      <c r="F158" s="49">
        <f t="shared" ref="F158" si="411">D158-D230</f>
        <v>-8.0721945345377506</v>
      </c>
      <c r="G158" s="49">
        <f t="shared" ref="G158" si="412">F158-$F$178</f>
        <v>-3.8917389089051539</v>
      </c>
      <c r="H158" s="49">
        <f t="shared" ref="H158" si="413">POWER(2,-G158)</f>
        <v>14.84328912279125</v>
      </c>
      <c r="I158" s="49">
        <f t="shared" ref="I158" si="414">AVERAGE(H158,H160)</f>
        <v>13.910821282281503</v>
      </c>
      <c r="J158" s="49">
        <f t="shared" ref="J158" si="415">STDEV(H158,H160)</f>
        <v>1.3187086665256351</v>
      </c>
      <c r="L158" s="34" t="s">
        <v>41</v>
      </c>
    </row>
    <row r="159" spans="1:12" x14ac:dyDescent="0.2">
      <c r="A159" s="34" t="s">
        <v>81</v>
      </c>
      <c r="B159" s="34" t="s">
        <v>57</v>
      </c>
      <c r="C159" s="34">
        <v>19.430729116456298</v>
      </c>
    </row>
    <row r="160" spans="1:12" x14ac:dyDescent="0.2">
      <c r="A160" s="34" t="s">
        <v>81</v>
      </c>
      <c r="B160" s="34" t="s">
        <v>58</v>
      </c>
      <c r="C160" s="34">
        <v>19.605998570815501</v>
      </c>
      <c r="D160" s="34">
        <f t="shared" ref="D160" si="416">AVERAGE(C160:C161)</f>
        <v>19.526286776735148</v>
      </c>
      <c r="E160" s="34">
        <f t="shared" ref="E160" si="417">STDEV(C160:C161)</f>
        <v>0.11272950026952425</v>
      </c>
      <c r="F160" s="49">
        <f t="shared" ref="F160" si="418">D160-D232</f>
        <v>-7.8784910813552997</v>
      </c>
      <c r="G160" s="49">
        <f t="shared" ref="G160" si="419">F160-$F$178</f>
        <v>-3.6980354557227031</v>
      </c>
      <c r="H160" s="49">
        <f t="shared" ref="H160" si="420">POWER(2,-G160)</f>
        <v>12.978353441771757</v>
      </c>
      <c r="L160" s="34" t="s">
        <v>42</v>
      </c>
    </row>
    <row r="161" spans="1:12" x14ac:dyDescent="0.2">
      <c r="A161" s="34" t="s">
        <v>81</v>
      </c>
      <c r="B161" s="34" t="s">
        <v>58</v>
      </c>
      <c r="C161" s="34">
        <v>19.446574982654798</v>
      </c>
    </row>
    <row r="162" spans="1:12" x14ac:dyDescent="0.2">
      <c r="A162" s="34" t="s">
        <v>81</v>
      </c>
      <c r="B162" s="34" t="s">
        <v>59</v>
      </c>
      <c r="C162" s="34">
        <v>21.386445025221398</v>
      </c>
      <c r="D162" s="34">
        <f t="shared" ref="D162" si="421">AVERAGE(C162:C163)</f>
        <v>21.371587975741001</v>
      </c>
      <c r="E162" s="34">
        <f t="shared" ref="E162" si="422">STDEV(C162:C163)</f>
        <v>2.1011040872029051E-2</v>
      </c>
      <c r="F162" s="49">
        <f t="shared" ref="F162" si="423">D162-D234</f>
        <v>-5.7679958677345979</v>
      </c>
      <c r="G162" s="49">
        <f t="shared" ref="G162" si="424">F162-$F$178</f>
        <v>-1.5875402421020013</v>
      </c>
      <c r="H162" s="49">
        <f t="shared" ref="H162" si="425">POWER(2,-G162)</f>
        <v>3.0053650541001065</v>
      </c>
      <c r="I162" s="49">
        <f t="shared" ref="I162" si="426">AVERAGE(H162,H164)</f>
        <v>4.2199675443935716</v>
      </c>
      <c r="J162" s="49">
        <f t="shared" ref="J162" si="427">STDEV(H162,H164)</f>
        <v>1.7177073146651558</v>
      </c>
      <c r="K162" s="49">
        <f>I162/I146</f>
        <v>1.770523882934905</v>
      </c>
      <c r="L162" s="34" t="s">
        <v>43</v>
      </c>
    </row>
    <row r="163" spans="1:12" x14ac:dyDescent="0.2">
      <c r="A163" s="34" t="s">
        <v>81</v>
      </c>
      <c r="B163" s="34" t="s">
        <v>59</v>
      </c>
      <c r="C163" s="34">
        <v>21.3567309262606</v>
      </c>
    </row>
    <row r="164" spans="1:12" x14ac:dyDescent="0.2">
      <c r="A164" s="34" t="s">
        <v>81</v>
      </c>
      <c r="B164" s="34" t="s">
        <v>60</v>
      </c>
      <c r="C164" s="34">
        <v>20.741583248984298</v>
      </c>
      <c r="D164" s="34">
        <f t="shared" ref="D164" si="428">AVERAGE(C164:C165)</f>
        <v>20.723783347314999</v>
      </c>
      <c r="E164" s="34">
        <f t="shared" ref="E164" si="429">STDEV(C164:C165)</f>
        <v>2.5172862349630627E-2</v>
      </c>
      <c r="F164" s="49">
        <f t="shared" ref="F164" si="430">D164-D236</f>
        <v>-6.622621524111949</v>
      </c>
      <c r="G164" s="49">
        <f t="shared" ref="G164" si="431">F164-$F$178</f>
        <v>-2.4421658984793524</v>
      </c>
      <c r="H164" s="49">
        <f t="shared" ref="H164" si="432">POWER(2,-G164)</f>
        <v>5.4345700346870371</v>
      </c>
      <c r="L164" s="34" t="s">
        <v>44</v>
      </c>
    </row>
    <row r="165" spans="1:12" x14ac:dyDescent="0.2">
      <c r="A165" s="34" t="s">
        <v>81</v>
      </c>
      <c r="B165" s="34" t="s">
        <v>60</v>
      </c>
      <c r="C165" s="34">
        <v>20.7059834456457</v>
      </c>
    </row>
    <row r="166" spans="1:12" x14ac:dyDescent="0.2">
      <c r="A166" s="34" t="s">
        <v>81</v>
      </c>
      <c r="B166" s="34" t="s">
        <v>61</v>
      </c>
      <c r="C166" s="34">
        <v>19.458830972445501</v>
      </c>
      <c r="D166" s="34">
        <f t="shared" ref="D166" si="433">AVERAGE(C166:C167)</f>
        <v>19.499159950422651</v>
      </c>
      <c r="E166" s="34">
        <f t="shared" ref="E166" si="434">STDEV(C166:C167)</f>
        <v>5.7033787611929614E-2</v>
      </c>
      <c r="F166" s="49">
        <f t="shared" ref="F166" si="435">D166-D238</f>
        <v>-7.4287574040303994</v>
      </c>
      <c r="G166" s="49">
        <f t="shared" ref="G166" si="436">F166-$F$178</f>
        <v>-3.2483017783978028</v>
      </c>
      <c r="H166" s="49">
        <f t="shared" ref="H166" si="437">POWER(2,-G166)</f>
        <v>9.5024648163274428</v>
      </c>
      <c r="I166" s="49">
        <f t="shared" ref="I166" si="438">AVERAGE(H166,H168)</f>
        <v>10.388936181119455</v>
      </c>
      <c r="J166" s="49">
        <f t="shared" ref="J166" si="439">STDEV(H166,H168)</f>
        <v>1.2536598267442494</v>
      </c>
      <c r="K166" s="49">
        <f t="shared" ref="K166" si="440">I166/I150</f>
        <v>0.64122310114354575</v>
      </c>
      <c r="L166" s="34" t="s">
        <v>45</v>
      </c>
    </row>
    <row r="167" spans="1:12" x14ac:dyDescent="0.2">
      <c r="A167" s="34" t="s">
        <v>81</v>
      </c>
      <c r="B167" s="34" t="s">
        <v>61</v>
      </c>
      <c r="C167" s="34">
        <v>19.539488928399798</v>
      </c>
    </row>
    <row r="168" spans="1:12" x14ac:dyDescent="0.2">
      <c r="A168" s="34" t="s">
        <v>81</v>
      </c>
      <c r="B168" s="34" t="s">
        <v>62</v>
      </c>
      <c r="C168" s="34">
        <v>19.3188529609235</v>
      </c>
      <c r="D168" s="34">
        <f t="shared" ref="D168" si="441">AVERAGE(C168:C169)</f>
        <v>19.361987646947501</v>
      </c>
      <c r="E168" s="34">
        <f t="shared" ref="E168" si="442">STDEV(C168:C169)</f>
        <v>6.1001657983846706E-2</v>
      </c>
      <c r="F168" s="49">
        <f t="shared" ref="F168" si="443">D168-D240</f>
        <v>-7.675563300682601</v>
      </c>
      <c r="G168" s="49">
        <f t="shared" ref="G168" si="444">F168-$F$178</f>
        <v>-3.4951076750500043</v>
      </c>
      <c r="H168" s="49">
        <f t="shared" ref="H168" si="445">POWER(2,-G168)</f>
        <v>11.275407545911465</v>
      </c>
      <c r="L168" s="34" t="s">
        <v>46</v>
      </c>
    </row>
    <row r="169" spans="1:12" x14ac:dyDescent="0.2">
      <c r="A169" s="34" t="s">
        <v>81</v>
      </c>
      <c r="B169" s="34" t="s">
        <v>62</v>
      </c>
      <c r="C169" s="34">
        <v>19.405122332971501</v>
      </c>
    </row>
    <row r="170" spans="1:12" x14ac:dyDescent="0.2">
      <c r="A170" s="34" t="s">
        <v>81</v>
      </c>
      <c r="B170" s="34" t="s">
        <v>63</v>
      </c>
      <c r="C170" s="34">
        <v>18.824143176079598</v>
      </c>
      <c r="D170" s="34">
        <f t="shared" ref="D170" si="446">AVERAGE(C170:C171)</f>
        <v>19.007968737103248</v>
      </c>
      <c r="E170" s="34">
        <f t="shared" ref="E170" si="447">STDEV(C170:C171)</f>
        <v>0.25996860151049056</v>
      </c>
      <c r="F170" s="49">
        <f t="shared" ref="F170" si="448">D170-D242</f>
        <v>-8.2104722756560022</v>
      </c>
      <c r="G170" s="49">
        <f t="shared" ref="G170" si="449">F170-$F$178</f>
        <v>-4.0300166500234056</v>
      </c>
      <c r="H170" s="49">
        <f t="shared" ref="H170" si="450">POWER(2,-G170)</f>
        <v>16.336382547058612</v>
      </c>
      <c r="I170" s="49">
        <f t="shared" ref="I170" si="451">AVERAGE(H170,H172)</f>
        <v>16.085156481529534</v>
      </c>
      <c r="J170" s="49">
        <f t="shared" ref="J170" si="452">STDEV(H170,H172)</f>
        <v>0.35528730909285416</v>
      </c>
      <c r="K170" s="49">
        <f t="shared" ref="K170" si="453">I170/I154</f>
        <v>1.188192291801643</v>
      </c>
      <c r="L170" s="34" t="s">
        <v>47</v>
      </c>
    </row>
    <row r="171" spans="1:12" x14ac:dyDescent="0.2">
      <c r="A171" s="34" t="s">
        <v>81</v>
      </c>
      <c r="B171" s="34" t="s">
        <v>63</v>
      </c>
      <c r="C171" s="34">
        <v>19.191794298126901</v>
      </c>
    </row>
    <row r="172" spans="1:12" x14ac:dyDescent="0.2">
      <c r="A172" s="34" t="s">
        <v>81</v>
      </c>
      <c r="B172" s="34" t="s">
        <v>64</v>
      </c>
      <c r="C172" s="34">
        <v>18.939367740127999</v>
      </c>
      <c r="D172" s="34">
        <f t="shared" ref="D172" si="454">AVERAGE(C172:C173)</f>
        <v>18.9035518267928</v>
      </c>
      <c r="E172" s="34">
        <f t="shared" ref="E172" si="455">STDEV(C172:C173)</f>
        <v>5.0651350387417755E-2</v>
      </c>
      <c r="F172" s="49">
        <f t="shared" ref="F172" si="456">D172-D244</f>
        <v>-8.1654031369452014</v>
      </c>
      <c r="G172" s="49">
        <f t="shared" ref="G172" si="457">F172-$F$178</f>
        <v>-3.9849475113126047</v>
      </c>
      <c r="H172" s="49">
        <f t="shared" ref="H172" si="458">POWER(2,-G172)</f>
        <v>15.833930416000456</v>
      </c>
      <c r="L172" s="34" t="s">
        <v>48</v>
      </c>
    </row>
    <row r="173" spans="1:12" x14ac:dyDescent="0.2">
      <c r="A173" s="34" t="s">
        <v>81</v>
      </c>
      <c r="B173" s="34" t="s">
        <v>64</v>
      </c>
      <c r="C173" s="34">
        <v>18.867735913457601</v>
      </c>
    </row>
    <row r="174" spans="1:12" x14ac:dyDescent="0.2">
      <c r="A174" s="34" t="s">
        <v>81</v>
      </c>
      <c r="B174" s="34" t="s">
        <v>65</v>
      </c>
      <c r="C174" s="34">
        <v>19.127826963280501</v>
      </c>
      <c r="D174" s="34">
        <f t="shared" ref="D174" si="459">AVERAGE(C174:C175)</f>
        <v>19.121117638279102</v>
      </c>
      <c r="E174" s="34">
        <f t="shared" ref="E174" si="460">STDEV(C174:C175)</f>
        <v>9.4884184113498346E-3</v>
      </c>
      <c r="F174" s="49">
        <f t="shared" ref="F174" si="461">D174-D246</f>
        <v>-7.9965244090575496</v>
      </c>
      <c r="G174" s="49">
        <f t="shared" ref="G174" si="462">F174-$F$178</f>
        <v>-3.8160687834249529</v>
      </c>
      <c r="H174" s="49">
        <f t="shared" ref="H174" si="463">POWER(2,-G174)</f>
        <v>14.084815723284011</v>
      </c>
      <c r="I174" s="49">
        <f t="shared" ref="I174" si="464">AVERAGE(H174,H176)</f>
        <v>14.19000951050438</v>
      </c>
      <c r="J174" s="49">
        <f t="shared" ref="J174" si="465">STDEV(H174,H176)</f>
        <v>0.14876648056443506</v>
      </c>
      <c r="K174" s="49">
        <f t="shared" ref="K174" si="466">I174/I158</f>
        <v>1.0200698594682174</v>
      </c>
      <c r="L174" s="34" t="s">
        <v>49</v>
      </c>
    </row>
    <row r="175" spans="1:12" x14ac:dyDescent="0.2">
      <c r="A175" s="34" t="s">
        <v>81</v>
      </c>
      <c r="B175" s="34" t="s">
        <v>65</v>
      </c>
      <c r="C175" s="34">
        <v>19.1144083132777</v>
      </c>
    </row>
    <row r="176" spans="1:12" x14ac:dyDescent="0.2">
      <c r="A176" s="34" t="s">
        <v>81</v>
      </c>
      <c r="B176" s="34" t="s">
        <v>66</v>
      </c>
      <c r="C176" s="34">
        <v>19.5133772582919</v>
      </c>
      <c r="D176" s="34">
        <f t="shared" ref="D176" si="467">AVERAGE(C176:C177)</f>
        <v>19.5081117081379</v>
      </c>
      <c r="E176" s="34">
        <f t="shared" ref="E176" si="468">STDEV(C176:C177)</f>
        <v>7.446612441142835E-3</v>
      </c>
      <c r="F176" s="49">
        <f t="shared" ref="F176" si="469">D176-D248</f>
        <v>-8.0179148577701014</v>
      </c>
      <c r="G176" s="49">
        <f t="shared" ref="G176" si="470">F176-$F$178</f>
        <v>-3.8374592321375047</v>
      </c>
      <c r="H176" s="49">
        <f t="shared" ref="H176" si="471">POWER(2,-G176)</f>
        <v>14.295203297724749</v>
      </c>
      <c r="L176" s="34" t="s">
        <v>50</v>
      </c>
    </row>
    <row r="177" spans="1:12" x14ac:dyDescent="0.2">
      <c r="A177" s="34" t="s">
        <v>81</v>
      </c>
      <c r="B177" s="34" t="s">
        <v>66</v>
      </c>
      <c r="C177" s="34">
        <v>19.5028461579839</v>
      </c>
    </row>
    <row r="178" spans="1:12" x14ac:dyDescent="0.2">
      <c r="A178" s="34" t="s">
        <v>81</v>
      </c>
      <c r="B178" s="34" t="s">
        <v>23</v>
      </c>
      <c r="C178" s="34">
        <v>21.085522562301001</v>
      </c>
      <c r="D178" s="34">
        <f t="shared" ref="D178" si="472">AVERAGE(C178:C179)</f>
        <v>21.077387987411953</v>
      </c>
      <c r="E178" s="34">
        <f t="shared" ref="E178" si="473">STDEV(C178:C179)</f>
        <v>1.1504026132234446E-2</v>
      </c>
      <c r="F178" s="49">
        <f t="shared" ref="F178" si="474">D178-D250</f>
        <v>-4.1804556256325967</v>
      </c>
    </row>
    <row r="179" spans="1:12" x14ac:dyDescent="0.2">
      <c r="A179" s="34" t="s">
        <v>81</v>
      </c>
      <c r="B179" s="34" t="s">
        <v>23</v>
      </c>
      <c r="C179" s="34">
        <v>21.069253412522901</v>
      </c>
    </row>
    <row r="180" spans="1:12" x14ac:dyDescent="0.2">
      <c r="A180" s="34" t="s">
        <v>81</v>
      </c>
      <c r="B180" s="34" t="s">
        <v>24</v>
      </c>
    </row>
    <row r="181" spans="1:12" x14ac:dyDescent="0.2">
      <c r="A181" s="34" t="s">
        <v>81</v>
      </c>
      <c r="B181" s="34" t="s">
        <v>24</v>
      </c>
    </row>
    <row r="182" spans="1:12" x14ac:dyDescent="0.2">
      <c r="A182" s="34" t="s">
        <v>82</v>
      </c>
      <c r="B182" s="34" t="s">
        <v>51</v>
      </c>
      <c r="C182" s="34">
        <v>25.4627286068202</v>
      </c>
      <c r="D182" s="34">
        <f>AVERAGE(C182:C183)</f>
        <v>25.797123405829097</v>
      </c>
      <c r="E182" s="34">
        <f>STDEV(C182:C183)</f>
        <v>0.47290565994541095</v>
      </c>
      <c r="F182" s="49">
        <f>D182-D218</f>
        <v>-1.3451577829613512</v>
      </c>
      <c r="G182" s="49">
        <f>F182-$F$214</f>
        <v>-0.61222999041429915</v>
      </c>
      <c r="H182" s="49">
        <f>POWER(2,-G182)</f>
        <v>1.5286201897036935</v>
      </c>
      <c r="I182" s="49">
        <f>AVERAGE(H182,H184)</f>
        <v>4.7827848665316877</v>
      </c>
      <c r="J182" s="49">
        <f>STDEV(H182,H184)</f>
        <v>4.6020838201656096</v>
      </c>
      <c r="L182" s="34" t="s">
        <v>35</v>
      </c>
    </row>
    <row r="183" spans="1:12" x14ac:dyDescent="0.2">
      <c r="A183" s="34" t="s">
        <v>82</v>
      </c>
      <c r="B183" s="34" t="s">
        <v>51</v>
      </c>
      <c r="C183" s="34">
        <v>26.131518204837999</v>
      </c>
    </row>
    <row r="184" spans="1:12" x14ac:dyDescent="0.2">
      <c r="A184" s="34" t="s">
        <v>82</v>
      </c>
      <c r="B184" s="34" t="s">
        <v>52</v>
      </c>
      <c r="C184" s="34">
        <v>23.574228447803801</v>
      </c>
      <c r="D184" s="34">
        <f t="shared" ref="D184" si="475">AVERAGE(C184:C185)</f>
        <v>23.513152150605301</v>
      </c>
      <c r="E184" s="34">
        <f t="shared" ref="E184" si="476">STDEV(C184:C185)</f>
        <v>8.6374927837649121E-2</v>
      </c>
      <c r="F184" s="49">
        <f t="shared" ref="F184" si="477">D184-D220</f>
        <v>-3.7395758171170002</v>
      </c>
      <c r="G184" s="49">
        <f t="shared" ref="G184" si="478">F184-$F$214</f>
        <v>-3.0066480245699481</v>
      </c>
      <c r="H184" s="49">
        <f t="shared" ref="H184" si="479">POWER(2,-G184)</f>
        <v>8.0369495433596825</v>
      </c>
      <c r="L184" s="34" t="s">
        <v>36</v>
      </c>
    </row>
    <row r="185" spans="1:12" x14ac:dyDescent="0.2">
      <c r="A185" s="34" t="s">
        <v>82</v>
      </c>
      <c r="B185" s="34" t="s">
        <v>52</v>
      </c>
      <c r="C185" s="34">
        <v>23.4520758534068</v>
      </c>
    </row>
    <row r="186" spans="1:12" x14ac:dyDescent="0.2">
      <c r="A186" s="34" t="s">
        <v>82</v>
      </c>
      <c r="B186" s="34" t="s">
        <v>53</v>
      </c>
      <c r="C186" s="34">
        <v>22.8235428321303</v>
      </c>
      <c r="D186" s="34">
        <f t="shared" ref="D186" si="480">AVERAGE(C186:C187)</f>
        <v>22.830576112398902</v>
      </c>
      <c r="E186" s="34">
        <f t="shared" ref="E186" si="481">STDEV(C186:C187)</f>
        <v>9.9465603438241932E-3</v>
      </c>
      <c r="F186" s="49">
        <f t="shared" ref="F186" si="482">D186-D222</f>
        <v>-4.4349826597567485</v>
      </c>
      <c r="G186" s="49">
        <f t="shared" ref="G186" si="483">F186-$F$214</f>
        <v>-3.7020548672096965</v>
      </c>
      <c r="H186" s="49">
        <f t="shared" ref="H186" si="484">POWER(2,-G186)</f>
        <v>13.014562118187106</v>
      </c>
      <c r="I186" s="49">
        <f t="shared" ref="I186" si="485">AVERAGE(H186,H188)</f>
        <v>11.911787801940214</v>
      </c>
      <c r="J186" s="49">
        <f t="shared" ref="J186" si="486">STDEV(H186,H188)</f>
        <v>1.5595583942730724</v>
      </c>
      <c r="L186" s="34" t="s">
        <v>37</v>
      </c>
    </row>
    <row r="187" spans="1:12" x14ac:dyDescent="0.2">
      <c r="A187" s="34" t="s">
        <v>82</v>
      </c>
      <c r="B187" s="34" t="s">
        <v>53</v>
      </c>
      <c r="C187" s="34">
        <v>22.837609392667499</v>
      </c>
    </row>
    <row r="188" spans="1:12" x14ac:dyDescent="0.2">
      <c r="A188" s="34" t="s">
        <v>82</v>
      </c>
      <c r="B188" s="34" t="s">
        <v>54</v>
      </c>
      <c r="C188" s="34">
        <v>23.060878389458601</v>
      </c>
      <c r="D188" s="34">
        <f t="shared" ref="D188" si="487">AVERAGE(C188:C189)</f>
        <v>23.053865694806451</v>
      </c>
      <c r="E188" s="34">
        <f t="shared" ref="E188" si="488">STDEV(C188:C189)</f>
        <v>9.9174478858524914E-3</v>
      </c>
      <c r="F188" s="49">
        <f t="shared" ref="F188" si="489">D188-D224</f>
        <v>-4.1670907449894976</v>
      </c>
      <c r="G188" s="49">
        <f t="shared" ref="G188" si="490">F188-$F$214</f>
        <v>-3.4341629524424455</v>
      </c>
      <c r="H188" s="49">
        <f t="shared" ref="H188" si="491">POWER(2,-G188)</f>
        <v>10.80901348569332</v>
      </c>
      <c r="L188" s="34" t="s">
        <v>38</v>
      </c>
    </row>
    <row r="189" spans="1:12" x14ac:dyDescent="0.2">
      <c r="A189" s="34" t="s">
        <v>82</v>
      </c>
      <c r="B189" s="34" t="s">
        <v>54</v>
      </c>
      <c r="C189" s="34">
        <v>23.0468530001543</v>
      </c>
    </row>
    <row r="190" spans="1:12" x14ac:dyDescent="0.2">
      <c r="A190" s="34" t="s">
        <v>82</v>
      </c>
      <c r="B190" s="34" t="s">
        <v>55</v>
      </c>
      <c r="C190" s="34">
        <v>23.201355734655401</v>
      </c>
      <c r="D190" s="34">
        <f t="shared" ref="D190" si="492">AVERAGE(C190:C191)</f>
        <v>23.185841276337751</v>
      </c>
      <c r="E190" s="34">
        <f t="shared" ref="E190" si="493">STDEV(C190:C191)</f>
        <v>2.1940757365692818E-2</v>
      </c>
      <c r="F190" s="49">
        <f t="shared" ref="F190" si="494">D190-D226</f>
        <v>-4.0501675417302998</v>
      </c>
      <c r="G190" s="49">
        <f t="shared" ref="G190" si="495">F190-$F$214</f>
        <v>-3.3172397491832477</v>
      </c>
      <c r="H190" s="49">
        <f t="shared" ref="H190" si="496">POWER(2,-G190)</f>
        <v>9.9675556099776603</v>
      </c>
      <c r="I190" s="49">
        <f t="shared" ref="I190" si="497">AVERAGE(H190,H192)</f>
        <v>9.9344388698886981</v>
      </c>
      <c r="J190" s="49">
        <f t="shared" ref="J190" si="498">STDEV(H190,H192)</f>
        <v>4.6834142975393948E-2</v>
      </c>
      <c r="L190" s="34" t="s">
        <v>39</v>
      </c>
    </row>
    <row r="191" spans="1:12" x14ac:dyDescent="0.2">
      <c r="A191" s="34" t="s">
        <v>82</v>
      </c>
      <c r="B191" s="34" t="s">
        <v>55</v>
      </c>
      <c r="C191" s="34">
        <v>23.170326818020101</v>
      </c>
    </row>
    <row r="192" spans="1:12" x14ac:dyDescent="0.2">
      <c r="A192" s="34" t="s">
        <v>82</v>
      </c>
      <c r="B192" s="34" t="s">
        <v>56</v>
      </c>
      <c r="C192" s="34">
        <v>23.0608415037666</v>
      </c>
      <c r="D192" s="34">
        <f t="shared" ref="D192" si="499">AVERAGE(C192:C193)</f>
        <v>23.055514191792</v>
      </c>
      <c r="E192" s="34">
        <f t="shared" ref="E192" si="500">STDEV(C192:C193)</f>
        <v>7.5339568454722457E-3</v>
      </c>
      <c r="F192" s="49">
        <f t="shared" ref="F192" si="501">D192-D228</f>
        <v>-4.0405489745826983</v>
      </c>
      <c r="G192" s="49">
        <f t="shared" ref="G192" si="502">F192-$F$214</f>
        <v>-3.3076211820356463</v>
      </c>
      <c r="H192" s="49">
        <f t="shared" ref="H192" si="503">POWER(2,-G192)</f>
        <v>9.9013221297997376</v>
      </c>
      <c r="L192" s="34" t="s">
        <v>40</v>
      </c>
    </row>
    <row r="193" spans="1:12" x14ac:dyDescent="0.2">
      <c r="A193" s="34" t="s">
        <v>82</v>
      </c>
      <c r="B193" s="34" t="s">
        <v>56</v>
      </c>
      <c r="C193" s="34">
        <v>23.050186879817399</v>
      </c>
    </row>
    <row r="194" spans="1:12" x14ac:dyDescent="0.2">
      <c r="A194" s="34" t="s">
        <v>82</v>
      </c>
      <c r="B194" s="34" t="s">
        <v>57</v>
      </c>
      <c r="C194" s="34">
        <v>23.159766273934601</v>
      </c>
      <c r="D194" s="34">
        <f t="shared" ref="D194" si="504">AVERAGE(C194:C195)</f>
        <v>23.221684630325651</v>
      </c>
      <c r="E194" s="34">
        <f t="shared" ref="E194" si="505">STDEV(C194:C195)</f>
        <v>8.7565779368074234E-2</v>
      </c>
      <c r="F194" s="49">
        <f t="shared" ref="F194" si="506">D194-D230</f>
        <v>-4.3131419638037478</v>
      </c>
      <c r="G194" s="49">
        <f t="shared" ref="G194" si="507">F194-$F$214</f>
        <v>-3.5802141712566957</v>
      </c>
      <c r="H194" s="49">
        <f t="shared" ref="H194" si="508">POWER(2,-G194)</f>
        <v>11.960569430170059</v>
      </c>
      <c r="I194" s="49">
        <f t="shared" ref="I194" si="509">AVERAGE(H194,H196)</f>
        <v>13.255550729490892</v>
      </c>
      <c r="J194" s="49">
        <f t="shared" ref="J194" si="510">STDEV(H194,H196)</f>
        <v>1.8313801165190544</v>
      </c>
      <c r="L194" s="34" t="s">
        <v>41</v>
      </c>
    </row>
    <row r="195" spans="1:12" x14ac:dyDescent="0.2">
      <c r="A195" s="34" t="s">
        <v>82</v>
      </c>
      <c r="B195" s="34" t="s">
        <v>57</v>
      </c>
      <c r="C195" s="34">
        <v>23.283602986716701</v>
      </c>
    </row>
    <row r="196" spans="1:12" x14ac:dyDescent="0.2">
      <c r="A196" s="34" t="s">
        <v>82</v>
      </c>
      <c r="B196" s="34" t="s">
        <v>58</v>
      </c>
      <c r="G196" s="50">
        <v>-3.863</v>
      </c>
      <c r="H196" s="49">
        <f t="shared" ref="H196" si="511">POWER(2,-G196)</f>
        <v>14.550532028811725</v>
      </c>
      <c r="L196" s="34" t="s">
        <v>42</v>
      </c>
    </row>
    <row r="197" spans="1:12" x14ac:dyDescent="0.2">
      <c r="A197" s="34" t="s">
        <v>82</v>
      </c>
      <c r="B197" s="34" t="s">
        <v>58</v>
      </c>
    </row>
    <row r="198" spans="1:12" x14ac:dyDescent="0.2">
      <c r="A198" s="34" t="s">
        <v>82</v>
      </c>
      <c r="B198" s="34" t="s">
        <v>59</v>
      </c>
      <c r="C198" s="34">
        <v>26.0508561546797</v>
      </c>
      <c r="D198" s="34">
        <f t="shared" ref="D198" si="512">AVERAGE(C198:C199)</f>
        <v>25.978859641866599</v>
      </c>
      <c r="E198" s="34">
        <f t="shared" ref="E198" si="513">STDEV(C198:C199)</f>
        <v>0.10181844486385298</v>
      </c>
      <c r="F198" s="49">
        <f t="shared" ref="F198" si="514">D198-D234</f>
        <v>-1.1607242016089998</v>
      </c>
      <c r="G198" s="49">
        <f t="shared" ref="G198" si="515">F198-$F$214</f>
        <v>-0.42779640906194771</v>
      </c>
      <c r="H198" s="49">
        <f t="shared" ref="H198" si="516">POWER(2,-G198)</f>
        <v>1.3451773657354746</v>
      </c>
      <c r="I198" s="49">
        <f t="shared" ref="I198" si="517">AVERAGE(H198,H200)</f>
        <v>1.6722711399187737</v>
      </c>
      <c r="J198" s="49">
        <f t="shared" ref="J198" si="518">STDEV(H198,H200)</f>
        <v>0.46258045161782335</v>
      </c>
      <c r="K198" s="49">
        <f>I198/I182</f>
        <v>0.34964381350722296</v>
      </c>
      <c r="L198" s="34" t="s">
        <v>43</v>
      </c>
    </row>
    <row r="199" spans="1:12" x14ac:dyDescent="0.2">
      <c r="A199" s="34" t="s">
        <v>82</v>
      </c>
      <c r="B199" s="34" t="s">
        <v>59</v>
      </c>
      <c r="C199" s="34">
        <v>25.906863129053502</v>
      </c>
    </row>
    <row r="200" spans="1:12" x14ac:dyDescent="0.2">
      <c r="A200" s="34" t="s">
        <v>82</v>
      </c>
      <c r="B200" s="34" t="s">
        <v>60</v>
      </c>
      <c r="C200" s="34">
        <v>25.626760999858099</v>
      </c>
      <c r="D200" s="34">
        <f t="shared" ref="D200" si="519">AVERAGE(C200:C201)</f>
        <v>25.613935269269049</v>
      </c>
      <c r="E200" s="34">
        <f t="shared" ref="E200" si="520">STDEV(C200:C201)</f>
        <v>1.8138322146377991E-2</v>
      </c>
      <c r="F200" s="49">
        <f t="shared" ref="F200" si="521">D200-D236</f>
        <v>-1.7324696021578987</v>
      </c>
      <c r="G200" s="49">
        <f t="shared" ref="G200" si="522">F200-$F$214</f>
        <v>-0.9995418096108466</v>
      </c>
      <c r="H200" s="49">
        <f t="shared" ref="H200" si="523">POWER(2,-G200)</f>
        <v>1.9993649141020728</v>
      </c>
      <c r="L200" s="34" t="s">
        <v>44</v>
      </c>
    </row>
    <row r="201" spans="1:12" x14ac:dyDescent="0.2">
      <c r="A201" s="34" t="s">
        <v>82</v>
      </c>
      <c r="B201" s="34" t="s">
        <v>60</v>
      </c>
      <c r="C201" s="34">
        <v>25.601109538679999</v>
      </c>
    </row>
    <row r="202" spans="1:12" x14ac:dyDescent="0.2">
      <c r="A202" s="34" t="s">
        <v>82</v>
      </c>
      <c r="B202" s="34" t="s">
        <v>61</v>
      </c>
      <c r="C202" s="34">
        <v>23.641844115463002</v>
      </c>
      <c r="D202" s="34">
        <f t="shared" ref="D202" si="524">AVERAGE(C202:C203)</f>
        <v>23.651873126539599</v>
      </c>
      <c r="E202" s="34">
        <f t="shared" ref="E202" si="525">STDEV(C202:C203)</f>
        <v>1.4183163481715725E-2</v>
      </c>
      <c r="F202" s="49">
        <f t="shared" ref="F202" si="526">D202-D238</f>
        <v>-3.2760442279134523</v>
      </c>
      <c r="G202" s="49">
        <f t="shared" ref="G202" si="527">F202-$F$214</f>
        <v>-2.5431164353664002</v>
      </c>
      <c r="H202" s="49">
        <f t="shared" ref="H202" si="528">POWER(2,-G202)</f>
        <v>5.8284668337852263</v>
      </c>
      <c r="I202" s="49">
        <f t="shared" ref="I202" si="529">AVERAGE(H202,H204)</f>
        <v>6.6033429378309609</v>
      </c>
      <c r="J202" s="49">
        <f t="shared" ref="J202" si="530">STDEV(H202,H204)</f>
        <v>1.0958402955003006</v>
      </c>
      <c r="K202" s="49">
        <f t="shared" ref="K202" si="531">I202/I186</f>
        <v>0.55435364091655459</v>
      </c>
      <c r="L202" s="34" t="s">
        <v>45</v>
      </c>
    </row>
    <row r="203" spans="1:12" x14ac:dyDescent="0.2">
      <c r="A203" s="34" t="s">
        <v>82</v>
      </c>
      <c r="B203" s="34" t="s">
        <v>61</v>
      </c>
      <c r="C203" s="34">
        <v>23.661902137616199</v>
      </c>
    </row>
    <row r="204" spans="1:12" x14ac:dyDescent="0.2">
      <c r="A204" s="34" t="s">
        <v>82</v>
      </c>
      <c r="B204" s="34" t="s">
        <v>62</v>
      </c>
      <c r="C204" s="34">
        <v>23.462888932721398</v>
      </c>
      <c r="D204" s="34">
        <f t="shared" ref="D204" si="532">AVERAGE(C204:C205)</f>
        <v>23.421350535210198</v>
      </c>
      <c r="E204" s="34">
        <f t="shared" ref="E204" si="533">STDEV(C204:C205)</f>
        <v>5.8744165119583899E-2</v>
      </c>
      <c r="F204" s="49">
        <f t="shared" ref="F204" si="534">D204-D240</f>
        <v>-3.6162004124199036</v>
      </c>
      <c r="G204" s="49">
        <f t="shared" ref="G204" si="535">F204-$F$214</f>
        <v>-2.8832726198728515</v>
      </c>
      <c r="H204" s="49">
        <f t="shared" ref="H204" si="536">POWER(2,-G204)</f>
        <v>7.3782190418766946</v>
      </c>
      <c r="L204" s="34" t="s">
        <v>46</v>
      </c>
    </row>
    <row r="205" spans="1:12" x14ac:dyDescent="0.2">
      <c r="A205" s="34" t="s">
        <v>82</v>
      </c>
      <c r="B205" s="34" t="s">
        <v>62</v>
      </c>
      <c r="C205" s="34">
        <v>23.379812137698998</v>
      </c>
    </row>
    <row r="206" spans="1:12" x14ac:dyDescent="0.2">
      <c r="A206" s="34" t="s">
        <v>82</v>
      </c>
      <c r="B206" s="34" t="s">
        <v>63</v>
      </c>
      <c r="C206" s="34">
        <v>23.395931812702301</v>
      </c>
      <c r="D206" s="34">
        <f t="shared" ref="D206" si="537">AVERAGE(C206:C207)</f>
        <v>23.44240114793735</v>
      </c>
      <c r="E206" s="34">
        <f t="shared" ref="E206" si="538">STDEV(C206:C207)</f>
        <v>6.5717564123867811E-2</v>
      </c>
      <c r="F206" s="49">
        <f t="shared" ref="F206" si="539">D206-D242</f>
        <v>-3.7760398648219002</v>
      </c>
      <c r="G206" s="49">
        <f t="shared" ref="G206" si="540">F206-$F$214</f>
        <v>-3.0431120722748481</v>
      </c>
      <c r="H206" s="49">
        <f t="shared" ref="H206" si="541">POWER(2,-G206)</f>
        <v>8.2426719161221929</v>
      </c>
      <c r="I206" s="49">
        <f t="shared" ref="I206" si="542">AVERAGE(H206,H208)</f>
        <v>8.6004713393461216</v>
      </c>
      <c r="J206" s="49">
        <f t="shared" ref="J206" si="543">STDEV(H206,H208)</f>
        <v>0.50600479693255229</v>
      </c>
      <c r="K206" s="49">
        <f t="shared" ref="K206" si="544">I206/I190</f>
        <v>0.8657229111766106</v>
      </c>
      <c r="L206" s="34" t="s">
        <v>47</v>
      </c>
    </row>
    <row r="207" spans="1:12" x14ac:dyDescent="0.2">
      <c r="A207" s="34" t="s">
        <v>82</v>
      </c>
      <c r="B207" s="34" t="s">
        <v>63</v>
      </c>
      <c r="C207" s="34">
        <v>23.488870483172398</v>
      </c>
    </row>
    <row r="208" spans="1:12" x14ac:dyDescent="0.2">
      <c r="A208" s="34" t="s">
        <v>82</v>
      </c>
      <c r="B208" s="34" t="s">
        <v>64</v>
      </c>
      <c r="C208" s="34">
        <v>23.154450389785399</v>
      </c>
      <c r="D208" s="34">
        <f t="shared" ref="D208" si="545">AVERAGE(C208:C209)</f>
        <v>23.172806899068149</v>
      </c>
      <c r="E208" s="34">
        <f t="shared" ref="E208" si="546">STDEV(C208:C209)</f>
        <v>2.5960024385492681E-2</v>
      </c>
      <c r="F208" s="49">
        <f t="shared" ref="F208" si="547">D208-D244</f>
        <v>-3.8961480646698519</v>
      </c>
      <c r="G208" s="49">
        <f t="shared" ref="G208" si="548">F208-$F$214</f>
        <v>-3.1632202721227998</v>
      </c>
      <c r="H208" s="49">
        <f t="shared" ref="H208" si="549">POWER(2,-G208)</f>
        <v>8.9582707625700522</v>
      </c>
      <c r="L208" s="34" t="s">
        <v>48</v>
      </c>
    </row>
    <row r="209" spans="1:12" x14ac:dyDescent="0.2">
      <c r="A209" s="34" t="s">
        <v>82</v>
      </c>
      <c r="B209" s="34" t="s">
        <v>64</v>
      </c>
      <c r="C209" s="34">
        <v>23.191163408350899</v>
      </c>
    </row>
    <row r="210" spans="1:12" x14ac:dyDescent="0.2">
      <c r="A210" s="34" t="s">
        <v>82</v>
      </c>
      <c r="B210" s="34" t="s">
        <v>65</v>
      </c>
      <c r="C210" s="34">
        <v>23.375243457733902</v>
      </c>
      <c r="D210" s="34">
        <f t="shared" ref="D210" si="550">AVERAGE(C210:C211)</f>
        <v>23.34843591155385</v>
      </c>
      <c r="E210" s="34">
        <f t="shared" ref="E210" si="551">STDEV(C210:C211)</f>
        <v>3.7911595381770226E-2</v>
      </c>
      <c r="F210" s="49">
        <f t="shared" ref="F210" si="552">D210-D246</f>
        <v>-3.7692061357828024</v>
      </c>
      <c r="G210" s="49">
        <f t="shared" ref="G210" si="553">F210-$F$214</f>
        <v>-3.0362783432357503</v>
      </c>
      <c r="H210" s="49">
        <f t="shared" ref="H210" si="554">POWER(2,-G210)</f>
        <v>8.2037205174431893</v>
      </c>
      <c r="I210" s="49">
        <f t="shared" ref="I210" si="555">AVERAGE(H210,H212)</f>
        <v>8.3287477400333039</v>
      </c>
      <c r="J210" s="49">
        <f t="shared" ref="J210" si="556">STDEV(H210,H212)</f>
        <v>0.17681519385278108</v>
      </c>
      <c r="K210" s="49">
        <f t="shared" ref="K210" si="557">I210/I194</f>
        <v>0.62832151677436843</v>
      </c>
      <c r="L210" s="34" t="s">
        <v>49</v>
      </c>
    </row>
    <row r="211" spans="1:12" x14ac:dyDescent="0.2">
      <c r="A211" s="34" t="s">
        <v>82</v>
      </c>
      <c r="B211" s="34" t="s">
        <v>65</v>
      </c>
      <c r="C211" s="34">
        <v>23.321628365373801</v>
      </c>
    </row>
    <row r="212" spans="1:12" x14ac:dyDescent="0.2">
      <c r="A212" s="34" t="s">
        <v>82</v>
      </c>
      <c r="B212" s="34" t="s">
        <v>66</v>
      </c>
      <c r="C212" s="34">
        <v>23.833923180367901</v>
      </c>
      <c r="D212" s="34">
        <f t="shared" ref="D212" si="558">AVERAGE(C212:C213)</f>
        <v>23.7135030646625</v>
      </c>
      <c r="E212" s="34">
        <f t="shared" ref="E212" si="559">STDEV(C212:C213)</f>
        <v>0.17029976081311421</v>
      </c>
      <c r="F212" s="49">
        <f t="shared" ref="F212" si="560">D212-D248</f>
        <v>-3.8125235012455008</v>
      </c>
      <c r="G212" s="49">
        <f t="shared" ref="G212" si="561">F212-$F$214</f>
        <v>-3.0795957086984487</v>
      </c>
      <c r="H212" s="49">
        <f t="shared" ref="H212" si="562">POWER(2,-G212)</f>
        <v>8.4537749626234202</v>
      </c>
      <c r="L212" s="34" t="s">
        <v>50</v>
      </c>
    </row>
    <row r="213" spans="1:12" x14ac:dyDescent="0.2">
      <c r="A213" s="34" t="s">
        <v>82</v>
      </c>
      <c r="B213" s="34" t="s">
        <v>66</v>
      </c>
      <c r="C213" s="34">
        <v>23.5930829489571</v>
      </c>
    </row>
    <row r="214" spans="1:12" x14ac:dyDescent="0.2">
      <c r="A214" s="34" t="s">
        <v>82</v>
      </c>
      <c r="B214" s="34" t="s">
        <v>23</v>
      </c>
      <c r="C214" s="34">
        <v>24.5513230220559</v>
      </c>
      <c r="D214" s="34">
        <f t="shared" ref="D214" si="563">AVERAGE(C214:C215)</f>
        <v>24.524915820497498</v>
      </c>
      <c r="E214" s="34">
        <f t="shared" ref="E214" si="564">STDEV(C214:C215)</f>
        <v>3.7345422588210525E-2</v>
      </c>
      <c r="F214" s="49">
        <f t="shared" ref="F214" si="565">D214-D250</f>
        <v>-0.73292779254705209</v>
      </c>
    </row>
    <row r="215" spans="1:12" x14ac:dyDescent="0.2">
      <c r="A215" s="34" t="s">
        <v>82</v>
      </c>
      <c r="B215" s="34" t="s">
        <v>23</v>
      </c>
      <c r="C215" s="34">
        <v>24.498508618939098</v>
      </c>
    </row>
    <row r="216" spans="1:12" x14ac:dyDescent="0.2">
      <c r="A216" s="34" t="s">
        <v>82</v>
      </c>
      <c r="B216" s="34" t="s">
        <v>24</v>
      </c>
    </row>
    <row r="217" spans="1:12" x14ac:dyDescent="0.2">
      <c r="A217" s="34" t="s">
        <v>82</v>
      </c>
      <c r="B217" s="34" t="s">
        <v>24</v>
      </c>
    </row>
    <row r="218" spans="1:12" x14ac:dyDescent="0.2">
      <c r="A218" s="34" t="s">
        <v>84</v>
      </c>
      <c r="B218" s="34" t="s">
        <v>51</v>
      </c>
      <c r="C218" s="34">
        <v>27.096328644321801</v>
      </c>
      <c r="D218" s="34">
        <f>AVERAGE(C218:C219)</f>
        <v>27.142281188790449</v>
      </c>
      <c r="E218" s="34">
        <f>STDEV(C218:C219)</f>
        <v>6.4986711613116865E-2</v>
      </c>
      <c r="F218" s="49">
        <f>AVERAGE(C218:C249)</f>
        <v>27.220982650740915</v>
      </c>
      <c r="G218" s="49">
        <f>STDEV(C218:C249)</f>
        <v>0.17048470832611826</v>
      </c>
    </row>
    <row r="219" spans="1:12" x14ac:dyDescent="0.2">
      <c r="A219" s="34" t="s">
        <v>84</v>
      </c>
      <c r="B219" s="34" t="s">
        <v>51</v>
      </c>
      <c r="C219" s="34">
        <v>27.1882337332591</v>
      </c>
    </row>
    <row r="220" spans="1:12" x14ac:dyDescent="0.2">
      <c r="A220" s="34" t="s">
        <v>84</v>
      </c>
      <c r="B220" s="34" t="s">
        <v>52</v>
      </c>
      <c r="C220" s="34">
        <v>27.2822825691795</v>
      </c>
      <c r="D220" s="34">
        <f t="shared" ref="D220" si="566">AVERAGE(C220:C221)</f>
        <v>27.252727967722301</v>
      </c>
      <c r="E220" s="34">
        <f t="shared" ref="E220" si="567">STDEV(C220:C221)</f>
        <v>4.1796518211303424E-2</v>
      </c>
    </row>
    <row r="221" spans="1:12" x14ac:dyDescent="0.2">
      <c r="A221" s="34" t="s">
        <v>84</v>
      </c>
      <c r="B221" s="34" t="s">
        <v>52</v>
      </c>
      <c r="C221" s="34">
        <v>27.223173366265101</v>
      </c>
    </row>
    <row r="222" spans="1:12" x14ac:dyDescent="0.2">
      <c r="A222" s="34" t="s">
        <v>84</v>
      </c>
      <c r="B222" s="34" t="s">
        <v>53</v>
      </c>
      <c r="C222" s="34">
        <v>27.297963506580501</v>
      </c>
      <c r="D222" s="34">
        <f t="shared" ref="D222" si="568">AVERAGE(C222:C223)</f>
        <v>27.26555877215565</v>
      </c>
      <c r="E222" s="34">
        <f t="shared" ref="E222" si="569">STDEV(C222:C223)</f>
        <v>4.5827214908722963E-2</v>
      </c>
    </row>
    <row r="223" spans="1:12" x14ac:dyDescent="0.2">
      <c r="A223" s="34" t="s">
        <v>84</v>
      </c>
      <c r="B223" s="34" t="s">
        <v>53</v>
      </c>
      <c r="C223" s="34">
        <v>27.233154037730799</v>
      </c>
    </row>
    <row r="224" spans="1:12" x14ac:dyDescent="0.2">
      <c r="A224" s="34" t="s">
        <v>84</v>
      </c>
      <c r="B224" s="34" t="s">
        <v>54</v>
      </c>
      <c r="C224" s="34">
        <v>27.181327241275699</v>
      </c>
      <c r="D224" s="34">
        <f t="shared" ref="D224" si="570">AVERAGE(C224:C225)</f>
        <v>27.220956439795948</v>
      </c>
      <c r="E224" s="34">
        <f t="shared" ref="E224" si="571">STDEV(C224:C225)</f>
        <v>5.6044150013314184E-2</v>
      </c>
    </row>
    <row r="225" spans="1:5" x14ac:dyDescent="0.2">
      <c r="A225" s="34" t="s">
        <v>84</v>
      </c>
      <c r="B225" s="34" t="s">
        <v>54</v>
      </c>
      <c r="C225" s="34">
        <v>27.260585638316201</v>
      </c>
    </row>
    <row r="226" spans="1:5" x14ac:dyDescent="0.2">
      <c r="A226" s="34" t="s">
        <v>84</v>
      </c>
      <c r="B226" s="34" t="s">
        <v>55</v>
      </c>
      <c r="C226" s="34">
        <v>27.2735931226978</v>
      </c>
      <c r="D226" s="34">
        <f t="shared" ref="D226" si="572">AVERAGE(C226:C227)</f>
        <v>27.236008818068051</v>
      </c>
      <c r="E226" s="34">
        <f t="shared" ref="E226" si="573">STDEV(C226:C227)</f>
        <v>5.3152233339753947E-2</v>
      </c>
    </row>
    <row r="227" spans="1:5" x14ac:dyDescent="0.2">
      <c r="A227" s="34" t="s">
        <v>84</v>
      </c>
      <c r="B227" s="34" t="s">
        <v>55</v>
      </c>
      <c r="C227" s="34">
        <v>27.198424513438301</v>
      </c>
    </row>
    <row r="228" spans="1:5" x14ac:dyDescent="0.2">
      <c r="A228" s="34" t="s">
        <v>84</v>
      </c>
      <c r="B228" s="34" t="s">
        <v>56</v>
      </c>
      <c r="C228" s="34">
        <v>27.154545701753801</v>
      </c>
      <c r="D228" s="34">
        <f t="shared" ref="D228" si="574">AVERAGE(C228:C229)</f>
        <v>27.096063166374698</v>
      </c>
      <c r="E228" s="34">
        <f t="shared" ref="E228" si="575">STDEV(C228:C229)</f>
        <v>8.270679469508864E-2</v>
      </c>
    </row>
    <row r="229" spans="1:5" x14ac:dyDescent="0.2">
      <c r="A229" s="34" t="s">
        <v>84</v>
      </c>
      <c r="B229" s="34" t="s">
        <v>56</v>
      </c>
      <c r="C229" s="34">
        <v>27.037580630995599</v>
      </c>
    </row>
    <row r="230" spans="1:5" x14ac:dyDescent="0.2">
      <c r="A230" s="34" t="s">
        <v>84</v>
      </c>
      <c r="B230" s="34" t="s">
        <v>57</v>
      </c>
      <c r="C230" s="34">
        <v>27.512132603492098</v>
      </c>
      <c r="D230" s="34">
        <f t="shared" ref="D230" si="576">AVERAGE(C230:C231)</f>
        <v>27.534826594129399</v>
      </c>
      <c r="E230" s="34">
        <f t="shared" ref="E230" si="577">STDEV(C230:C231)</f>
        <v>3.2094149343638384E-2</v>
      </c>
    </row>
    <row r="231" spans="1:5" x14ac:dyDescent="0.2">
      <c r="A231" s="34" t="s">
        <v>84</v>
      </c>
      <c r="B231" s="34" t="s">
        <v>57</v>
      </c>
      <c r="C231" s="34">
        <v>27.557520584766699</v>
      </c>
    </row>
    <row r="232" spans="1:5" x14ac:dyDescent="0.2">
      <c r="A232" s="34" t="s">
        <v>84</v>
      </c>
      <c r="B232" s="34" t="s">
        <v>58</v>
      </c>
      <c r="C232" s="34">
        <v>27.4376306687526</v>
      </c>
      <c r="D232" s="34">
        <f t="shared" ref="D232" si="578">AVERAGE(C232:C233)</f>
        <v>27.404777858090448</v>
      </c>
      <c r="E232" s="34">
        <f t="shared" ref="E232" si="579">STDEV(C232:C233)</f>
        <v>4.6460890400489147E-2</v>
      </c>
    </row>
    <row r="233" spans="1:5" x14ac:dyDescent="0.2">
      <c r="A233" s="34" t="s">
        <v>84</v>
      </c>
      <c r="B233" s="34" t="s">
        <v>58</v>
      </c>
      <c r="C233" s="34">
        <v>27.371925047428299</v>
      </c>
    </row>
    <row r="234" spans="1:5" x14ac:dyDescent="0.2">
      <c r="A234" s="34" t="s">
        <v>84</v>
      </c>
      <c r="B234" s="34" t="s">
        <v>59</v>
      </c>
      <c r="C234" s="34">
        <v>27.143437425621801</v>
      </c>
      <c r="D234" s="34">
        <f t="shared" ref="D234" si="580">AVERAGE(C234:C235)</f>
        <v>27.139583843475599</v>
      </c>
      <c r="E234" s="34">
        <f t="shared" ref="E234" si="581">STDEV(C234:C235)</f>
        <v>5.4497881348761412E-3</v>
      </c>
    </row>
    <row r="235" spans="1:5" x14ac:dyDescent="0.2">
      <c r="A235" s="34" t="s">
        <v>84</v>
      </c>
      <c r="B235" s="34" t="s">
        <v>59</v>
      </c>
      <c r="C235" s="34">
        <v>27.1357302613294</v>
      </c>
    </row>
    <row r="236" spans="1:5" x14ac:dyDescent="0.2">
      <c r="A236" s="34" t="s">
        <v>84</v>
      </c>
      <c r="B236" s="34" t="s">
        <v>60</v>
      </c>
      <c r="C236" s="34">
        <v>27.302125028534299</v>
      </c>
      <c r="D236" s="34">
        <f t="shared" ref="D236" si="582">AVERAGE(C236:C237)</f>
        <v>27.346404871426948</v>
      </c>
      <c r="E236" s="34">
        <f t="shared" ref="E236" si="583">STDEV(C236:C237)</f>
        <v>6.2621154358537212E-2</v>
      </c>
    </row>
    <row r="237" spans="1:5" x14ac:dyDescent="0.2">
      <c r="A237" s="34" t="s">
        <v>84</v>
      </c>
      <c r="B237" s="34" t="s">
        <v>60</v>
      </c>
      <c r="C237" s="34">
        <v>27.390684714319601</v>
      </c>
    </row>
    <row r="238" spans="1:5" x14ac:dyDescent="0.2">
      <c r="A238" s="34" t="s">
        <v>84</v>
      </c>
      <c r="B238" s="34" t="s">
        <v>61</v>
      </c>
      <c r="C238" s="34">
        <v>26.920148404811901</v>
      </c>
      <c r="D238" s="34">
        <f t="shared" ref="D238" si="584">AVERAGE(C238:C239)</f>
        <v>26.927917354453051</v>
      </c>
      <c r="E238" s="34">
        <f t="shared" ref="E238" si="585">STDEV(C238:C239)</f>
        <v>1.0986953947908143E-2</v>
      </c>
    </row>
    <row r="239" spans="1:5" x14ac:dyDescent="0.2">
      <c r="A239" s="34" t="s">
        <v>84</v>
      </c>
      <c r="B239" s="34" t="s">
        <v>61</v>
      </c>
      <c r="C239" s="34">
        <v>26.935686304094201</v>
      </c>
    </row>
    <row r="240" spans="1:5" x14ac:dyDescent="0.2">
      <c r="A240" s="34" t="s">
        <v>84</v>
      </c>
      <c r="B240" s="34" t="s">
        <v>62</v>
      </c>
      <c r="C240" s="34">
        <v>27.004019771741302</v>
      </c>
      <c r="D240" s="34">
        <f t="shared" ref="D240" si="586">AVERAGE(C240:C241)</f>
        <v>27.037550947630102</v>
      </c>
      <c r="E240" s="34">
        <f t="shared" ref="E240" si="587">STDEV(C240:C241)</f>
        <v>4.7420243704256723E-2</v>
      </c>
    </row>
    <row r="241" spans="1:5" x14ac:dyDescent="0.2">
      <c r="A241" s="34" t="s">
        <v>84</v>
      </c>
      <c r="B241" s="34" t="s">
        <v>62</v>
      </c>
      <c r="C241" s="34">
        <v>27.071082123518899</v>
      </c>
    </row>
    <row r="242" spans="1:5" x14ac:dyDescent="0.2">
      <c r="A242" s="34" t="s">
        <v>84</v>
      </c>
      <c r="B242" s="34" t="s">
        <v>63</v>
      </c>
      <c r="C242" s="34">
        <v>27.204289294864601</v>
      </c>
      <c r="D242" s="34">
        <f t="shared" ref="D242" si="588">AVERAGE(C242:C243)</f>
        <v>27.21844101275925</v>
      </c>
      <c r="E242" s="34">
        <f t="shared" ref="E242" si="589">STDEV(C242:C243)</f>
        <v>2.001355137749013E-2</v>
      </c>
    </row>
    <row r="243" spans="1:5" x14ac:dyDescent="0.2">
      <c r="A243" s="34" t="s">
        <v>84</v>
      </c>
      <c r="B243" s="34" t="s">
        <v>63</v>
      </c>
      <c r="C243" s="34">
        <v>27.232592730653899</v>
      </c>
    </row>
    <row r="244" spans="1:5" x14ac:dyDescent="0.2">
      <c r="A244" s="34" t="s">
        <v>84</v>
      </c>
      <c r="B244" s="34" t="s">
        <v>64</v>
      </c>
      <c r="C244" s="34">
        <v>27.0966442834895</v>
      </c>
      <c r="D244" s="34">
        <f t="shared" ref="D244" si="590">AVERAGE(C244:C245)</f>
        <v>27.068954963738001</v>
      </c>
      <c r="E244" s="34">
        <f t="shared" ref="E244" si="591">STDEV(C244:C245)</f>
        <v>3.9158611525457174E-2</v>
      </c>
    </row>
    <row r="245" spans="1:5" x14ac:dyDescent="0.2">
      <c r="A245" s="34" t="s">
        <v>84</v>
      </c>
      <c r="B245" s="34" t="s">
        <v>64</v>
      </c>
      <c r="C245" s="34">
        <v>27.041265643986499</v>
      </c>
    </row>
    <row r="246" spans="1:5" x14ac:dyDescent="0.2">
      <c r="A246" s="34" t="s">
        <v>84</v>
      </c>
      <c r="B246" s="34" t="s">
        <v>65</v>
      </c>
      <c r="C246" s="34">
        <v>27.079766302559801</v>
      </c>
      <c r="D246" s="34">
        <f t="shared" ref="D246" si="592">AVERAGE(C246:C247)</f>
        <v>27.117642047336652</v>
      </c>
      <c r="E246" s="34">
        <f t="shared" ref="E246" si="593">STDEV(C246:C247)</f>
        <v>5.3564391948402665E-2</v>
      </c>
    </row>
    <row r="247" spans="1:5" x14ac:dyDescent="0.2">
      <c r="A247" s="34" t="s">
        <v>84</v>
      </c>
      <c r="B247" s="34" t="s">
        <v>65</v>
      </c>
      <c r="C247" s="34">
        <v>27.1555177921135</v>
      </c>
    </row>
    <row r="248" spans="1:5" x14ac:dyDescent="0.2">
      <c r="A248" s="34" t="s">
        <v>84</v>
      </c>
      <c r="B248" s="34" t="s">
        <v>66</v>
      </c>
      <c r="C248" s="34">
        <v>27.608939266563201</v>
      </c>
      <c r="D248" s="34">
        <f t="shared" ref="D248" si="594">AVERAGE(C248:C249)</f>
        <v>27.526026565908001</v>
      </c>
      <c r="E248" s="34">
        <f t="shared" ref="E248" si="595">STDEV(C248:C249)</f>
        <v>0.11725626575956438</v>
      </c>
    </row>
    <row r="249" spans="1:5" x14ac:dyDescent="0.2">
      <c r="A249" s="34" t="s">
        <v>84</v>
      </c>
      <c r="B249" s="34" t="s">
        <v>66</v>
      </c>
      <c r="C249" s="34">
        <v>27.443113865252801</v>
      </c>
    </row>
    <row r="250" spans="1:5" x14ac:dyDescent="0.2">
      <c r="A250" s="34" t="s">
        <v>84</v>
      </c>
      <c r="B250" s="34" t="s">
        <v>23</v>
      </c>
      <c r="C250" s="34">
        <v>25.7555782082216</v>
      </c>
      <c r="D250" s="34">
        <f t="shared" ref="D250" si="596">AVERAGE(C250:C251)</f>
        <v>25.25784361304455</v>
      </c>
      <c r="E250" s="34">
        <f t="shared" ref="E250" si="597">STDEV(C250:C251)</f>
        <v>0.70390301496166652</v>
      </c>
    </row>
    <row r="251" spans="1:5" x14ac:dyDescent="0.2">
      <c r="A251" s="34" t="s">
        <v>84</v>
      </c>
      <c r="B251" s="34" t="s">
        <v>23</v>
      </c>
      <c r="C251" s="34">
        <v>24.760109017867499</v>
      </c>
    </row>
    <row r="252" spans="1:5" x14ac:dyDescent="0.2">
      <c r="A252" s="34" t="s">
        <v>84</v>
      </c>
      <c r="B252" s="34" t="s">
        <v>24</v>
      </c>
    </row>
    <row r="253" spans="1:5" x14ac:dyDescent="0.2">
      <c r="A253" s="34" t="s">
        <v>84</v>
      </c>
      <c r="B253" s="34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840B2-B6DF-D34D-BB89-7DD3F846CA82}">
  <dimension ref="A1:P54"/>
  <sheetViews>
    <sheetView tabSelected="1" topLeftCell="A17" workbookViewId="0">
      <selection activeCell="K6" sqref="K6"/>
    </sheetView>
  </sheetViews>
  <sheetFormatPr baseColWidth="10" defaultRowHeight="14" x14ac:dyDescent="0.2"/>
  <cols>
    <col min="1" max="1" width="9" style="34" customWidth="1"/>
    <col min="2" max="2" width="10.83203125" style="34"/>
    <col min="3" max="3" width="18.33203125" style="34" customWidth="1"/>
    <col min="4" max="9" width="8.5" style="49" customWidth="1"/>
    <col min="10" max="16384" width="10.83203125" style="34"/>
  </cols>
  <sheetData>
    <row r="1" spans="1:9" s="35" customFormat="1" ht="61" thickBot="1" x14ac:dyDescent="0.25">
      <c r="A1" s="59" t="s">
        <v>75</v>
      </c>
      <c r="B1" s="59" t="s">
        <v>0</v>
      </c>
      <c r="C1" s="59" t="s">
        <v>90</v>
      </c>
      <c r="D1" s="60" t="s">
        <v>94</v>
      </c>
      <c r="E1" s="60" t="s">
        <v>95</v>
      </c>
      <c r="F1" s="60" t="s">
        <v>96</v>
      </c>
      <c r="G1" s="61" t="s">
        <v>97</v>
      </c>
      <c r="H1" s="61" t="s">
        <v>98</v>
      </c>
      <c r="I1" s="61" t="s">
        <v>99</v>
      </c>
    </row>
    <row r="2" spans="1:9" x14ac:dyDescent="0.2">
      <c r="A2" s="56" t="s">
        <v>77</v>
      </c>
      <c r="B2" s="56" t="s">
        <v>51</v>
      </c>
      <c r="C2" s="56" t="s">
        <v>35</v>
      </c>
      <c r="D2" s="57">
        <v>17.555520778552676</v>
      </c>
      <c r="E2" s="57">
        <v>1.1454444473304823</v>
      </c>
      <c r="F2" s="57"/>
      <c r="G2" s="58">
        <v>12.40277080164044</v>
      </c>
      <c r="H2" s="58">
        <v>1.0795368987582352</v>
      </c>
      <c r="I2" s="58"/>
    </row>
    <row r="3" spans="1:9" x14ac:dyDescent="0.2">
      <c r="A3" s="51" t="s">
        <v>77</v>
      </c>
      <c r="B3" s="51" t="s">
        <v>53</v>
      </c>
      <c r="C3" s="51" t="s">
        <v>37</v>
      </c>
      <c r="D3" s="52">
        <v>148.32366385212941</v>
      </c>
      <c r="E3" s="52">
        <v>3.8251708879332047</v>
      </c>
      <c r="F3" s="52"/>
      <c r="G3" s="53">
        <v>109.49793142031754</v>
      </c>
      <c r="H3" s="53">
        <v>9.5944987533576089</v>
      </c>
      <c r="I3" s="53"/>
    </row>
    <row r="4" spans="1:9" x14ac:dyDescent="0.2">
      <c r="A4" s="51" t="s">
        <v>77</v>
      </c>
      <c r="B4" s="51" t="s">
        <v>55</v>
      </c>
      <c r="C4" s="51" t="s">
        <v>39</v>
      </c>
      <c r="D4" s="52">
        <v>206.22045649358603</v>
      </c>
      <c r="E4" s="52">
        <v>102.87001731948436</v>
      </c>
      <c r="F4" s="52"/>
      <c r="G4" s="53">
        <v>140.90855787235927</v>
      </c>
      <c r="H4" s="53">
        <v>66.774969722676801</v>
      </c>
      <c r="I4" s="53"/>
    </row>
    <row r="5" spans="1:9" x14ac:dyDescent="0.2">
      <c r="A5" s="51" t="s">
        <v>77</v>
      </c>
      <c r="B5" s="51" t="s">
        <v>57</v>
      </c>
      <c r="C5" s="51" t="s">
        <v>41</v>
      </c>
      <c r="D5" s="52">
        <v>99.277783272488804</v>
      </c>
      <c r="E5" s="52">
        <v>12.736194857584229</v>
      </c>
      <c r="F5" s="52"/>
      <c r="G5" s="53">
        <v>75.394215239878292</v>
      </c>
      <c r="H5" s="53">
        <v>19.253195310238244</v>
      </c>
      <c r="I5" s="53"/>
    </row>
    <row r="6" spans="1:9" x14ac:dyDescent="0.2">
      <c r="A6" s="51" t="s">
        <v>77</v>
      </c>
      <c r="B6" s="51" t="s">
        <v>59</v>
      </c>
      <c r="C6" s="51" t="s">
        <v>43</v>
      </c>
      <c r="D6" s="52">
        <v>16.627583895731984</v>
      </c>
      <c r="E6" s="52">
        <v>2.63585650712856</v>
      </c>
      <c r="F6" s="52">
        <v>0.94714273108010905</v>
      </c>
      <c r="G6" s="53">
        <v>17.541444676827972</v>
      </c>
      <c r="H6" s="53">
        <v>7.3224761940753504</v>
      </c>
      <c r="I6" s="53">
        <v>1.4143166037147015</v>
      </c>
    </row>
    <row r="7" spans="1:9" x14ac:dyDescent="0.2">
      <c r="A7" s="51" t="s">
        <v>77</v>
      </c>
      <c r="B7" s="51" t="s">
        <v>61</v>
      </c>
      <c r="C7" s="51" t="s">
        <v>45</v>
      </c>
      <c r="D7" s="52">
        <v>155.20111133080587</v>
      </c>
      <c r="E7" s="52">
        <v>29.296638384915049</v>
      </c>
      <c r="F7" s="52">
        <v>1.0463678370670031</v>
      </c>
      <c r="G7" s="53">
        <v>79.160764412446468</v>
      </c>
      <c r="H7" s="53">
        <v>0.75221929640191609</v>
      </c>
      <c r="I7" s="53">
        <v>0.72294301258149651</v>
      </c>
    </row>
    <row r="8" spans="1:9" x14ac:dyDescent="0.2">
      <c r="A8" s="51" t="s">
        <v>77</v>
      </c>
      <c r="B8" s="51" t="s">
        <v>63</v>
      </c>
      <c r="C8" s="51" t="s">
        <v>47</v>
      </c>
      <c r="D8" s="52">
        <v>139.60845010213058</v>
      </c>
      <c r="E8" s="52">
        <v>4.5071691267368221</v>
      </c>
      <c r="F8" s="52">
        <v>0.67698642741813908</v>
      </c>
      <c r="G8" s="53">
        <v>90.716260921279101</v>
      </c>
      <c r="H8" s="53">
        <v>3.0365298010233488</v>
      </c>
      <c r="I8" s="53">
        <v>0.64379525481662792</v>
      </c>
    </row>
    <row r="9" spans="1:9" x14ac:dyDescent="0.2">
      <c r="A9" s="51" t="s">
        <v>77</v>
      </c>
      <c r="B9" s="51" t="s">
        <v>65</v>
      </c>
      <c r="C9" s="51" t="s">
        <v>49</v>
      </c>
      <c r="D9" s="52">
        <v>115.43242278077406</v>
      </c>
      <c r="E9" s="52">
        <v>7.1848290241114086</v>
      </c>
      <c r="F9" s="52">
        <v>1.1627215976805751</v>
      </c>
      <c r="G9" s="53">
        <v>78.074524721908745</v>
      </c>
      <c r="H9" s="53">
        <v>3.095552521598405</v>
      </c>
      <c r="I9" s="53">
        <v>1.035550598590391</v>
      </c>
    </row>
    <row r="10" spans="1:9" x14ac:dyDescent="0.2">
      <c r="G10" s="54"/>
      <c r="H10" s="54"/>
      <c r="I10" s="54"/>
    </row>
    <row r="11" spans="1:9" x14ac:dyDescent="0.2">
      <c r="A11" s="51" t="s">
        <v>78</v>
      </c>
      <c r="B11" s="51" t="s">
        <v>51</v>
      </c>
      <c r="C11" s="51" t="s">
        <v>35</v>
      </c>
      <c r="D11" s="52">
        <v>1.7293166455446403</v>
      </c>
      <c r="E11" s="52">
        <v>0.39338034669358796</v>
      </c>
      <c r="F11" s="52"/>
      <c r="G11" s="53">
        <v>1.223906387593255</v>
      </c>
      <c r="H11" s="53">
        <v>0.30440285412781992</v>
      </c>
      <c r="I11" s="53"/>
    </row>
    <row r="12" spans="1:9" x14ac:dyDescent="0.2">
      <c r="A12" s="51" t="s">
        <v>78</v>
      </c>
      <c r="B12" s="51" t="s">
        <v>53</v>
      </c>
      <c r="C12" s="51" t="s">
        <v>37</v>
      </c>
      <c r="D12" s="52">
        <v>1.1471479322551215</v>
      </c>
      <c r="E12" s="52">
        <v>0.1232591122842471</v>
      </c>
      <c r="F12" s="52"/>
      <c r="G12" s="53">
        <v>0.84900511741413109</v>
      </c>
      <c r="H12" s="53">
        <v>0.14330375220585043</v>
      </c>
      <c r="I12" s="53"/>
    </row>
    <row r="13" spans="1:9" x14ac:dyDescent="0.2">
      <c r="A13" s="51" t="s">
        <v>78</v>
      </c>
      <c r="B13" s="51" t="s">
        <v>55</v>
      </c>
      <c r="C13" s="51" t="s">
        <v>39</v>
      </c>
      <c r="D13" s="52">
        <v>1.2649973464691098</v>
      </c>
      <c r="E13" s="52">
        <v>0.85861863273084515</v>
      </c>
      <c r="F13" s="52"/>
      <c r="G13" s="53">
        <v>0.86214577372208712</v>
      </c>
      <c r="H13" s="53">
        <v>0.56622860855272106</v>
      </c>
      <c r="I13" s="53"/>
    </row>
    <row r="14" spans="1:9" x14ac:dyDescent="0.2">
      <c r="A14" s="51" t="s">
        <v>78</v>
      </c>
      <c r="B14" s="51" t="s">
        <v>57</v>
      </c>
      <c r="C14" s="51" t="s">
        <v>41</v>
      </c>
      <c r="D14" s="52">
        <v>0.61775871663746584</v>
      </c>
      <c r="E14" s="52">
        <v>0.11690683880521832</v>
      </c>
      <c r="F14" s="52"/>
      <c r="G14" s="53">
        <v>0.47097464657995569</v>
      </c>
      <c r="H14" s="53">
        <v>0.14816511043281599</v>
      </c>
      <c r="I14" s="53"/>
    </row>
    <row r="15" spans="1:9" x14ac:dyDescent="0.2">
      <c r="A15" s="51" t="s">
        <v>78</v>
      </c>
      <c r="B15" s="51" t="s">
        <v>59</v>
      </c>
      <c r="C15" s="51" t="s">
        <v>43</v>
      </c>
      <c r="D15" s="52">
        <v>1.5827807008275376</v>
      </c>
      <c r="E15" s="52">
        <v>9.8967191857565723E-2</v>
      </c>
      <c r="F15" s="52">
        <v>0.91526367071372761</v>
      </c>
      <c r="G15" s="53">
        <v>1.6487562223847698</v>
      </c>
      <c r="H15" s="53">
        <v>0.54006744226414483</v>
      </c>
      <c r="I15" s="53">
        <v>1.347126086682952</v>
      </c>
    </row>
    <row r="16" spans="1:9" x14ac:dyDescent="0.2">
      <c r="A16" s="51" t="s">
        <v>78</v>
      </c>
      <c r="B16" s="51" t="s">
        <v>61</v>
      </c>
      <c r="C16" s="51" t="s">
        <v>45</v>
      </c>
      <c r="D16" s="52">
        <v>1.3133982015015357</v>
      </c>
      <c r="E16" s="52">
        <v>0.11733148717655768</v>
      </c>
      <c r="F16" s="52">
        <v>1.1449248737428233</v>
      </c>
      <c r="G16" s="53">
        <v>0.68690370767296083</v>
      </c>
      <c r="H16" s="53">
        <v>0.18314338105404174</v>
      </c>
      <c r="I16" s="53">
        <v>0.80906898390095361</v>
      </c>
    </row>
    <row r="17" spans="1:9" x14ac:dyDescent="0.2">
      <c r="A17" s="51" t="s">
        <v>78</v>
      </c>
      <c r="B17" s="51" t="s">
        <v>63</v>
      </c>
      <c r="C17" s="51" t="s">
        <v>47</v>
      </c>
      <c r="D17" s="52">
        <v>0.92445432284144125</v>
      </c>
      <c r="E17" s="52">
        <v>5.8855552435627949E-2</v>
      </c>
      <c r="F17" s="52">
        <v>0.73079546405516171</v>
      </c>
      <c r="G17" s="53">
        <v>0.60071295224883281</v>
      </c>
      <c r="H17" s="53">
        <v>3.8957340161170667E-2</v>
      </c>
      <c r="I17" s="53">
        <v>0.69676494458171845</v>
      </c>
    </row>
    <row r="18" spans="1:9" x14ac:dyDescent="0.2">
      <c r="A18" s="51" t="s">
        <v>78</v>
      </c>
      <c r="B18" s="51" t="s">
        <v>65</v>
      </c>
      <c r="C18" s="51" t="s">
        <v>49</v>
      </c>
      <c r="D18" s="52">
        <v>0.83890046196837087</v>
      </c>
      <c r="E18" s="52">
        <v>6.981348396822136E-2</v>
      </c>
      <c r="F18" s="52">
        <v>1.3579743018999486</v>
      </c>
      <c r="G18" s="53">
        <v>0.57161647460551501</v>
      </c>
      <c r="H18" s="53">
        <v>0.10529521398771279</v>
      </c>
      <c r="I18" s="53">
        <v>1.2136884198679976</v>
      </c>
    </row>
    <row r="19" spans="1:9" ht="6" customHeight="1" x14ac:dyDescent="0.2">
      <c r="G19" s="54"/>
      <c r="H19" s="54"/>
      <c r="I19" s="54"/>
    </row>
    <row r="20" spans="1:9" x14ac:dyDescent="0.2">
      <c r="A20" s="51" t="s">
        <v>79</v>
      </c>
      <c r="B20" s="51" t="s">
        <v>51</v>
      </c>
      <c r="C20" s="51" t="s">
        <v>35</v>
      </c>
      <c r="D20" s="52">
        <v>8.2754690225190384</v>
      </c>
      <c r="E20" s="52">
        <v>0.46535651606991146</v>
      </c>
      <c r="F20" s="52"/>
      <c r="G20" s="53">
        <v>5.8387667965454959</v>
      </c>
      <c r="H20" s="53">
        <v>0.2008495843765167</v>
      </c>
      <c r="I20" s="53"/>
    </row>
    <row r="21" spans="1:9" x14ac:dyDescent="0.2">
      <c r="A21" s="51" t="s">
        <v>79</v>
      </c>
      <c r="B21" s="51" t="s">
        <v>53</v>
      </c>
      <c r="C21" s="51" t="s">
        <v>37</v>
      </c>
      <c r="D21" s="52">
        <v>31.054137745724105</v>
      </c>
      <c r="E21" s="52">
        <v>3.4058114461783515</v>
      </c>
      <c r="F21" s="52"/>
      <c r="G21" s="53">
        <v>22.984770168946316</v>
      </c>
      <c r="H21" s="53">
        <v>3.9303069058299633</v>
      </c>
      <c r="I21" s="53"/>
    </row>
    <row r="22" spans="1:9" x14ac:dyDescent="0.2">
      <c r="A22" s="51" t="s">
        <v>79</v>
      </c>
      <c r="B22" s="51" t="s">
        <v>55</v>
      </c>
      <c r="C22" s="51" t="s">
        <v>39</v>
      </c>
      <c r="D22" s="52">
        <v>23.452922297090154</v>
      </c>
      <c r="E22" s="52">
        <v>0.38695307124451522</v>
      </c>
      <c r="F22" s="52"/>
      <c r="G22" s="53">
        <v>16.142813291759563</v>
      </c>
      <c r="H22" s="53">
        <v>0.72285896549747775</v>
      </c>
      <c r="I22" s="53"/>
    </row>
    <row r="23" spans="1:9" x14ac:dyDescent="0.2">
      <c r="A23" s="51" t="s">
        <v>79</v>
      </c>
      <c r="B23" s="51" t="s">
        <v>57</v>
      </c>
      <c r="C23" s="51" t="s">
        <v>41</v>
      </c>
      <c r="D23" s="52">
        <v>20.277107326166995</v>
      </c>
      <c r="E23" s="52">
        <v>0.3485821942452379</v>
      </c>
      <c r="F23" s="52"/>
      <c r="G23" s="53">
        <v>15.289375744297571</v>
      </c>
      <c r="H23" s="53">
        <v>2.2356635353116299</v>
      </c>
      <c r="I23" s="53"/>
    </row>
    <row r="24" spans="1:9" x14ac:dyDescent="0.2">
      <c r="A24" s="51" t="s">
        <v>79</v>
      </c>
      <c r="B24" s="51" t="s">
        <v>59</v>
      </c>
      <c r="C24" s="51" t="s">
        <v>43</v>
      </c>
      <c r="D24" s="52">
        <v>7.9595353554896278</v>
      </c>
      <c r="E24" s="52">
        <v>0.2642710085182951</v>
      </c>
      <c r="F24" s="52">
        <v>0.96182286874983181</v>
      </c>
      <c r="G24" s="53">
        <v>8.2590308270644659</v>
      </c>
      <c r="H24" s="53">
        <v>2.4747782685707098</v>
      </c>
      <c r="I24" s="53">
        <v>1.4145163036740769</v>
      </c>
    </row>
    <row r="25" spans="1:9" x14ac:dyDescent="0.2">
      <c r="A25" s="51" t="s">
        <v>79</v>
      </c>
      <c r="B25" s="51" t="s">
        <v>61</v>
      </c>
      <c r="C25" s="51" t="s">
        <v>45</v>
      </c>
      <c r="D25" s="52">
        <v>33.017081797963286</v>
      </c>
      <c r="E25" s="52">
        <v>4.0964337137987483</v>
      </c>
      <c r="F25" s="52">
        <v>1.063210386593634</v>
      </c>
      <c r="G25" s="53">
        <v>16.939880859387348</v>
      </c>
      <c r="H25" s="53">
        <v>0.94824484419312449</v>
      </c>
      <c r="I25" s="53">
        <v>0.73700457889607507</v>
      </c>
    </row>
    <row r="26" spans="1:9" x14ac:dyDescent="0.2">
      <c r="A26" s="51" t="s">
        <v>79</v>
      </c>
      <c r="B26" s="51" t="s">
        <v>63</v>
      </c>
      <c r="C26" s="51" t="s">
        <v>47</v>
      </c>
      <c r="D26" s="52">
        <v>29.286412542414766</v>
      </c>
      <c r="E26" s="52">
        <v>0.96374603284158256</v>
      </c>
      <c r="F26" s="52">
        <v>1.24873191372183</v>
      </c>
      <c r="G26" s="53">
        <v>19.029298477827972</v>
      </c>
      <c r="H26" s="53">
        <v>0.60359268130315769</v>
      </c>
      <c r="I26" s="53">
        <v>1.1788093025607795</v>
      </c>
    </row>
    <row r="27" spans="1:9" x14ac:dyDescent="0.2">
      <c r="A27" s="51" t="s">
        <v>79</v>
      </c>
      <c r="B27" s="51" t="s">
        <v>65</v>
      </c>
      <c r="C27" s="51" t="s">
        <v>49</v>
      </c>
      <c r="D27" s="52">
        <v>28.111442532247519</v>
      </c>
      <c r="E27" s="52">
        <v>4.2325249024593639</v>
      </c>
      <c r="F27" s="52">
        <v>1.3863635517661117</v>
      </c>
      <c r="G27" s="53">
        <v>18.927895963015626</v>
      </c>
      <c r="H27" s="53">
        <v>0.93074566441614004</v>
      </c>
      <c r="I27" s="53">
        <v>1.2379770292502035</v>
      </c>
    </row>
    <row r="28" spans="1:9" ht="6" customHeight="1" x14ac:dyDescent="0.2">
      <c r="G28" s="54"/>
      <c r="H28" s="54"/>
      <c r="I28" s="54"/>
    </row>
    <row r="29" spans="1:9" x14ac:dyDescent="0.2">
      <c r="A29" s="51" t="s">
        <v>80</v>
      </c>
      <c r="B29" s="51" t="s">
        <v>51</v>
      </c>
      <c r="C29" s="51" t="s">
        <v>35</v>
      </c>
      <c r="D29" s="52">
        <v>28.458853139170017</v>
      </c>
      <c r="E29" s="52">
        <v>2.7693709071475952</v>
      </c>
      <c r="F29" s="52"/>
      <c r="G29" s="53">
        <v>20.070158198629752</v>
      </c>
      <c r="H29" s="53">
        <v>1.5160326012194827</v>
      </c>
      <c r="I29" s="53"/>
    </row>
    <row r="30" spans="1:9" x14ac:dyDescent="0.2">
      <c r="A30" s="51" t="s">
        <v>80</v>
      </c>
      <c r="B30" s="51" t="s">
        <v>53</v>
      </c>
      <c r="C30" s="51" t="s">
        <v>37</v>
      </c>
      <c r="D30" s="52">
        <v>79.455711708778338</v>
      </c>
      <c r="E30" s="52">
        <v>3.9890093363055965</v>
      </c>
      <c r="F30" s="52"/>
      <c r="G30" s="53">
        <v>58.701391167974833</v>
      </c>
      <c r="H30" s="53">
        <v>6.5706517745779349</v>
      </c>
      <c r="I30" s="53"/>
    </row>
    <row r="31" spans="1:9" x14ac:dyDescent="0.2">
      <c r="A31" s="51" t="s">
        <v>80</v>
      </c>
      <c r="B31" s="51" t="s">
        <v>55</v>
      </c>
      <c r="C31" s="51" t="s">
        <v>39</v>
      </c>
      <c r="D31" s="52">
        <v>94.062963201504104</v>
      </c>
      <c r="E31" s="52">
        <v>0.86111895274738282</v>
      </c>
      <c r="F31" s="52"/>
      <c r="G31" s="53">
        <v>64.720718117112796</v>
      </c>
      <c r="H31" s="53">
        <v>1.2386300000791293</v>
      </c>
      <c r="I31" s="53"/>
    </row>
    <row r="32" spans="1:9" x14ac:dyDescent="0.2">
      <c r="A32" s="51" t="s">
        <v>80</v>
      </c>
      <c r="B32" s="51" t="s">
        <v>57</v>
      </c>
      <c r="C32" s="51" t="s">
        <v>41</v>
      </c>
      <c r="D32" s="52">
        <v>97.902589245533775</v>
      </c>
      <c r="E32" s="52">
        <v>18.804246461410884</v>
      </c>
      <c r="F32" s="52"/>
      <c r="G32" s="53">
        <v>72.823877244526642</v>
      </c>
      <c r="H32" s="53">
        <v>4.6364131904592298</v>
      </c>
      <c r="I32" s="53"/>
    </row>
    <row r="33" spans="1:16" x14ac:dyDescent="0.2">
      <c r="A33" s="51" t="s">
        <v>80</v>
      </c>
      <c r="B33" s="51" t="s">
        <v>59</v>
      </c>
      <c r="C33" s="51" t="s">
        <v>43</v>
      </c>
      <c r="D33" s="52">
        <v>23.682832218116353</v>
      </c>
      <c r="E33" s="52">
        <v>3.9795191007047332</v>
      </c>
      <c r="F33" s="52">
        <v>0.83217802566751808</v>
      </c>
      <c r="G33" s="53">
        <v>23.914786859789562</v>
      </c>
      <c r="H33" s="53">
        <v>2.4401930354711365</v>
      </c>
      <c r="I33" s="53">
        <v>1.1915594597267447</v>
      </c>
    </row>
    <row r="34" spans="1:16" x14ac:dyDescent="0.2">
      <c r="A34" s="51" t="s">
        <v>80</v>
      </c>
      <c r="B34" s="51" t="s">
        <v>61</v>
      </c>
      <c r="C34" s="51" t="s">
        <v>45</v>
      </c>
      <c r="D34" s="52">
        <v>85.938639781695187</v>
      </c>
      <c r="E34" s="52">
        <v>2.4553084116377533</v>
      </c>
      <c r="F34" s="52">
        <v>1.0815917186253157</v>
      </c>
      <c r="G34" s="53">
        <v>44.474044017368755</v>
      </c>
      <c r="H34" s="53">
        <v>6.7263126034108254</v>
      </c>
      <c r="I34" s="53">
        <v>0.75763185731162097</v>
      </c>
    </row>
    <row r="35" spans="1:16" x14ac:dyDescent="0.2">
      <c r="A35" s="51" t="s">
        <v>80</v>
      </c>
      <c r="B35" s="51" t="s">
        <v>63</v>
      </c>
      <c r="C35" s="51" t="s">
        <v>47</v>
      </c>
      <c r="D35" s="52">
        <v>93.525317699630364</v>
      </c>
      <c r="E35" s="52">
        <v>4.4101892200429926</v>
      </c>
      <c r="F35" s="52">
        <v>0.9942841955688555</v>
      </c>
      <c r="G35" s="53">
        <v>60.769003613575052</v>
      </c>
      <c r="H35" s="53">
        <v>2.7933813341305314</v>
      </c>
      <c r="I35" s="53">
        <v>0.93894204794843161</v>
      </c>
    </row>
    <row r="36" spans="1:16" x14ac:dyDescent="0.2">
      <c r="A36" s="51" t="s">
        <v>80</v>
      </c>
      <c r="B36" s="51" t="s">
        <v>65</v>
      </c>
      <c r="C36" s="51" t="s">
        <v>49</v>
      </c>
      <c r="D36" s="52">
        <v>93.441911890762668</v>
      </c>
      <c r="E36" s="52">
        <v>17.144176238327994</v>
      </c>
      <c r="F36" s="52">
        <v>0.95443759568417541</v>
      </c>
      <c r="G36" s="53">
        <v>62.80979838993229</v>
      </c>
      <c r="H36" s="53">
        <v>5.1804457422226662</v>
      </c>
      <c r="I36" s="53">
        <v>0.86248907317898948</v>
      </c>
    </row>
    <row r="37" spans="1:16" ht="6" customHeight="1" x14ac:dyDescent="0.2">
      <c r="G37" s="54"/>
      <c r="H37" s="54"/>
      <c r="I37" s="54"/>
    </row>
    <row r="38" spans="1:16" x14ac:dyDescent="0.2">
      <c r="A38" s="51" t="s">
        <v>81</v>
      </c>
      <c r="B38" s="51" t="s">
        <v>51</v>
      </c>
      <c r="C38" s="51" t="s">
        <v>35</v>
      </c>
      <c r="D38" s="52">
        <v>3.3745106030203429</v>
      </c>
      <c r="E38" s="52">
        <v>0.14299817094753342</v>
      </c>
      <c r="F38" s="52"/>
      <c r="G38" s="53">
        <v>2.3834570010986531</v>
      </c>
      <c r="H38" s="53">
        <v>0.15302107508254012</v>
      </c>
      <c r="I38" s="53"/>
    </row>
    <row r="39" spans="1:16" x14ac:dyDescent="0.2">
      <c r="A39" s="51" t="s">
        <v>81</v>
      </c>
      <c r="B39" s="51" t="s">
        <v>53</v>
      </c>
      <c r="C39" s="51" t="s">
        <v>37</v>
      </c>
      <c r="D39" s="52">
        <v>21.915368841716806</v>
      </c>
      <c r="E39" s="52">
        <v>1.5737128239779246</v>
      </c>
      <c r="F39" s="52"/>
      <c r="G39" s="53">
        <v>16.201749691475577</v>
      </c>
      <c r="H39" s="53">
        <v>2.1615621427249212</v>
      </c>
      <c r="I39" s="53"/>
      <c r="P39" s="55"/>
    </row>
    <row r="40" spans="1:16" x14ac:dyDescent="0.2">
      <c r="A40" s="51" t="s">
        <v>81</v>
      </c>
      <c r="B40" s="51" t="s">
        <v>55</v>
      </c>
      <c r="C40" s="51" t="s">
        <v>39</v>
      </c>
      <c r="D40" s="52">
        <v>19.665303046107834</v>
      </c>
      <c r="E40" s="52">
        <v>0.50268164057412401</v>
      </c>
      <c r="F40" s="52"/>
      <c r="G40" s="53">
        <v>13.537502803641139</v>
      </c>
      <c r="H40" s="53">
        <v>0.72876027907010854</v>
      </c>
      <c r="I40" s="53"/>
    </row>
    <row r="41" spans="1:16" x14ac:dyDescent="0.2">
      <c r="A41" s="51" t="s">
        <v>81</v>
      </c>
      <c r="B41" s="51" t="s">
        <v>57</v>
      </c>
      <c r="C41" s="51" t="s">
        <v>41</v>
      </c>
      <c r="D41" s="52">
        <v>18.510709195675062</v>
      </c>
      <c r="E41" s="52">
        <v>0.64064458588271145</v>
      </c>
      <c r="F41" s="52"/>
      <c r="G41" s="53">
        <v>13.910821282281503</v>
      </c>
      <c r="H41" s="53">
        <v>1.3187086665256351</v>
      </c>
      <c r="I41" s="53"/>
    </row>
    <row r="42" spans="1:16" x14ac:dyDescent="0.2">
      <c r="A42" s="51" t="s">
        <v>81</v>
      </c>
      <c r="B42" s="51" t="s">
        <v>59</v>
      </c>
      <c r="C42" s="51" t="s">
        <v>43</v>
      </c>
      <c r="D42" s="52">
        <v>4.0060161535789085</v>
      </c>
      <c r="E42" s="52">
        <v>0.59006505266231857</v>
      </c>
      <c r="F42" s="52">
        <v>1.1871398922241758</v>
      </c>
      <c r="G42" s="53">
        <v>4.2199675443935716</v>
      </c>
      <c r="H42" s="53">
        <v>1.7177073146651558</v>
      </c>
      <c r="I42" s="53">
        <v>1.770523882934905</v>
      </c>
    </row>
    <row r="43" spans="1:16" x14ac:dyDescent="0.2">
      <c r="A43" s="51" t="s">
        <v>81</v>
      </c>
      <c r="B43" s="51" t="s">
        <v>61</v>
      </c>
      <c r="C43" s="51" t="s">
        <v>45</v>
      </c>
      <c r="D43" s="52">
        <v>20.130689069327126</v>
      </c>
      <c r="E43" s="52">
        <v>1.195653125578287</v>
      </c>
      <c r="F43" s="52">
        <v>0.91856492193768291</v>
      </c>
      <c r="G43" s="53">
        <v>10.388936181119455</v>
      </c>
      <c r="H43" s="53">
        <v>1.2536598267442494</v>
      </c>
      <c r="I43" s="53">
        <v>0.64122310114354575</v>
      </c>
    </row>
    <row r="44" spans="1:16" x14ac:dyDescent="0.2">
      <c r="A44" s="51" t="s">
        <v>81</v>
      </c>
      <c r="B44" s="51" t="s">
        <v>63</v>
      </c>
      <c r="C44" s="51" t="s">
        <v>47</v>
      </c>
      <c r="D44" s="52">
        <v>24.754536222315629</v>
      </c>
      <c r="E44" s="52">
        <v>0.51734654657825951</v>
      </c>
      <c r="F44" s="52">
        <v>1.2587925120846311</v>
      </c>
      <c r="G44" s="53">
        <v>16.085156481529534</v>
      </c>
      <c r="H44" s="53">
        <v>0.35528730909285416</v>
      </c>
      <c r="I44" s="53">
        <v>1.188192291801643</v>
      </c>
    </row>
    <row r="45" spans="1:16" x14ac:dyDescent="0.2">
      <c r="A45" s="51" t="s">
        <v>81</v>
      </c>
      <c r="B45" s="51" t="s">
        <v>65</v>
      </c>
      <c r="C45" s="51" t="s">
        <v>49</v>
      </c>
      <c r="D45" s="52">
        <v>21.010987307248463</v>
      </c>
      <c r="E45" s="52">
        <v>1.9189477256151659</v>
      </c>
      <c r="F45" s="52">
        <v>1.1350719783420065</v>
      </c>
      <c r="G45" s="53">
        <v>14.19000951050438</v>
      </c>
      <c r="H45" s="53">
        <v>0.14876648056443506</v>
      </c>
      <c r="I45" s="53">
        <v>1.0200698594682174</v>
      </c>
    </row>
    <row r="46" spans="1:16" ht="6" customHeight="1" x14ac:dyDescent="0.2">
      <c r="G46" s="54"/>
      <c r="H46" s="54"/>
      <c r="I46" s="54"/>
    </row>
    <row r="47" spans="1:16" x14ac:dyDescent="0.2">
      <c r="A47" s="51" t="s">
        <v>82</v>
      </c>
      <c r="B47" s="51" t="s">
        <v>51</v>
      </c>
      <c r="C47" s="51" t="s">
        <v>35</v>
      </c>
      <c r="D47" s="52">
        <v>6.8474952410565191</v>
      </c>
      <c r="E47" s="52">
        <v>6.6683234626303403</v>
      </c>
      <c r="F47" s="52"/>
      <c r="G47" s="53">
        <v>4.7827848665316877</v>
      </c>
      <c r="H47" s="53">
        <v>4.6020838201656096</v>
      </c>
      <c r="I47" s="53"/>
    </row>
    <row r="48" spans="1:16" x14ac:dyDescent="0.2">
      <c r="A48" s="51" t="s">
        <v>82</v>
      </c>
      <c r="B48" s="51" t="s">
        <v>53</v>
      </c>
      <c r="C48" s="51" t="s">
        <v>37</v>
      </c>
      <c r="D48" s="52">
        <v>16.113779587645375</v>
      </c>
      <c r="E48" s="52">
        <v>1.1167370853629994</v>
      </c>
      <c r="F48" s="52"/>
      <c r="G48" s="53">
        <v>11.911787801940214</v>
      </c>
      <c r="H48" s="53">
        <v>1.5595583942730724</v>
      </c>
      <c r="I48" s="53"/>
    </row>
    <row r="49" spans="1:9" x14ac:dyDescent="0.2">
      <c r="A49" s="51" t="s">
        <v>82</v>
      </c>
      <c r="B49" s="51" t="s">
        <v>55</v>
      </c>
      <c r="C49" s="51" t="s">
        <v>39</v>
      </c>
      <c r="D49" s="52">
        <v>14.441333340351843</v>
      </c>
      <c r="E49" s="52">
        <v>0.34049134011662935</v>
      </c>
      <c r="F49" s="52"/>
      <c r="G49" s="53">
        <v>9.9344388698886981</v>
      </c>
      <c r="H49" s="53">
        <v>4.6834142975393948E-2</v>
      </c>
      <c r="I49" s="53"/>
    </row>
    <row r="50" spans="1:9" x14ac:dyDescent="0.2">
      <c r="A50" s="51" t="s">
        <v>82</v>
      </c>
      <c r="B50" s="51" t="s">
        <v>57</v>
      </c>
      <c r="C50" s="51" t="s">
        <v>41</v>
      </c>
      <c r="D50" s="52">
        <v>14.550622351831558</v>
      </c>
      <c r="E50" s="52">
        <v>1.2773603964267538E-4</v>
      </c>
      <c r="F50" s="52"/>
      <c r="G50" s="53">
        <v>13.255550729490892</v>
      </c>
      <c r="H50" s="53">
        <v>1.8313801165190544</v>
      </c>
      <c r="I50" s="53"/>
    </row>
    <row r="51" spans="1:9" x14ac:dyDescent="0.2">
      <c r="A51" s="51" t="s">
        <v>82</v>
      </c>
      <c r="B51" s="51" t="s">
        <v>59</v>
      </c>
      <c r="C51" s="51" t="s">
        <v>43</v>
      </c>
      <c r="D51" s="52">
        <v>1.6168063097162875</v>
      </c>
      <c r="E51" s="52">
        <v>1.4846913986215168E-2</v>
      </c>
      <c r="F51" s="52">
        <v>0.23611645613452459</v>
      </c>
      <c r="G51" s="53">
        <v>1.6722711399187737</v>
      </c>
      <c r="H51" s="53">
        <v>0.46258045161782335</v>
      </c>
      <c r="I51" s="53">
        <v>0.34964381350722296</v>
      </c>
    </row>
    <row r="52" spans="1:9" x14ac:dyDescent="0.2">
      <c r="A52" s="51" t="s">
        <v>82</v>
      </c>
      <c r="B52" s="51" t="s">
        <v>61</v>
      </c>
      <c r="C52" s="51" t="s">
        <v>45</v>
      </c>
      <c r="D52" s="52">
        <v>12.74278248450598</v>
      </c>
      <c r="E52" s="52">
        <v>0.1742624860457137</v>
      </c>
      <c r="F52" s="52">
        <v>0.79080034669681232</v>
      </c>
      <c r="G52" s="53">
        <v>6.6033429378309609</v>
      </c>
      <c r="H52" s="53">
        <v>1.0958402955003006</v>
      </c>
      <c r="I52" s="53">
        <v>0.55435364091655459</v>
      </c>
    </row>
    <row r="53" spans="1:9" x14ac:dyDescent="0.2">
      <c r="A53" s="51" t="s">
        <v>82</v>
      </c>
      <c r="B53" s="51" t="s">
        <v>63</v>
      </c>
      <c r="C53" s="51" t="s">
        <v>47</v>
      </c>
      <c r="D53" s="52">
        <v>13.236484392296614</v>
      </c>
      <c r="E53" s="52">
        <v>0.79447438787675007</v>
      </c>
      <c r="F53" s="52">
        <v>0.91656941089444621</v>
      </c>
      <c r="G53" s="53">
        <v>8.6004713393461216</v>
      </c>
      <c r="H53" s="53">
        <v>0.50600479693255229</v>
      </c>
      <c r="I53" s="53">
        <v>0.8657229111766106</v>
      </c>
    </row>
    <row r="54" spans="1:9" x14ac:dyDescent="0.2">
      <c r="A54" s="51" t="s">
        <v>82</v>
      </c>
      <c r="B54" s="51" t="s">
        <v>65</v>
      </c>
      <c r="C54" s="51" t="s">
        <v>49</v>
      </c>
      <c r="D54" s="52">
        <v>12.325536498283141</v>
      </c>
      <c r="E54" s="52">
        <v>0.99372705949700035</v>
      </c>
      <c r="F54" s="52">
        <v>0.84707967812329787</v>
      </c>
      <c r="G54" s="53">
        <v>8.3287477400333039</v>
      </c>
      <c r="H54" s="53">
        <v>0.17681519385278108</v>
      </c>
      <c r="I54" s="53">
        <v>0.62832151677436843</v>
      </c>
    </row>
  </sheetData>
  <pageMargins left="0.5" right="0.5" top="0.5" bottom="0.5" header="0.5" footer="0.3"/>
  <pageSetup orientation="portrait" horizontalDpi="0" verticalDpi="0" copies="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LM031-2 Samples</vt:lpstr>
      <vt:lpstr>LM031-2 RNA cDNA</vt:lpstr>
      <vt:lpstr>LM031-2 v bGUS</vt:lpstr>
      <vt:lpstr>LM031-2 v PPIA</vt:lpstr>
      <vt:lpstr>LM031-2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2024-01-30T19:59:39Z</cp:lastPrinted>
  <dcterms:created xsi:type="dcterms:W3CDTF">2023-12-13T21:12:49Z</dcterms:created>
  <dcterms:modified xsi:type="dcterms:W3CDTF">2024-01-30T19:59:47Z</dcterms:modified>
</cp:coreProperties>
</file>