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ran.Berna/Downloads/DOCUMENTOS FASE2/DOCUMENTOS FASE2/"/>
    </mc:Choice>
  </mc:AlternateContent>
  <xr:revisionPtr revIDLastSave="0" documentId="8_{2DA68E4F-4F23-294E-8DAA-6E48E0592D0A}" xr6:coauthVersionLast="47" xr6:coauthVersionMax="47" xr10:uidLastSave="{00000000-0000-0000-0000-000000000000}"/>
  <bookViews>
    <workbookView xWindow="0" yWindow="0" windowWidth="25600" windowHeight="1600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D15" i="1"/>
  <c r="E15" i="1" s="1"/>
  <c r="D16" i="1"/>
  <c r="E16" i="1" s="1"/>
  <c r="D17" i="1"/>
  <c r="E17" i="1" s="1"/>
  <c r="D19" i="1"/>
  <c r="E19" i="1" s="1"/>
  <c r="G20" i="1"/>
  <c r="F17" i="1" l="1"/>
  <c r="G17" i="1" s="1"/>
  <c r="H17" i="1"/>
  <c r="I17" i="1" s="1"/>
  <c r="J17" i="1"/>
  <c r="K17" i="1" s="1"/>
  <c r="J20" i="1"/>
  <c r="K20" i="1" s="1"/>
  <c r="H20" i="1"/>
  <c r="I20" i="1" s="1"/>
  <c r="J19" i="1"/>
  <c r="K19" i="1" s="1"/>
  <c r="H19" i="1"/>
  <c r="I19" i="1" s="1"/>
  <c r="F19" i="1"/>
  <c r="G19" i="1" s="1"/>
  <c r="J18" i="1"/>
  <c r="K18" i="1" s="1"/>
  <c r="H18" i="1"/>
  <c r="I18" i="1" s="1"/>
  <c r="G18" i="1"/>
  <c r="J16" i="1"/>
  <c r="K16" i="1" s="1"/>
  <c r="H16" i="1"/>
  <c r="I16" i="1" s="1"/>
  <c r="F16" i="1"/>
  <c r="G16" i="1" s="1"/>
  <c r="J15" i="1"/>
  <c r="K15" i="1" s="1"/>
  <c r="H15" i="1"/>
  <c r="I15" i="1" s="1"/>
  <c r="F15" i="1"/>
  <c r="G15" i="1" s="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<sst xmlns="http://schemas.openxmlformats.org/spreadsheetml/2006/main" count="90" uniqueCount="70">
  <si>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</si>
  <si>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</si>
  <si>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</si>
  <si>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</si>
  <si>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</si>
  <si>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</si>
  <si>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</si>
  <si>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</si>
  <si>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</si>
  <si>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</si>
  <si>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</si>
  <si>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</si>
  <si>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</si>
  <si>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</si>
  <si>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</si>
  <si>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</si>
  <si>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</si>
  <si>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</si>
  <si>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</si>
  <si>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</si>
  <si>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</si>
  <si>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</si>
  <si>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</si>
  <si>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</si>
  <si>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</si>
  <si>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</si>
  <si>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</si>
  <si>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</si>
  <si>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</si>
  <si>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</si>
  <si>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</si>
  <si>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</si>
  <si>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</si>
  <si>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</si>
  <si>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</si>
  <si>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</si>
  <si>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</si>
  <si>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</si>
  <si>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</si>
  <si>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</si>
  <si>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</si>
  <si>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</si>
  <si>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</si>
  <si>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</si>
  <si>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</si>
  <si>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</si>
  <si>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</si>
  <si>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</si>
  <si>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</si>
  <si>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</si>
  <si>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</si>
  <si>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</si>
  <si>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</si>
  <si>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</si>
  <si>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</si>
  <si>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</si>
  <si>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</si>
  <si>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</si>
  <si>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</si>
  <si>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</si>
  <si>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</si>
  <si>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</si>
  <si>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</si>
  <si>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Marco Gaete</t>
  </si>
  <si>
    <t>Cristobal Azócar</t>
  </si>
  <si>
    <t>Javier Jorquera</t>
  </si>
  <si>
    <t>x</t>
  </si>
  <si>
    <t>Existen tareas en la planificación que no se han completado,  la metodología ágil ayuda a completar tareas en poco tiempo, ejemplo: encuesta para capturar datos</t>
  </si>
  <si>
    <t>Faltan documentos como daily meeting, plan de pruebas</t>
  </si>
  <si>
    <t>No todos los integrantes han demostrado el mismo dominio y  desempeño en clases, se espera que esto mejore para la tercera evaluación y para la presentación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</si>
</sst>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4" fillId="0" borderId="26" xfId="0" applyFont="1" applyBorder="1" applyAlignment="1">
      <alignment horizontal="left" wrapText="1"/>
    </xf>
    <xf numFmtId="0" fontId="14" fillId="0" borderId="0" xfId="0" applyFont="1" applyBorder="1" applyAlignment="1">
      <alignment horizontal="left" wrapText="1"/>
    </xf>
    <xf numFmtId="0" fontId="14" fillId="0" borderId="26" xfId="0" applyFont="1" applyBorder="1" applyAlignment="1">
      <alignment horizontal="left" vertical="top" wrapText="1"/>
    </xf>
    <xf numFmtId="0" fontId="14" fillId="0" borderId="0" xfId="0" applyFont="1" applyBorder="1" applyAlignment="1">
      <alignment horizontal="left" vertical="top" wrapText="1"/>
    </xf>
    <xf numFmtId="0" fontId="14" fillId="0" borderId="26" xfId="0" applyFont="1" applyBorder="1" applyAlignment="1">
      <alignment horizontal="left"/>
    </xf>
    <xf numFmtId="0" fontId="14" fillId="0" borderId="0" xfId="0" applyFont="1" applyAlignment="1">
      <alignment horizontal="left"/>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95"/>
  <sheetViews>
    <sheetView tabSelected="1" zoomScale="152" zoomScaleNormal="152" workbookViewId="0">
      <selection activeCell="L20" sqref="L20:P2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6" x14ac:dyDescent="0.2">
      <c r="C2" s="2">
        <v>1</v>
      </c>
    </row>
    <row r="3" spans="1:16" ht="16" x14ac:dyDescent="0.2">
      <c r="B3" s="3" t="s">
        <v>2</v>
      </c>
      <c r="C3" s="33" t="s">
        <v>9</v>
      </c>
    </row>
    <row r="4" spans="1:16" x14ac:dyDescent="0.2">
      <c r="A4" s="4">
        <v>1</v>
      </c>
      <c r="B4" s="25" t="s">
        <v>64</v>
      </c>
      <c r="C4" s="5">
        <f>EVALUACION2!$C$22</f>
        <v>5.8</v>
      </c>
      <c r="G4" s="1"/>
    </row>
    <row r="5" spans="1:16" x14ac:dyDescent="0.2">
      <c r="A5" s="4">
        <v>2</v>
      </c>
      <c r="B5" s="25" t="s">
        <v>63</v>
      </c>
      <c r="C5" s="5">
        <f>EVALUACION2!$C$22</f>
        <v>5.8</v>
      </c>
      <c r="G5" s="1"/>
    </row>
    <row r="6" spans="1:16" x14ac:dyDescent="0.2">
      <c r="A6" s="4">
        <v>3</v>
      </c>
      <c r="B6" s="25" t="s">
        <v>65</v>
      </c>
      <c r="C6" s="5">
        <f>EVALUACION2!$C$22</f>
        <v>5.8</v>
      </c>
      <c r="G6" s="1"/>
    </row>
    <row r="11" spans="1:16" ht="19" outlineLevel="1" x14ac:dyDescent="0.2">
      <c r="A11" s="40" t="s">
        <v>9</v>
      </c>
      <c r="B11" s="14"/>
      <c r="C11" s="44" t="s">
        <v>10</v>
      </c>
      <c r="D11" s="45" t="s">
        <v>11</v>
      </c>
      <c r="E11" s="47"/>
      <c r="F11" s="47"/>
      <c r="G11" s="47"/>
      <c r="H11" s="47"/>
      <c r="I11" s="47"/>
      <c r="J11" s="47"/>
      <c r="K11" s="46"/>
    </row>
    <row r="12" spans="1:16" outlineLevel="1" x14ac:dyDescent="0.2">
      <c r="A12" s="41"/>
      <c r="B12" s="20" t="s">
        <v>12</v>
      </c>
      <c r="C12" s="43"/>
      <c r="D12" s="45" t="s">
        <v>5</v>
      </c>
      <c r="E12" s="46"/>
      <c r="F12" s="45" t="s">
        <v>6</v>
      </c>
      <c r="G12" s="46"/>
      <c r="H12" s="48" t="s">
        <v>23</v>
      </c>
      <c r="I12" s="46"/>
      <c r="J12" s="45" t="s">
        <v>7</v>
      </c>
      <c r="K12" s="46"/>
    </row>
    <row r="13" spans="1:16" outlineLevel="1" x14ac:dyDescent="0.2">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6" ht="66" customHeight="1" outlineLevel="1" x14ac:dyDescent="0.2">
      <c r="A14" s="42"/>
      <c r="B14" s="28" t="str">
        <f>RUBRICA!A5</f>
        <v>2. Aplica una metodología que permite el logro de los objetivos propuestos, de acuerdo a los estándares de la disciplina.</v>
      </c>
      <c r="C14" s="26" t="s">
        <v>5</v>
      </c>
      <c r="D14" s="15"/>
      <c r="E14" s="15" t="str">
        <f>IF(D14="X",100*0.1,"")</f>
        <v/>
      </c>
      <c r="F14" s="15" t="s">
        <v>66</v>
      </c>
      <c r="G14" s="15">
        <f>IF(F14="X",60*0.1,"")</f>
        <v>6</v>
      </c>
      <c r="H14" s="15" t="str">
        <f t="shared" si="2"/>
        <v/>
      </c>
      <c r="I14" s="15" t="str">
        <f>IF(H14="X",30*0.1,"")</f>
        <v/>
      </c>
      <c r="J14" s="15" t="str">
        <f t="shared" si="3"/>
        <v/>
      </c>
      <c r="K14" s="15" t="str">
        <f t="shared" si="4"/>
        <v/>
      </c>
      <c r="L14" s="61" t="s">
        <v>67</v>
      </c>
      <c r="M14" s="62"/>
      <c r="N14" s="62"/>
      <c r="O14" s="62"/>
      <c r="P14" s="62"/>
    </row>
    <row r="15" spans="1:16" ht="39" outlineLevel="1" x14ac:dyDescent="0.2">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6" ht="26" outlineLevel="1" x14ac:dyDescent="0.2">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6" outlineLevel="1" x14ac:dyDescent="0.2">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6" ht="26" outlineLevel="1" x14ac:dyDescent="0.2">
      <c r="A18" s="42"/>
      <c r="B18" s="28" t="str">
        <f>RUBRICA!A9</f>
        <v>6. Entrega la documentación y evidencias requerida por la asignatura de acuerdo a la estrucutra y nombres solicitados, guardando todas las evidencias de avances en Git</v>
      </c>
      <c r="C18" s="26" t="s">
        <v>5</v>
      </c>
      <c r="D18" s="15"/>
      <c r="E18" s="15"/>
      <c r="F18" s="15" t="s">
        <v>66</v>
      </c>
      <c r="G18" s="15">
        <f>IF(F18="X",60*0.2,"")</f>
        <v>12</v>
      </c>
      <c r="H18" s="15" t="str">
        <f>IF($C18=ML,"X","")</f>
        <v/>
      </c>
      <c r="I18" s="15" t="str">
        <f>IF(H18="X",30*0.2,"")</f>
        <v/>
      </c>
      <c r="J18" s="15" t="str">
        <f>IF($C18=NL,"X","")</f>
        <v/>
      </c>
      <c r="K18" s="15" t="str">
        <f t="shared" ref="K18:K20" si="5">IF($J18="X",0,"")</f>
        <v/>
      </c>
      <c r="L18" s="63" t="s">
        <v>68</v>
      </c>
      <c r="M18" s="64"/>
      <c r="N18" s="64"/>
      <c r="O18" s="64"/>
      <c r="P18" s="64"/>
    </row>
    <row r="19" spans="1:16" ht="26" outlineLevel="1" x14ac:dyDescent="0.2">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6" ht="44" customHeight="1" outlineLevel="1" x14ac:dyDescent="0.2">
      <c r="A20" s="42"/>
      <c r="B20" s="28" t="str">
        <f>RUBRICA!A11</f>
        <v>8. Demuestra un trabajo en equipo en donde todos los miembros del equipo expresan con fluidez el conocimiento del tema expuesto y  participan de las actividades planificadas en el proyecto</v>
      </c>
      <c r="C20" s="26" t="s">
        <v>5</v>
      </c>
      <c r="D20" s="15"/>
      <c r="E20" s="15"/>
      <c r="F20" s="15" t="s">
        <v>66</v>
      </c>
      <c r="G20" s="15">
        <f>IF(F20="X",60*0.1,"")</f>
        <v>6</v>
      </c>
      <c r="H20" s="15" t="str">
        <f>IF($C20=ML,"X","")</f>
        <v/>
      </c>
      <c r="I20" s="15" t="str">
        <f>IF(H20="X",30*0.1,"")</f>
        <v/>
      </c>
      <c r="J20" s="15" t="str">
        <f>IF($C20=NL,"X","")</f>
        <v/>
      </c>
      <c r="K20" s="15" t="str">
        <f t="shared" si="5"/>
        <v/>
      </c>
      <c r="L20" s="59" t="s">
        <v>69</v>
      </c>
      <c r="M20" s="60"/>
      <c r="N20" s="60"/>
      <c r="O20" s="60"/>
      <c r="P20" s="60"/>
    </row>
    <row r="21" spans="1:16" ht="15.75" customHeight="1" outlineLevel="1" x14ac:dyDescent="0.25">
      <c r="A21" s="41"/>
      <c r="B21" s="27" t="s">
        <v>4</v>
      </c>
      <c r="C21" s="31">
        <f>E21+G21+I21+K21</f>
        <v>84</v>
      </c>
      <c r="D21" s="16"/>
      <c r="E21" s="16">
        <f>SUM(E13:E20)</f>
        <v>60</v>
      </c>
      <c r="F21" s="16"/>
      <c r="G21" s="16">
        <f>SUM(G13:G20)</f>
        <v>24</v>
      </c>
      <c r="H21" s="16"/>
      <c r="I21" s="16">
        <f>SUM(I13:I20)</f>
        <v>0</v>
      </c>
      <c r="J21" s="16"/>
      <c r="K21" s="16">
        <f>SUM(K13:K20)</f>
        <v>0</v>
      </c>
    </row>
    <row r="22" spans="1:16" ht="15.75" customHeight="1" outlineLevel="1" x14ac:dyDescent="0.25">
      <c r="A22" s="43"/>
      <c r="B22" s="30" t="s">
        <v>13</v>
      </c>
      <c r="C22" s="17">
        <f>VLOOKUP(C21,ESCALA_IEP!A2:B202,2,FALSE)</f>
        <v>5.8</v>
      </c>
    </row>
    <row r="23" spans="1:16" ht="15.75" customHeight="1" x14ac:dyDescent="0.2">
      <c r="D23" t="s">
        <v>41</v>
      </c>
    </row>
    <row r="24" spans="1:16" ht="48" customHeight="1" x14ac:dyDescent="0.2">
      <c r="B24" s="34"/>
    </row>
    <row r="25" spans="1:16" ht="15.75" customHeight="1" x14ac:dyDescent="0.25">
      <c r="B25" s="18"/>
      <c r="C25" s="19"/>
    </row>
    <row r="26" spans="1:16" ht="31.25" customHeight="1" x14ac:dyDescent="0.2">
      <c r="B26" s="35"/>
    </row>
    <row r="27" spans="1:16" ht="15.75" customHeight="1" x14ac:dyDescent="0.2"/>
    <row r="28" spans="1:16" ht="15.75" customHeight="1" x14ac:dyDescent="0.2"/>
    <row r="29" spans="1:16" ht="15.75" customHeight="1" x14ac:dyDescent="0.2"/>
    <row r="30" spans="1:16" ht="15.75" customHeight="1" x14ac:dyDescent="0.2"/>
    <row r="31" spans="1:16" ht="15.75" customHeight="1" x14ac:dyDescent="0.2"/>
    <row r="32" spans="1: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10">
    <mergeCell ref="L14:P14"/>
    <mergeCell ref="L18:P18"/>
    <mergeCell ref="L20:P20"/>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7">
        <v>-0.3</v>
      </c>
      <c r="E3" s="37">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8">
        <v>5</v>
      </c>
    </row>
    <row r="9" spans="1:6" ht="61" thickBot="1" x14ac:dyDescent="0.25">
      <c r="A9" s="24" t="s">
        <v>53</v>
      </c>
      <c r="B9" s="24" t="s">
        <v>54</v>
      </c>
      <c r="C9" s="24" t="s">
        <v>55</v>
      </c>
      <c r="D9" s="24" t="s">
        <v>56</v>
      </c>
      <c r="E9" s="24" t="s">
        <v>57</v>
      </c>
      <c r="F9" s="23">
        <v>20</v>
      </c>
    </row>
    <row r="10" spans="1:6" ht="61" thickBot="1" x14ac:dyDescent="0.25">
      <c r="A10" s="39" t="s">
        <v>58</v>
      </c>
      <c r="B10" s="39" t="s">
        <v>59</v>
      </c>
      <c r="C10" s="39" t="s">
        <v>60</v>
      </c>
      <c r="D10" s="39" t="s">
        <v>61</v>
      </c>
      <c r="E10" s="39" t="s">
        <v>62</v>
      </c>
      <c r="F10" s="32">
        <v>15</v>
      </c>
    </row>
    <row r="11" spans="1:6" ht="81.5" customHeight="1" x14ac:dyDescent="0.2">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9"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Francia Berna Sánchez</cp:lastModifiedBy>
  <dcterms:created xsi:type="dcterms:W3CDTF">2023-08-07T04:08:01Z</dcterms:created>
  <dcterms:modified xsi:type="dcterms:W3CDTF">2024-10-27T20:17:23Z</dcterms:modified>
</cp:coreProperties>
</file>