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  <sheet state="visible" name="LabTracker" sheetId="2" r:id="rId5"/>
    <sheet state="visible" name="CelO" sheetId="3" r:id="rId6"/>
    <sheet state="visible" name="TSS" sheetId="4" r:id="rId7"/>
    <sheet state="visible" name="SHAS" sheetId="5" r:id="rId8"/>
    <sheet state="visible" name="OTS" sheetId="6" r:id="rId9"/>
    <sheet state="visible" name="Block 223" sheetId="7" r:id="rId10"/>
    <sheet state="visible" name="TileO" sheetId="8" r:id="rId11"/>
    <sheet state="visible" name="HBMS" sheetId="9" r:id="rId12"/>
  </sheets>
  <definedNames/>
  <calcPr/>
</workbook>
</file>

<file path=xl/sharedStrings.xml><?xml version="1.0" encoding="utf-8"?>
<sst xmlns="http://schemas.openxmlformats.org/spreadsheetml/2006/main" count="3583" uniqueCount="1443">
  <si>
    <t>0 shot</t>
  </si>
  <si>
    <t>LabTracker</t>
  </si>
  <si>
    <t>CelO</t>
  </si>
  <si>
    <t>TSS</t>
  </si>
  <si>
    <t>SHAS</t>
  </si>
  <si>
    <t>OTS</t>
  </si>
  <si>
    <t>block223</t>
  </si>
  <si>
    <t>Tile-O</t>
  </si>
  <si>
    <t>HBMS</t>
  </si>
  <si>
    <t>Average</t>
  </si>
  <si>
    <t>class</t>
  </si>
  <si>
    <t>precision</t>
  </si>
  <si>
    <t>recall</t>
  </si>
  <si>
    <t>F1</t>
  </si>
  <si>
    <t>attribute</t>
  </si>
  <si>
    <t>relationship</t>
  </si>
  <si>
    <t>1 shot (BTMS)</t>
  </si>
  <si>
    <t>1 shot (H2S)</t>
  </si>
  <si>
    <t>2 shot</t>
  </si>
  <si>
    <t>1 shot (H2S_Full) COT</t>
  </si>
  <si>
    <t>Setting</t>
  </si>
  <si>
    <t>ModelElement</t>
  </si>
  <si>
    <t>f1</t>
  </si>
  <si>
    <t>ModelID</t>
  </si>
  <si>
    <t>LLM</t>
  </si>
  <si>
    <t>0-shot</t>
  </si>
  <si>
    <t>gpt3.5</t>
  </si>
  <si>
    <t>1-shot-btms</t>
  </si>
  <si>
    <t>1-shot-h2s</t>
  </si>
  <si>
    <t>2-shot</t>
  </si>
  <si>
    <t>cot</t>
  </si>
  <si>
    <t>Enumeration:</t>
  </si>
  <si>
    <t>Interval(weekly, monthly, everyHalfYear, yearly)</t>
  </si>
  <si>
    <r>
      <rPr>
        <rFont val="Arial"/>
        <color rgb="FF000000"/>
      </rPr>
      <t xml:space="preserve">AccessType(reservable, </t>
    </r>
    <r>
      <rPr>
        <rFont val="Arial"/>
        <color theme="6"/>
      </rPr>
      <t>walkIn</t>
    </r>
    <r>
      <rPr>
        <rFont val="Arial"/>
        <color rgb="FF000000"/>
      </rPr>
      <t>, dropOff)</t>
    </r>
  </si>
  <si>
    <t>DayOfWeek(Monday, Tuesday, Wednesday, Thursday, Friday, Saturday, Sunday)</t>
  </si>
  <si>
    <t>Classes:</t>
  </si>
  <si>
    <t>LabTracker()</t>
  </si>
  <si>
    <r>
      <rPr>
        <rFont val="Arial"/>
        <color rgb="FF000000"/>
      </rPr>
      <t>Person</t>
    </r>
    <r>
      <rPr>
        <rFont val="Arial"/>
        <color rgb="FF000000"/>
      </rPr>
      <t>(string lastName, string firstName, string address, string phoneNumber</t>
    </r>
    <r>
      <rPr>
        <rFont val="Arial"/>
        <color rgb="FF000000"/>
      </rPr>
      <t>)</t>
    </r>
  </si>
  <si>
    <r>
      <rPr>
        <rFont val="Arial"/>
        <color rgb="FF000000"/>
      </rPr>
      <t>abstract PersonRole(</t>
    </r>
    <r>
      <rPr>
        <rFont val="Arial"/>
        <color rgb="FF000000"/>
      </rPr>
      <t>idNumber</t>
    </r>
    <r>
      <rPr>
        <rFont val="Arial"/>
        <color rgb="FF000000"/>
      </rPr>
      <t>)</t>
    </r>
  </si>
  <si>
    <r>
      <rPr>
        <rFont val="Arial"/>
        <color theme="4"/>
      </rPr>
      <t>Patient</t>
    </r>
    <r>
      <rPr>
        <rFont val="Arial"/>
        <color theme="4"/>
      </rPr>
      <t>(</t>
    </r>
    <r>
      <rPr>
        <rFont val="Arial"/>
        <color theme="4"/>
      </rPr>
      <t>string dateOfBirth</t>
    </r>
    <r>
      <rPr>
        <rFont val="Arial"/>
        <color theme="4"/>
      </rPr>
      <t>)</t>
    </r>
  </si>
  <si>
    <r>
      <rPr>
        <rFont val="Arial"/>
        <color theme="4"/>
      </rPr>
      <t>Patient</t>
    </r>
    <r>
      <rPr>
        <rFont val="Arial"/>
        <color theme="1"/>
      </rPr>
      <t>(</t>
    </r>
    <r>
      <rPr>
        <rFont val="Arial"/>
        <color rgb="FF9900FF"/>
      </rPr>
      <t>health_number: string, first_name: string, last_name: string,</t>
    </r>
    <r>
      <rPr>
        <rFont val="Arial"/>
        <color theme="1"/>
      </rPr>
      <t xml:space="preserve"> </t>
    </r>
    <r>
      <rPr>
        <rFont val="Arial"/>
        <color theme="4"/>
      </rPr>
      <t>date_of_birth: date</t>
    </r>
    <r>
      <rPr>
        <rFont val="Arial"/>
        <color theme="1"/>
      </rPr>
      <t>,</t>
    </r>
    <r>
      <rPr>
        <rFont val="Arial"/>
        <color rgb="FF9900FF"/>
      </rPr>
      <t xml:space="preserve"> address: string, phone_number: string</t>
    </r>
    <r>
      <rPr>
        <rFont val="Arial"/>
        <color theme="1"/>
      </rPr>
      <t>)</t>
    </r>
  </si>
  <si>
    <r>
      <rPr>
        <rFont val="Arial"/>
        <color theme="4"/>
      </rPr>
      <t>Doctor</t>
    </r>
    <r>
      <rPr>
        <rFont val="Arial"/>
        <color theme="4"/>
      </rPr>
      <t>(</t>
    </r>
    <r>
      <rPr>
        <rFont val="Arial"/>
        <color theme="4"/>
      </rPr>
      <t>string signature</t>
    </r>
    <r>
      <rPr>
        <rFont val="Arial"/>
        <color theme="4"/>
      </rPr>
      <t>)</t>
    </r>
  </si>
  <si>
    <r>
      <rPr>
        <rFont val="Arial"/>
        <color theme="4"/>
      </rPr>
      <t>Practitioner</t>
    </r>
    <r>
      <rPr>
        <rFont val="Arial"/>
        <color theme="1"/>
      </rPr>
      <t>(</t>
    </r>
    <r>
      <rPr>
        <rFont val="Arial"/>
        <color rgb="FF9900FF"/>
      </rPr>
      <t>practitioner_number: int</t>
    </r>
    <r>
      <rPr>
        <rFont val="Arial"/>
        <color theme="1"/>
      </rPr>
      <t>,</t>
    </r>
    <r>
      <rPr>
        <rFont val="Arial"/>
        <color theme="4"/>
      </rPr>
      <t xml:space="preserve"> signature: string</t>
    </r>
    <r>
      <rPr>
        <rFont val="Arial"/>
        <color theme="1"/>
      </rPr>
      <t xml:space="preserve">, </t>
    </r>
    <r>
      <rPr>
        <rFont val="Arial"/>
        <color rgb="FF9900FF"/>
      </rPr>
      <t>full_name: string, address: string, phone_number: string</t>
    </r>
    <r>
      <rPr>
        <rFont val="Arial"/>
        <color theme="1"/>
      </rPr>
      <t>)</t>
    </r>
  </si>
  <si>
    <r>
      <rPr>
        <rFont val="Arial"/>
        <color theme="4"/>
      </rPr>
      <t>Requisition(string effectiveDate,</t>
    </r>
    <r>
      <rPr>
        <rFont val="Arial"/>
        <color theme="6"/>
      </rPr>
      <t xml:space="preserve"> int repetitionCount</t>
    </r>
    <r>
      <rPr>
        <rFont val="Arial"/>
        <color rgb="FF000000"/>
      </rPr>
      <t xml:space="preserve">, </t>
    </r>
    <r>
      <rPr>
        <rFont val="Arial"/>
        <color theme="4"/>
      </rPr>
      <t>Interval repetitionInterval</t>
    </r>
    <r>
      <rPr>
        <rFont val="Arial"/>
        <color rgb="FF000000"/>
      </rPr>
      <t>)</t>
    </r>
  </si>
  <si>
    <r>
      <rPr>
        <rFont val="Arial"/>
        <color theme="4"/>
      </rPr>
      <t>Requisition(start_date: date,</t>
    </r>
    <r>
      <rPr>
        <rFont val="Arial"/>
        <color theme="6"/>
      </rPr>
      <t xml:space="preserve"> is_repeated: boolean</t>
    </r>
    <r>
      <rPr>
        <rFont val="Arial"/>
        <color theme="1"/>
      </rPr>
      <t xml:space="preserve">, </t>
    </r>
    <r>
      <rPr>
        <rFont val="Arial"/>
        <color theme="4"/>
      </rPr>
      <t>interval: string</t>
    </r>
    <r>
      <rPr>
        <rFont val="Arial"/>
        <color theme="1"/>
      </rPr>
      <t xml:space="preserve">, </t>
    </r>
    <r>
      <rPr>
        <rFont val="Arial"/>
        <color theme="6"/>
      </rPr>
      <t>is_walk_in: boolean</t>
    </r>
    <r>
      <rPr>
        <rFont val="Arial"/>
        <color theme="1"/>
      </rPr>
      <t>)</t>
    </r>
  </si>
  <si>
    <t>TestResult(boolean negative, string report)</t>
  </si>
  <si>
    <t>Report(result: string, accompanying_report: string)</t>
  </si>
  <si>
    <t>SpecificTest(Data date)</t>
  </si>
  <si>
    <r>
      <rPr>
        <rFont val="Arial"/>
        <color rgb="FF000000"/>
      </rPr>
      <t>Appointment</t>
    </r>
    <r>
      <rPr>
        <rFont val="Arial"/>
        <color rgb="FF000000"/>
      </rPr>
      <t>(</t>
    </r>
    <r>
      <rPr>
        <rFont val="Arial"/>
        <color rgb="FF000000"/>
      </rPr>
      <t>string confirmation, Date date, string startTime, string endTime</t>
    </r>
    <r>
      <rPr>
        <rFont val="Arial"/>
        <color rgb="FF000000"/>
      </rPr>
      <t>)</t>
    </r>
  </si>
  <si>
    <r>
      <rPr>
        <rFont val="Arial"/>
        <color theme="6"/>
      </rPr>
      <t>BusinessHour</t>
    </r>
    <r>
      <rPr>
        <rFont val="Arial"/>
        <color rgb="FF000000"/>
      </rPr>
      <t>(DayOfWeek: dayOfWeek, string startTime, string endTime)</t>
    </r>
  </si>
  <si>
    <r>
      <rPr>
        <rFont val="Arial"/>
        <color theme="4"/>
      </rPr>
      <t>Lab</t>
    </r>
    <r>
      <rPr>
        <rFont val="Arial"/>
        <color rgb="FF000000"/>
      </rPr>
      <t xml:space="preserve">(string registrationNumber, string name, </t>
    </r>
    <r>
      <rPr>
        <rFont val="Arial"/>
        <color theme="4"/>
      </rPr>
      <t>string address</t>
    </r>
    <r>
      <rPr>
        <rFont val="Arial"/>
        <color rgb="FF000000"/>
      </rPr>
      <t>, boolean changeCancelFee)</t>
    </r>
  </si>
  <si>
    <r>
      <rPr>
        <rFont val="Arial"/>
        <color theme="4"/>
      </rPr>
      <t>Lab(address: string,</t>
    </r>
    <r>
      <rPr>
        <rFont val="Arial"/>
        <color theme="1"/>
      </rPr>
      <t xml:space="preserve"> </t>
    </r>
    <r>
      <rPr>
        <rFont val="Arial"/>
        <color theme="6"/>
      </rPr>
      <t>business_hours: list)</t>
    </r>
  </si>
  <si>
    <r>
      <rPr>
        <rFont val="Arial"/>
        <color theme="4"/>
      </rPr>
      <t>Test</t>
    </r>
    <r>
      <rPr>
        <rFont val="Arial"/>
        <color theme="4"/>
      </rPr>
      <t xml:space="preserve">(string name, </t>
    </r>
    <r>
      <rPr>
        <rFont val="Arial"/>
        <color theme="4"/>
      </rPr>
      <t>string duration</t>
    </r>
    <r>
      <rPr>
        <rFont val="Arial"/>
        <color theme="4"/>
      </rPr>
      <t>)</t>
    </r>
  </si>
  <si>
    <r>
      <rPr>
        <rFont val="Arial"/>
        <color rgb="FF4285F4"/>
      </rPr>
      <t>Test(name: string</t>
    </r>
    <r>
      <rPr>
        <rFont val="Arial"/>
        <color theme="1"/>
      </rPr>
      <t xml:space="preserve">, </t>
    </r>
    <r>
      <rPr>
        <rFont val="Arial"/>
        <color theme="6"/>
      </rPr>
      <t>group: string</t>
    </r>
    <r>
      <rPr>
        <rFont val="Arial"/>
        <color theme="1"/>
      </rPr>
      <t>,</t>
    </r>
    <r>
      <rPr>
        <rFont val="Arial"/>
        <color rgb="FF4285F4"/>
      </rPr>
      <t xml:space="preserve"> duration: int</t>
    </r>
    <r>
      <rPr>
        <rFont val="Arial"/>
        <color theme="1"/>
      </rPr>
      <t>)</t>
    </r>
  </si>
  <si>
    <t>Class</t>
  </si>
  <si>
    <r>
      <rPr>
        <rFont val="Arial"/>
        <color theme="6"/>
      </rPr>
      <t>TestType(string name</t>
    </r>
    <r>
      <rPr>
        <rFont val="Arial"/>
        <color rgb="FF000000"/>
      </rPr>
      <t>, string durationAdditive, AccessType access)</t>
    </r>
  </si>
  <si>
    <t>Precision</t>
  </si>
  <si>
    <t>Recall</t>
  </si>
  <si>
    <t>1 LabTracker contain *Person</t>
  </si>
  <si>
    <t>1 LabTracker contain *PersonRole</t>
  </si>
  <si>
    <t>Attribute</t>
  </si>
  <si>
    <t>1 LabTracker contain *Requisition</t>
  </si>
  <si>
    <t>1 LabTracker contain *TestResult</t>
  </si>
  <si>
    <t>1 Lab Tracker contain *SpecificTest</t>
  </si>
  <si>
    <t>1 LabTracker contain *Appointment</t>
  </si>
  <si>
    <t>Association</t>
  </si>
  <si>
    <t>1 LabTracker contain *BusinessHour</t>
  </si>
  <si>
    <t>1 LabTracker contain *Lab</t>
  </si>
  <si>
    <t>1 LabTracker contain *Test</t>
  </si>
  <si>
    <t>1 LabTracker contain *TestType</t>
  </si>
  <si>
    <t>1 Patient inherit PersonRole</t>
  </si>
  <si>
    <t>1 Doctor inherit PersonRole</t>
  </si>
  <si>
    <t>1 Person associate 0..2 PersonRole</t>
  </si>
  <si>
    <t>1 Patient associate * Requisition</t>
  </si>
  <si>
    <t>Patient associate * Requisition</t>
  </si>
  <si>
    <t>* Requisition associate *Appointment</t>
  </si>
  <si>
    <t>* Appointment associate 1 Lab (Association class?)</t>
  </si>
  <si>
    <t>1 Docter associate * Requisition</t>
  </si>
  <si>
    <t>Practitioner associate * Requisition</t>
  </si>
  <si>
    <t>1 Requsition associate *SpecificTest</t>
  </si>
  <si>
    <t>Test associate * Requisition</t>
  </si>
  <si>
    <t>Requisition contain * Test</t>
  </si>
  <si>
    <t>0..1 TestResult associate *SpecificTest</t>
  </si>
  <si>
    <t>1 Lab associate 7 Business</t>
  </si>
  <si>
    <t>1 Test associate *SpecificTest</t>
  </si>
  <si>
    <t>1 TestType associate * Test</t>
  </si>
  <si>
    <t>Practitioner inherit Patient</t>
  </si>
  <si>
    <t>Requisition associate * Report</t>
  </si>
  <si>
    <t>Lab associate * Test</t>
  </si>
  <si>
    <t>1-shot-BTMS</t>
  </si>
  <si>
    <t>RepetitionInterval(weekly, monthly, every_half_year, yearly)</t>
  </si>
  <si>
    <r>
      <rPr>
        <rFont val="Arial"/>
        <color rgb="FF000000"/>
      </rPr>
      <t xml:space="preserve">AccessType(reservable, </t>
    </r>
    <r>
      <rPr>
        <rFont val="Arial"/>
        <color theme="6"/>
      </rPr>
      <t>walkIn</t>
    </r>
    <r>
      <rPr>
        <rFont val="Arial"/>
        <color rgb="FF000000"/>
      </rPr>
      <t>, dropOff)</t>
    </r>
  </si>
  <si>
    <r>
      <rPr>
        <rFont val="Arial"/>
        <color rgb="FFFBBC04"/>
      </rPr>
      <t>TestType</t>
    </r>
    <r>
      <rPr>
        <rFont val="Arial"/>
        <color theme="1"/>
      </rPr>
      <t>(blood, ultrasound, x-ray, urine, stool)</t>
    </r>
  </si>
  <si>
    <r>
      <rPr>
        <rFont val="Arial"/>
        <color rgb="FF000000"/>
      </rPr>
      <t>Person(</t>
    </r>
    <r>
      <rPr>
        <rFont val="Arial"/>
        <color rgb="FF9900FF"/>
      </rPr>
      <t>string lastName, string firstName, string address, string phoneNumber</t>
    </r>
    <r>
      <rPr>
        <rFont val="Arial"/>
        <color rgb="FF000000"/>
      </rPr>
      <t>)</t>
    </r>
  </si>
  <si>
    <r>
      <rPr>
        <rFont val="Arial"/>
        <color rgb="FF000000"/>
      </rPr>
      <t>abstract PersonRole(</t>
    </r>
    <r>
      <rPr>
        <rFont val="Arial"/>
        <color rgb="FF9900FF"/>
      </rPr>
      <t>idNumber</t>
    </r>
    <r>
      <rPr>
        <rFont val="Arial"/>
        <color rgb="FF000000"/>
      </rPr>
      <t>)</t>
    </r>
  </si>
  <si>
    <r>
      <rPr>
        <rFont val="Arial"/>
        <color theme="4"/>
      </rPr>
      <t>Patient</t>
    </r>
    <r>
      <rPr>
        <rFont val="Arial"/>
        <color rgb="FF000000"/>
      </rPr>
      <t>(string dateOfBirth)</t>
    </r>
  </si>
  <si>
    <r>
      <rPr>
        <rFont val="Arial"/>
        <color rgb="FF4285F4"/>
      </rPr>
      <t>Patient(</t>
    </r>
    <r>
      <rPr>
        <rFont val="Arial"/>
        <color rgb="FF9900FF"/>
      </rPr>
      <t>string healthNum</t>
    </r>
    <r>
      <rPr>
        <rFont val="Arial"/>
        <color rgb="FF4285F4"/>
      </rPr>
      <t>,</t>
    </r>
    <r>
      <rPr>
        <rFont val="Arial"/>
        <color rgb="FF000000"/>
      </rPr>
      <t xml:space="preserve"> </t>
    </r>
    <r>
      <rPr>
        <rFont val="Arial"/>
        <color rgb="FF9900FF"/>
      </rPr>
      <t>string firstName, string lastName, string address, string phone</t>
    </r>
    <r>
      <rPr>
        <rFont val="Arial"/>
        <color rgb="FF000000"/>
      </rPr>
      <t>, boolean hasAppointment)</t>
    </r>
  </si>
  <si>
    <r>
      <rPr>
        <rFont val="Arial"/>
        <color theme="4"/>
      </rPr>
      <t>Doctor</t>
    </r>
    <r>
      <rPr>
        <rFont val="Arial"/>
        <color rgb="FF000000"/>
      </rPr>
      <t>(string signature)</t>
    </r>
  </si>
  <si>
    <r>
      <rPr>
        <rFont val="Arial"/>
        <color rgb="FF4285F4"/>
      </rPr>
      <t>Doctor</t>
    </r>
    <r>
      <rPr>
        <rFont val="Arial"/>
        <color rgb="FF000000"/>
      </rPr>
      <t>(</t>
    </r>
    <r>
      <rPr>
        <rFont val="Arial"/>
        <color rgb="FF9900FF"/>
      </rPr>
      <t>string name, string address, string phone, string verificationNum</t>
    </r>
    <r>
      <rPr>
        <rFont val="Arial"/>
        <color rgb="FF000000"/>
      </rPr>
      <t>, boolean isPrescriber)</t>
    </r>
  </si>
  <si>
    <r>
      <rPr>
        <rFont val="Arial"/>
        <color theme="4"/>
      </rPr>
      <t>Requisition(string effectiveDate</t>
    </r>
    <r>
      <rPr>
        <rFont val="Arial"/>
        <color rgb="FF000000"/>
      </rPr>
      <t>,</t>
    </r>
    <r>
      <rPr>
        <rFont val="Arial"/>
        <color theme="4"/>
      </rPr>
      <t xml:space="preserve"> int repetitionCount,</t>
    </r>
    <r>
      <rPr>
        <rFont val="Arial"/>
        <color rgb="FFFBBC04"/>
      </rPr>
      <t xml:space="preserve"> Interval repetitionInterval</t>
    </r>
    <r>
      <rPr>
        <rFont val="Arial"/>
        <color rgb="FF000000"/>
      </rPr>
      <t>)</t>
    </r>
  </si>
  <si>
    <r>
      <rPr>
        <rFont val="Arial"/>
        <color rgb="FF4285F4"/>
      </rPr>
      <t>Requisition(Date date</t>
    </r>
    <r>
      <rPr>
        <rFont val="Arial"/>
        <color rgb="FF000000"/>
      </rPr>
      <t>,</t>
    </r>
    <r>
      <rPr>
        <rFont val="Arial"/>
        <color theme="6"/>
      </rPr>
      <t xml:space="preserve"> boolean isWalkIn</t>
    </r>
    <r>
      <rPr>
        <rFont val="Arial"/>
        <color rgb="FF000000"/>
      </rPr>
      <t>,</t>
    </r>
    <r>
      <rPr>
        <rFont val="Arial"/>
        <color rgb="FF4285F4"/>
      </rPr>
      <t xml:space="preserve"> int numRepeats,</t>
    </r>
    <r>
      <rPr>
        <rFont val="Arial"/>
        <color rgb="FF000000"/>
      </rPr>
      <t xml:space="preserve"> </t>
    </r>
    <r>
      <rPr>
        <rFont val="Arial"/>
        <color theme="6"/>
      </rPr>
      <t>RepetitionPattern repeatPattern</t>
    </r>
    <r>
      <rPr>
        <rFont val="Arial"/>
        <color rgb="FF000000"/>
      </rPr>
      <t>)</t>
    </r>
  </si>
  <si>
    <t>TestResult(boolean isPositive, string report)</t>
  </si>
  <si>
    <t>Appointment(string confirmation, Date date, string startTime, string endTime)</t>
  </si>
  <si>
    <t>Appointment(Date date, Time startTime, Time endTime, boolean isCancelled)</t>
  </si>
  <si>
    <r>
      <rPr>
        <rFont val="Arial"/>
        <color rgb="FF000000"/>
      </rPr>
      <t>BusinessHour</t>
    </r>
    <r>
      <rPr>
        <rFont val="Arial"/>
        <color rgb="FF000000"/>
      </rPr>
      <t>(DayOfWeek: dayOfWeek, string startTime, string endTime)</t>
    </r>
  </si>
  <si>
    <r>
      <rPr>
        <rFont val="Arial"/>
        <color theme="4"/>
      </rPr>
      <t>Lab(string registrationNumber</t>
    </r>
    <r>
      <rPr>
        <rFont val="Arial"/>
        <color rgb="FF000000"/>
      </rPr>
      <t xml:space="preserve">, string name, </t>
    </r>
    <r>
      <rPr>
        <rFont val="Arial"/>
        <color theme="4"/>
      </rPr>
      <t>string address, boolean changeCancelFee</t>
    </r>
    <r>
      <rPr>
        <rFont val="Arial"/>
        <color rgb="FF000000"/>
      </rPr>
      <t>)</t>
    </r>
  </si>
  <si>
    <r>
      <rPr>
        <rFont val="Arial"/>
        <color rgb="FF4285F4"/>
      </rPr>
      <t>Lab(string address, int registrationNum,</t>
    </r>
    <r>
      <rPr>
        <rFont val="Arial"/>
        <color rgb="FF000000"/>
      </rPr>
      <t xml:space="preserve"> Time startTime, Time endTime, boolean isOpen, </t>
    </r>
    <r>
      <rPr>
        <rFont val="Arial"/>
        <color rgb="FF4285F4"/>
      </rPr>
      <t>float changeFee</t>
    </r>
    <r>
      <rPr>
        <rFont val="Arial"/>
        <color rgb="FF000000"/>
      </rPr>
      <t>)</t>
    </r>
  </si>
  <si>
    <r>
      <rPr>
        <rFont val="Arial"/>
        <color theme="4"/>
      </rPr>
      <t>Test</t>
    </r>
    <r>
      <rPr>
        <rFont val="Arial"/>
        <color rgb="FF000000"/>
      </rPr>
      <t>(string name, string duration)</t>
    </r>
  </si>
  <si>
    <r>
      <rPr>
        <rFont val="Arial"/>
        <color rgb="FF4285F4"/>
      </rPr>
      <t>Test</t>
    </r>
    <r>
      <rPr>
        <rFont val="Arial"/>
        <color rgb="FF000000"/>
      </rPr>
      <t>(TestType type, boolean isRepeated, Requisition requisition, Appointment appointment)</t>
    </r>
  </si>
  <si>
    <r>
      <rPr>
        <rFont val="Arial"/>
        <color theme="6"/>
      </rPr>
      <t>TestType</t>
    </r>
    <r>
      <rPr>
        <rFont val="Arial"/>
        <color rgb="FF000000"/>
      </rPr>
      <t>(</t>
    </r>
    <r>
      <rPr>
        <rFont val="Arial"/>
        <color theme="6"/>
      </rPr>
      <t>string name</t>
    </r>
    <r>
      <rPr>
        <rFont val="Arial"/>
        <color rgb="FF000000"/>
      </rPr>
      <t>, string durationAdditive, AccessType access)</t>
    </r>
  </si>
  <si>
    <t>1 LabTracker contain * Patient</t>
  </si>
  <si>
    <t>1 LabTracker contain * Doctor</t>
  </si>
  <si>
    <t>1 LabTracker contain * Lab</t>
  </si>
  <si>
    <t>* Requisition associate 1 Patient</t>
  </si>
  <si>
    <t>* Appoiment have 1 Lab</t>
  </si>
  <si>
    <t>* Requisition associate 1 Doctor</t>
  </si>
  <si>
    <t>* Requisition can have * Test</t>
  </si>
  <si>
    <t>* Test associate 1 TestResult</t>
  </si>
  <si>
    <t>* Test associate 1 TestType</t>
  </si>
  <si>
    <t>* Test associate 1 Appointment</t>
  </si>
  <si>
    <t>* Appointment associate 1 Patient</t>
  </si>
  <si>
    <t>1-shot-H2S</t>
  </si>
  <si>
    <t>RepetitionInterval(Weekly, Monthly, Every_half_year, Yearly)</t>
  </si>
  <si>
    <t>AccessType(reservable, walkIn, dropOff)</t>
  </si>
  <si>
    <t>TestGroup(BloodTests, UltrasoundExaminations,...)</t>
  </si>
  <si>
    <r>
      <rPr>
        <rFont val="Arial"/>
        <color rgb="FF000000"/>
      </rPr>
      <t>Person(</t>
    </r>
    <r>
      <rPr>
        <rFont val="Arial"/>
        <color rgb="FF9900FF"/>
      </rPr>
      <t>string lastName, string firstName, string address, string phoneNumber</t>
    </r>
    <r>
      <rPr>
        <rFont val="Arial"/>
        <color rgb="FF000000"/>
      </rPr>
      <t>)</t>
    </r>
  </si>
  <si>
    <r>
      <rPr>
        <rFont val="Arial"/>
        <color rgb="FF000000"/>
      </rPr>
      <t>abstract PersonRole(</t>
    </r>
    <r>
      <rPr>
        <rFont val="Arial"/>
        <color rgb="FF9900FF"/>
      </rPr>
      <t>idNumber</t>
    </r>
    <r>
      <rPr>
        <rFont val="Arial"/>
        <color rgb="FF000000"/>
      </rPr>
      <t>)</t>
    </r>
  </si>
  <si>
    <r>
      <rPr>
        <rFont val="Arial"/>
        <color theme="4"/>
      </rPr>
      <t>Patient</t>
    </r>
    <r>
      <rPr>
        <rFont val="Arial"/>
        <color theme="4"/>
      </rPr>
      <t>(</t>
    </r>
    <r>
      <rPr>
        <rFont val="Arial"/>
        <color theme="4"/>
      </rPr>
      <t>string dateOfBirth</t>
    </r>
    <r>
      <rPr>
        <rFont val="Arial"/>
        <color theme="4"/>
      </rPr>
      <t>)</t>
    </r>
  </si>
  <si>
    <r>
      <rPr>
        <rFont val="Arial"/>
        <color rgb="FF4285F4"/>
      </rPr>
      <t>Patient</t>
    </r>
    <r>
      <rPr>
        <rFont val="Arial"/>
        <color rgb="FF000000"/>
      </rPr>
      <t>(</t>
    </r>
    <r>
      <rPr>
        <rFont val="Arial"/>
        <color rgb="FF9900FF"/>
      </rPr>
      <t>string alphaNumericHealthNumber, string firstName, string lastName,</t>
    </r>
    <r>
      <rPr>
        <rFont val="Arial"/>
        <color rgb="FF000000"/>
      </rPr>
      <t xml:space="preserve"> </t>
    </r>
    <r>
      <rPr>
        <rFont val="Arial"/>
        <color rgb="FF4285F4"/>
      </rPr>
      <t>dateOfBirth</t>
    </r>
    <r>
      <rPr>
        <rFont val="Arial"/>
        <color rgb="FF000000"/>
      </rPr>
      <t xml:space="preserve">, </t>
    </r>
    <r>
      <rPr>
        <rFont val="Arial"/>
        <color rgb="FF9900FF"/>
      </rPr>
      <t>string address, string phoneNumber)</t>
    </r>
  </si>
  <si>
    <r>
      <rPr>
        <rFont val="Arial"/>
        <color rgb="FF4285F4"/>
      </rPr>
      <t>Doctor(</t>
    </r>
    <r>
      <rPr>
        <rFont val="Arial"/>
        <color theme="6"/>
      </rPr>
      <t>string signature</t>
    </r>
    <r>
      <rPr>
        <rFont val="Arial"/>
        <color rgb="FF4285F4"/>
      </rPr>
      <t>)</t>
    </r>
  </si>
  <si>
    <r>
      <rPr>
        <rFont val="Arial"/>
        <color rgb="FF4285F4"/>
      </rPr>
      <t>Doctor</t>
    </r>
    <r>
      <rPr>
        <rFont val="Arial"/>
        <color rgb="FF000000"/>
      </rPr>
      <t>(</t>
    </r>
    <r>
      <rPr>
        <rFont val="Arial"/>
        <color rgb="FF9900FF"/>
      </rPr>
      <t>int practitionerNumber, string fullName, string address, string phoneNumber</t>
    </r>
    <r>
      <rPr>
        <rFont val="Arial"/>
        <color rgb="FF000000"/>
      </rPr>
      <t xml:space="preserve">, </t>
    </r>
    <r>
      <rPr>
        <rFont val="Arial"/>
        <color rgb="FFFBBC04"/>
      </rPr>
      <t>image digitalSignature</t>
    </r>
    <r>
      <rPr>
        <rFont val="Arial"/>
        <color rgb="FF000000"/>
      </rPr>
      <t>)</t>
    </r>
  </si>
  <si>
    <r>
      <rPr>
        <rFont val="Arial"/>
        <color rgb="FF000000"/>
      </rPr>
      <t>Requisition</t>
    </r>
    <r>
      <rPr>
        <rFont val="Arial"/>
        <color rgb="FF000000"/>
      </rPr>
      <t>(</t>
    </r>
    <r>
      <rPr>
        <rFont val="Arial"/>
        <color rgb="FF000000"/>
      </rPr>
      <t>string effectiveDate</t>
    </r>
    <r>
      <rPr>
        <rFont val="Arial"/>
        <color rgb="FF000000"/>
      </rPr>
      <t>, int repetitionCount, Interval repetitionInterval)</t>
    </r>
  </si>
  <si>
    <r>
      <rPr>
        <rFont val="Arial"/>
        <color rgb="FF4285F4"/>
      </rPr>
      <t>Requisition(date validFrom</t>
    </r>
    <r>
      <rPr>
        <rFont val="Arial"/>
        <color rgb="FF000000"/>
      </rPr>
      <t>, Patient patient, boolean selfPrescription, List&lt;TestGroup&gt; testGroupList,List&lt;Test&gt; testSetList )</t>
    </r>
  </si>
  <si>
    <t>Report(boolean testResult, string reportInfo)</t>
  </si>
  <si>
    <r>
      <rPr>
        <rFont val="Arial"/>
        <color theme="4"/>
      </rPr>
      <t>Appointment(string confirmation, Date date,</t>
    </r>
    <r>
      <rPr>
        <rFont val="Arial"/>
        <color rgb="FF000000"/>
      </rPr>
      <t xml:space="preserve"> string startTime, string endTime)</t>
    </r>
  </si>
  <si>
    <r>
      <rPr>
        <rFont val="Arial"/>
        <color theme="4"/>
      </rPr>
      <t>Appointment(int confirmationNumber, date appointmentDate</t>
    </r>
    <r>
      <rPr>
        <rFont val="Arial"/>
        <color rgb="FF000000"/>
      </rPr>
      <t>, Timeslot timeslot, Lab lab)</t>
    </r>
  </si>
  <si>
    <r>
      <rPr>
        <rFont val="Arial"/>
        <color theme="6"/>
      </rPr>
      <t>BusinessHour</t>
    </r>
    <r>
      <rPr>
        <rFont val="Arial"/>
        <color rgb="FF000000"/>
      </rPr>
      <t>(DayOfWeek: dayOfWeek, string startTime, string endTime)</t>
    </r>
  </si>
  <si>
    <r>
      <rPr>
        <rFont val="Arial"/>
        <color theme="4"/>
      </rPr>
      <t>Lab(string registrationNumber</t>
    </r>
    <r>
      <rPr>
        <rFont val="Arial"/>
        <color rgb="FF000000"/>
      </rPr>
      <t>, string name, string address, boolean changeCancelFee)</t>
    </r>
  </si>
  <si>
    <r>
      <rPr>
        <rFont val="Arial"/>
        <color theme="4"/>
      </rPr>
      <t>Lab(string address</t>
    </r>
    <r>
      <rPr>
        <rFont val="Arial"/>
        <color rgb="FF000000"/>
      </rPr>
      <t xml:space="preserve">, </t>
    </r>
    <r>
      <rPr>
        <rFont val="Arial"/>
        <color theme="6"/>
      </rPr>
      <t>string businessHours,</t>
    </r>
    <r>
      <rPr>
        <rFont val="Arial"/>
        <color rgb="FF000000"/>
      </rPr>
      <t xml:space="preserve"> </t>
    </r>
    <r>
      <rPr>
        <rFont val="Arial"/>
        <color theme="4"/>
      </rPr>
      <t>string registrationNumber)</t>
    </r>
  </si>
  <si>
    <r>
      <rPr>
        <rFont val="Arial"/>
        <color theme="4"/>
      </rPr>
      <t>Test</t>
    </r>
    <r>
      <rPr>
        <rFont val="Arial"/>
        <color rgb="FF000000"/>
      </rPr>
      <t>(string name,</t>
    </r>
    <r>
      <rPr>
        <rFont val="Arial"/>
        <color theme="4"/>
      </rPr>
      <t xml:space="preserve"> string duration</t>
    </r>
    <r>
      <rPr>
        <rFont val="Arial"/>
        <color rgb="FF000000"/>
      </rPr>
      <t>)</t>
    </r>
  </si>
  <si>
    <r>
      <rPr>
        <rFont val="Arial"/>
        <color rgb="FF4285F4"/>
      </rPr>
      <t>Test(int duration,</t>
    </r>
    <r>
      <rPr>
        <rFont val="Arial"/>
        <color rgb="FF000000"/>
      </rPr>
      <t xml:space="preserve"> boolean walkIn, boolean requiresAppointment, boolean requiresSampleDropOff, 
boolean canUseSampleMultipleTimes)</t>
    </r>
  </si>
  <si>
    <r>
      <rPr>
        <rFont val="Arial"/>
        <color theme="6"/>
      </rPr>
      <t>TestType(string name</t>
    </r>
    <r>
      <rPr>
        <rFont val="Arial"/>
        <color rgb="FF000000"/>
      </rPr>
      <t>, string durationAdditive, AccessType access)</t>
    </r>
  </si>
  <si>
    <t>1 LabTracker contain *Doctor</t>
  </si>
  <si>
    <t>1 LabTracker contain *Patient</t>
  </si>
  <si>
    <t>1 Requisition contain 1 Doctor</t>
  </si>
  <si>
    <t>1 Requisition contain 1 Patient</t>
  </si>
  <si>
    <t>1 Requisition contain *TestGroup</t>
  </si>
  <si>
    <t>1 Requisition contain *Test</t>
  </si>
  <si>
    <t>1 Test belong 1 TestGroup</t>
  </si>
  <si>
    <t>1 Test belong *Requisition</t>
  </si>
  <si>
    <t>RepetitionInterval(Weekly, Monthly, HalfYear, Yearly)</t>
  </si>
  <si>
    <t>TestGroup(BloodTest, UltrasoundExamination, ...)</t>
  </si>
  <si>
    <r>
      <rPr>
        <rFont val="Arial"/>
        <color rgb="FF000000"/>
      </rPr>
      <t>Person(</t>
    </r>
    <r>
      <rPr>
        <rFont val="Arial"/>
        <color rgb="FF9900FF"/>
      </rPr>
      <t>string lastName, string firstName, string address, string phoneNumber</t>
    </r>
    <r>
      <rPr>
        <rFont val="Arial"/>
        <color rgb="FF000000"/>
      </rPr>
      <t>)</t>
    </r>
  </si>
  <si>
    <r>
      <rPr>
        <rFont val="Arial"/>
        <color rgb="FF000000"/>
      </rPr>
      <t>abstract PersonRole(</t>
    </r>
    <r>
      <rPr>
        <rFont val="Arial"/>
        <color rgb="FF9900FF"/>
      </rPr>
      <t>idNumber</t>
    </r>
    <r>
      <rPr>
        <rFont val="Arial"/>
        <color rgb="FF000000"/>
      </rPr>
      <t>)</t>
    </r>
  </si>
  <si>
    <r>
      <rPr>
        <rFont val="Arial"/>
        <color theme="4"/>
      </rPr>
      <t>Patient</t>
    </r>
    <r>
      <rPr>
        <rFont val="Arial"/>
        <color theme="4"/>
      </rPr>
      <t>(</t>
    </r>
    <r>
      <rPr>
        <rFont val="Arial"/>
        <color theme="4"/>
      </rPr>
      <t>string dateOfBirth</t>
    </r>
    <r>
      <rPr>
        <rFont val="Arial"/>
        <color theme="4"/>
      </rPr>
      <t>)</t>
    </r>
  </si>
  <si>
    <r>
      <rPr>
        <rFont val="Arial"/>
        <color theme="4"/>
      </rPr>
      <t>Patient</t>
    </r>
    <r>
      <rPr>
        <rFont val="Arial"/>
        <color theme="1"/>
      </rPr>
      <t>(</t>
    </r>
    <r>
      <rPr>
        <rFont val="Arial"/>
        <color rgb="FF9900FF"/>
      </rPr>
      <t>string alphaNumericHealthNumber, string firstName, string lastName,</t>
    </r>
    <r>
      <rPr>
        <rFont val="Arial"/>
        <color theme="1"/>
      </rPr>
      <t xml:space="preserve"> </t>
    </r>
    <r>
      <rPr>
        <rFont val="Arial"/>
        <color theme="4"/>
      </rPr>
      <t>Date dateOfBirth</t>
    </r>
    <r>
      <rPr>
        <rFont val="Arial"/>
        <color theme="1"/>
      </rPr>
      <t xml:space="preserve">, </t>
    </r>
    <r>
      <rPr>
        <rFont val="Arial"/>
        <color rgb="FF9900FF"/>
      </rPr>
      <t>string address, string phoneNumber</t>
    </r>
    <r>
      <rPr>
        <rFont val="Arial"/>
        <color theme="1"/>
      </rPr>
      <t>)</t>
    </r>
  </si>
  <si>
    <r>
      <rPr>
        <rFont val="Arial"/>
        <color rgb="FF4285F4"/>
      </rPr>
      <t>Doctor(</t>
    </r>
    <r>
      <rPr>
        <rFont val="Arial"/>
        <color theme="6"/>
      </rPr>
      <t>string signature</t>
    </r>
    <r>
      <rPr>
        <rFont val="Arial"/>
        <color rgb="FF4285F4"/>
      </rPr>
      <t>)</t>
    </r>
  </si>
  <si>
    <r>
      <rPr>
        <rFont val="Arial"/>
        <color rgb="FF4285F4"/>
      </rPr>
      <t>Doctor</t>
    </r>
    <r>
      <rPr>
        <rFont val="Arial"/>
        <color theme="1"/>
      </rPr>
      <t>(</t>
    </r>
    <r>
      <rPr>
        <rFont val="Arial"/>
        <color rgb="FF9900FF"/>
      </rPr>
      <t>string firstName, string lastName, int practitionerNumber,</t>
    </r>
    <r>
      <rPr>
        <rFont val="Arial"/>
        <color theme="1"/>
      </rPr>
      <t xml:space="preserve"> </t>
    </r>
    <r>
      <rPr>
        <rFont val="Arial"/>
        <color rgb="FFFBBC04"/>
      </rPr>
      <t>string signatureImage</t>
    </r>
    <r>
      <rPr>
        <rFont val="Arial"/>
        <color theme="1"/>
      </rPr>
      <t xml:space="preserve">, </t>
    </r>
    <r>
      <rPr>
        <rFont val="Arial"/>
        <color rgb="FF9900FF"/>
      </rPr>
      <t>string address, string phoneNumber</t>
    </r>
    <r>
      <rPr>
        <rFont val="Arial"/>
        <color theme="1"/>
      </rPr>
      <t>)</t>
    </r>
  </si>
  <si>
    <r>
      <rPr>
        <rFont val="Arial"/>
        <color rgb="FF4285F4"/>
      </rPr>
      <t>Requisition(string effectiveDate,</t>
    </r>
    <r>
      <rPr>
        <rFont val="Arial"/>
        <color rgb="FF000000"/>
      </rPr>
      <t xml:space="preserve"> </t>
    </r>
    <r>
      <rPr>
        <rFont val="Arial"/>
        <color theme="6"/>
      </rPr>
      <t>int repetitionCount, Interval repetitionInterval</t>
    </r>
    <r>
      <rPr>
        <rFont val="Arial"/>
        <color rgb="FF000000"/>
      </rPr>
      <t>)</t>
    </r>
  </si>
  <si>
    <t>Requisition(Date dateValidFrom)</t>
  </si>
  <si>
    <t>Report(boolean isNegative, string accompanyingReport)</t>
  </si>
  <si>
    <r>
      <rPr>
        <rFont val="Arial"/>
        <color theme="4"/>
      </rPr>
      <t>Appointment</t>
    </r>
    <r>
      <rPr>
        <rFont val="Arial"/>
        <color theme="4"/>
      </rPr>
      <t>(</t>
    </r>
    <r>
      <rPr>
        <rFont val="Arial"/>
        <color theme="4"/>
      </rPr>
      <t>string confirmation, Date date, string startTime, string endTime</t>
    </r>
    <r>
      <rPr>
        <rFont val="Arial"/>
        <color theme="4"/>
      </rPr>
      <t>)</t>
    </r>
  </si>
  <si>
    <r>
      <rPr>
        <rFont val="Arial"/>
        <color theme="4"/>
      </rPr>
      <t>AppointmentConfirmation(int confirmationNumber, Date date, Time startTime, Time endTime,</t>
    </r>
    <r>
      <rPr>
        <rFont val="Arial"/>
        <color rgb="FF000000"/>
      </rPr>
      <t xml:space="preserve"> string labName, string labRegistrationNumber)</t>
    </r>
  </si>
  <si>
    <r>
      <rPr>
        <rFont val="Arial"/>
        <color theme="6"/>
      </rPr>
      <t>BusinessHour</t>
    </r>
    <r>
      <rPr>
        <rFont val="Arial"/>
        <color rgb="FF000000"/>
      </rPr>
      <t>(DayOfWeek: dayOfWeek, string startTime, string endTime)</t>
    </r>
  </si>
  <si>
    <r>
      <rPr>
        <rFont val="Arial"/>
        <color theme="4"/>
      </rPr>
      <t>Lab</t>
    </r>
    <r>
      <rPr>
        <rFont val="Arial"/>
        <color rgb="FF000000"/>
      </rPr>
      <t xml:space="preserve">(string registrationNumber, string name, </t>
    </r>
    <r>
      <rPr>
        <rFont val="Arial"/>
        <color theme="4"/>
      </rPr>
      <t>string address,</t>
    </r>
    <r>
      <rPr>
        <rFont val="Arial"/>
        <color rgb="FF000000"/>
      </rPr>
      <t xml:space="preserve"> boolean changeCancelFee)</t>
    </r>
  </si>
  <si>
    <r>
      <rPr>
        <rFont val="Arial"/>
        <color theme="4"/>
      </rPr>
      <t>Lab(string address</t>
    </r>
    <r>
      <rPr>
        <rFont val="Arial"/>
        <color theme="1"/>
      </rPr>
      <t xml:space="preserve">, </t>
    </r>
    <r>
      <rPr>
        <rFont val="Arial"/>
        <color rgb="FFFBBC04"/>
      </rPr>
      <t>List&lt;TimeRange&gt; businessHours</t>
    </r>
    <r>
      <rPr>
        <rFont val="Arial"/>
        <color theme="1"/>
      </rPr>
      <t>, List&lt;TestGroup&gt; availableTests, Map&lt;TestGroup, Integer&gt; maxNumberTests)</t>
    </r>
  </si>
  <si>
    <r>
      <rPr>
        <rFont val="Arial"/>
        <color theme="4"/>
      </rPr>
      <t>Test</t>
    </r>
    <r>
      <rPr>
        <rFont val="Arial"/>
        <color rgb="FF000000"/>
      </rPr>
      <t>(string name,</t>
    </r>
    <r>
      <rPr>
        <rFont val="Arial"/>
        <color theme="4"/>
      </rPr>
      <t xml:space="preserve"> string duration</t>
    </r>
    <r>
      <rPr>
        <rFont val="Arial"/>
        <color rgb="FF000000"/>
      </rPr>
      <t>)</t>
    </r>
  </si>
  <si>
    <r>
      <rPr>
        <rFont val="Arial"/>
        <color theme="4"/>
      </rPr>
      <t>Test(</t>
    </r>
    <r>
      <rPr>
        <rFont val="Arial"/>
        <color theme="6"/>
      </rPr>
      <t>TestGroup testGroup,</t>
    </r>
    <r>
      <rPr>
        <rFont val="Arial"/>
        <color theme="1"/>
      </rPr>
      <t xml:space="preserve"> </t>
    </r>
    <r>
      <rPr>
        <rFont val="Arial"/>
        <color theme="4"/>
      </rPr>
      <t>int durationMinutes</t>
    </r>
    <r>
      <rPr>
        <rFont val="Arial"/>
        <color theme="1"/>
      </rPr>
      <t>)</t>
    </r>
  </si>
  <si>
    <r>
      <rPr>
        <rFont val="Arial"/>
        <color theme="6"/>
      </rPr>
      <t>TestType(string name,</t>
    </r>
    <r>
      <rPr>
        <rFont val="Arial"/>
        <color rgb="FF000000"/>
      </rPr>
      <t xml:space="preserve"> string durationAdditive, AccessType access)</t>
    </r>
  </si>
  <si>
    <t>abstract Item()</t>
  </si>
  <si>
    <r>
      <rPr>
        <rFont val="Arial"/>
        <color rgb="FF000000"/>
      </rPr>
      <t>RepeatedTest(</t>
    </r>
    <r>
      <rPr>
        <rFont val="Arial"/>
        <color theme="6"/>
      </rPr>
      <t>int repetitionCount, RepetitionInterval interval)</t>
    </r>
  </si>
  <si>
    <t>1 LabTracker contain *Report</t>
  </si>
  <si>
    <t>Test inherit TestGroup</t>
  </si>
  <si>
    <t>RepeatedTest inherit Item</t>
  </si>
  <si>
    <t>1 Requisition associate 1 Patient</t>
  </si>
  <si>
    <t>1 Doctor associate *Requisition</t>
  </si>
  <si>
    <t>1 Requisition associate *Test</t>
  </si>
  <si>
    <t>1 Test associate *Report</t>
  </si>
  <si>
    <t>1 Test associate 1 Lab</t>
  </si>
  <si>
    <t>1 Patient associate *RepeatedTest</t>
  </si>
  <si>
    <t>1 Patient associate *Lab</t>
  </si>
  <si>
    <t>1 Lab associate *AppointmentConfirmation</t>
  </si>
  <si>
    <t>CoT</t>
  </si>
  <si>
    <r>
      <rPr>
        <rFont val="Arial"/>
        <color rgb="FF000000"/>
      </rPr>
      <t>Person(</t>
    </r>
    <r>
      <rPr>
        <rFont val="Arial"/>
        <color theme="4"/>
      </rPr>
      <t>string lastName, string firstName, string address, string phoneNumber</t>
    </r>
    <r>
      <rPr>
        <rFont val="Arial"/>
        <color rgb="FF000000"/>
      </rPr>
      <t>)</t>
    </r>
  </si>
  <si>
    <r>
      <rPr>
        <rFont val="Arial"/>
        <color rgb="FF000000"/>
      </rPr>
      <t>abstract PersonRole(</t>
    </r>
    <r>
      <rPr>
        <rFont val="Arial"/>
        <color rgb="FF9900FF"/>
      </rPr>
      <t>idNumber</t>
    </r>
    <r>
      <rPr>
        <rFont val="Arial"/>
        <color rgb="FF000000"/>
      </rPr>
      <t>)</t>
    </r>
  </si>
  <si>
    <r>
      <rPr>
        <rFont val="Arial"/>
        <color theme="4"/>
      </rPr>
      <t>Patient</t>
    </r>
    <r>
      <rPr>
        <rFont val="Arial"/>
        <color rgb="FF000000"/>
      </rPr>
      <t>(string dateOfBirth)</t>
    </r>
  </si>
  <si>
    <r>
      <rPr>
        <rFont val="Arial"/>
        <color theme="4"/>
      </rPr>
      <t>Patient</t>
    </r>
    <r>
      <rPr>
        <rFont val="Arial"/>
        <color rgb="FF000000"/>
      </rPr>
      <t>(</t>
    </r>
    <r>
      <rPr>
        <rFont val="Arial"/>
        <color rgb="FF9900FF"/>
      </rPr>
      <t>string healthNumber, string firstName, string lastName, string address, string phone</t>
    </r>
    <r>
      <rPr>
        <rFont val="Arial"/>
        <color rgb="FF000000"/>
      </rPr>
      <t>)</t>
    </r>
  </si>
  <si>
    <r>
      <rPr>
        <rFont val="Arial"/>
        <color theme="4"/>
      </rPr>
      <t>Doctor</t>
    </r>
    <r>
      <rPr>
        <rFont val="Arial"/>
        <color rgb="FF000000"/>
      </rPr>
      <t>(string signature)</t>
    </r>
  </si>
  <si>
    <r>
      <rPr>
        <rFont val="Arial"/>
        <color theme="4"/>
      </rPr>
      <t>Doctor</t>
    </r>
    <r>
      <rPr>
        <rFont val="Arial"/>
        <color theme="1"/>
      </rPr>
      <t>(</t>
    </r>
    <r>
      <rPr>
        <rFont val="Arial"/>
        <color rgb="FF9900FF"/>
      </rPr>
      <t>string name, string address, string phone, int practitionerNumber</t>
    </r>
    <r>
      <rPr>
        <rFont val="Arial"/>
        <color theme="1"/>
      </rPr>
      <t>)</t>
    </r>
  </si>
  <si>
    <r>
      <rPr>
        <rFont val="Arial"/>
        <color theme="4"/>
      </rPr>
      <t xml:space="preserve">Requisition(string effectiveDate, </t>
    </r>
    <r>
      <rPr>
        <rFont val="Arial"/>
        <color rgb="FF4285F4"/>
      </rPr>
      <t>int repetitionCount,</t>
    </r>
    <r>
      <rPr>
        <rFont val="Arial"/>
        <color rgb="FFFBBC04"/>
      </rPr>
      <t xml:space="preserve"> </t>
    </r>
    <r>
      <rPr>
        <rFont val="Arial"/>
        <color theme="6"/>
      </rPr>
      <t>Interval repetitionInterval)</t>
    </r>
  </si>
  <si>
    <r>
      <rPr>
        <rFont val="Arial"/>
        <color theme="4"/>
      </rPr>
      <t>Requisition(int validFrom, int repetitionTimes,</t>
    </r>
    <r>
      <rPr>
        <rFont val="Arial"/>
        <color theme="6"/>
      </rPr>
      <t xml:space="preserve"> int repetitionInterval</t>
    </r>
    <r>
      <rPr>
        <rFont val="Arial"/>
        <color theme="1"/>
      </rPr>
      <t>)</t>
    </r>
  </si>
  <si>
    <r>
      <rPr>
        <rFont val="Arial"/>
        <color theme="4"/>
      </rPr>
      <t>Appointment(string confirmation,</t>
    </r>
    <r>
      <rPr>
        <rFont val="Arial"/>
        <color rgb="FF000000"/>
      </rPr>
      <t xml:space="preserve"> Date date, </t>
    </r>
    <r>
      <rPr>
        <rFont val="Arial"/>
        <color theme="4"/>
      </rPr>
      <t>string startTime, string endTime)</t>
    </r>
  </si>
  <si>
    <r>
      <rPr>
        <rFont val="Arial"/>
        <color theme="4"/>
      </rPr>
      <t>Appointment(int confirmationNumber,</t>
    </r>
    <r>
      <rPr>
        <rFont val="Arial"/>
        <color theme="1"/>
      </rPr>
      <t xml:space="preserve"> Lab lab, Requisition requisition,</t>
    </r>
    <r>
      <rPr>
        <rFont val="Arial"/>
        <color theme="4"/>
      </rPr>
      <t xml:space="preserve"> int startTime, int endTime)</t>
    </r>
  </si>
  <si>
    <r>
      <rPr>
        <rFont val="Arial"/>
        <color rgb="FF000000"/>
      </rPr>
      <t>BusinessHour</t>
    </r>
    <r>
      <rPr>
        <rFont val="Arial"/>
        <color rgb="FF000000"/>
      </rPr>
      <t>(DayOfWeek: dayOfWeek, string startTime, string endTime)</t>
    </r>
  </si>
  <si>
    <r>
      <rPr>
        <rFont val="Arial"/>
        <color theme="4"/>
      </rPr>
      <t>Lab(string registrationNumber</t>
    </r>
    <r>
      <rPr>
        <rFont val="Arial"/>
        <color rgb="FF000000"/>
      </rPr>
      <t xml:space="preserve">, string name, </t>
    </r>
    <r>
      <rPr>
        <rFont val="Arial"/>
        <color theme="4"/>
      </rPr>
      <t>string address,</t>
    </r>
    <r>
      <rPr>
        <rFont val="Arial"/>
        <color rgb="FF000000"/>
      </rPr>
      <t xml:space="preserve"> boolean changeCancelFee)</t>
    </r>
  </si>
  <si>
    <t>Lab(string address, int registrationNumber)</t>
  </si>
  <si>
    <t>Test(string name, string duration)</t>
  </si>
  <si>
    <r>
      <rPr>
        <rFont val="Arial"/>
        <color theme="4"/>
      </rPr>
      <t>Test(string name, int durationInMinutes,</t>
    </r>
    <r>
      <rPr>
        <rFont val="Arial"/>
        <color theme="1"/>
      </rPr>
      <t xml:space="preserve"> boolean requiresAppointment, boolean requiresSampling)</t>
    </r>
  </si>
  <si>
    <r>
      <rPr>
        <rFont val="Arial"/>
        <color rgb="FF000000"/>
      </rPr>
      <t>TestType(string name,</t>
    </r>
    <r>
      <rPr>
        <rFont val="Arial"/>
        <color rgb="FF000000"/>
      </rPr>
      <t xml:space="preserve"> string durationAdditive, AccessType access)</t>
    </r>
  </si>
  <si>
    <t>1 Patient &lt;associate&gt; * Requisition</t>
  </si>
  <si>
    <t>1 Appointment &lt;associate&gt; 1 Requisition</t>
  </si>
  <si>
    <t>* Appointment &lt;associate&gt; 1 Lab</t>
  </si>
  <si>
    <t>1 Doctor &lt;associate&gt; * Requisition</t>
  </si>
  <si>
    <t>1 Test &lt;associate&gt; * Requisition</t>
  </si>
  <si>
    <t>* Requisition &lt;associate&gt; 1 Lab</t>
  </si>
  <si>
    <t>AttendeeStatus(Yes, Maybe, No, NoResponse)</t>
  </si>
  <si>
    <t>InvitationStatus (attending, maybe attending, not attending, not yet replied)</t>
  </si>
  <si>
    <r>
      <rPr>
        <rFont val="Arial"/>
        <color theme="6"/>
      </rPr>
      <t xml:space="preserve">CompletionStatus(ToBeDone, </t>
    </r>
    <r>
      <rPr>
        <rFont val="Arial"/>
        <color theme="6"/>
      </rPr>
      <t>Done</t>
    </r>
    <r>
      <rPr>
        <rFont val="Arial"/>
        <color theme="6"/>
      </rPr>
      <t>, NotApplicable, Attendee)</t>
    </r>
  </si>
  <si>
    <t>EventType (birthday party, graduation party, etc.)</t>
  </si>
  <si>
    <t>CelO()</t>
  </si>
  <si>
    <r>
      <rPr>
        <rFont val="Arial"/>
        <color rgb="FF000000"/>
      </rPr>
      <t>Person(</t>
    </r>
    <r>
      <rPr>
        <rFont val="Arial"/>
        <color rgb="FF9900FF"/>
      </rPr>
      <t>string lastName, string firstName, string emailAddress, string password</t>
    </r>
    <r>
      <rPr>
        <rFont val="Arial"/>
        <color rgb="FF000000"/>
      </rPr>
      <t>)</t>
    </r>
  </si>
  <si>
    <t>abstract PersonRole()</t>
  </si>
  <si>
    <t>Organizer(string address, string phoneNumber)</t>
  </si>
  <si>
    <r>
      <rPr>
        <rFont val="Arial"/>
        <color theme="4"/>
      </rPr>
      <t>Organizer</t>
    </r>
    <r>
      <rPr>
        <rFont val="Arial"/>
        <color theme="1"/>
      </rPr>
      <t xml:space="preserve"> (</t>
    </r>
    <r>
      <rPr>
        <rFont val="Arial"/>
        <color rgb="FF9900FF"/>
      </rPr>
      <t>first name, last name, email address,</t>
    </r>
    <r>
      <rPr>
        <rFont val="Arial"/>
        <color theme="1"/>
      </rPr>
      <t xml:space="preserve"> </t>
    </r>
    <r>
      <rPr>
        <rFont val="Arial"/>
        <color theme="4"/>
      </rPr>
      <t>postal address, phone number</t>
    </r>
    <r>
      <rPr>
        <rFont val="Arial"/>
        <color theme="1"/>
      </rPr>
      <t xml:space="preserve">, </t>
    </r>
    <r>
      <rPr>
        <rFont val="Arial"/>
        <color rgb="FF9900FF"/>
      </rPr>
      <t>password</t>
    </r>
    <r>
      <rPr>
        <rFont val="Arial"/>
        <color theme="1"/>
      </rPr>
      <t>)</t>
    </r>
  </si>
  <si>
    <r>
      <rPr>
        <rFont val="Arial"/>
        <color theme="4"/>
      </rPr>
      <t>Attendee</t>
    </r>
    <r>
      <rPr>
        <rFont val="Arial"/>
        <color theme="4"/>
      </rPr>
      <t>()</t>
    </r>
  </si>
  <si>
    <r>
      <rPr>
        <rFont val="Arial"/>
        <color theme="4"/>
      </rPr>
      <t>Attendee</t>
    </r>
    <r>
      <rPr>
        <rFont val="Arial"/>
        <color rgb="FF000000"/>
      </rPr>
      <t xml:space="preserve"> (</t>
    </r>
    <r>
      <rPr>
        <rFont val="Arial"/>
        <color rgb="FF9900FF"/>
      </rPr>
      <t>first name, last name, email address, password)</t>
    </r>
  </si>
  <si>
    <r>
      <rPr>
        <rFont val="Arial"/>
        <color theme="4"/>
      </rPr>
      <t>TaskStatus</t>
    </r>
    <r>
      <rPr>
        <rFont val="Arial"/>
        <color rgb="FF000000"/>
      </rPr>
      <t>(</t>
    </r>
    <r>
      <rPr>
        <rFont val="Arial"/>
        <color theme="6"/>
      </rPr>
      <t>CompletionStatus status</t>
    </r>
    <r>
      <rPr>
        <rFont val="Arial"/>
        <color rgb="FF000000"/>
      </rPr>
      <t>)</t>
    </r>
  </si>
  <si>
    <t>Registration(AttendeeStatus status)</t>
  </si>
  <si>
    <t>CheckList(string description)</t>
  </si>
  <si>
    <r>
      <rPr>
        <rFont val="Arial"/>
        <color theme="4"/>
      </rPr>
      <t>Task (description,</t>
    </r>
    <r>
      <rPr>
        <rFont val="Arial"/>
        <color rgb="FF000000"/>
      </rPr>
      <t xml:space="preserve"> </t>
    </r>
    <r>
      <rPr>
        <rFont val="Arial"/>
        <color rgb="FFFBBC04"/>
      </rPr>
      <t>status</t>
    </r>
    <r>
      <rPr>
        <rFont val="Arial"/>
        <color rgb="FF000000"/>
      </rPr>
      <t>)</t>
    </r>
  </si>
  <si>
    <r>
      <rPr>
        <rFont val="Arial"/>
        <color theme="4"/>
      </rPr>
      <t>Location</t>
    </r>
    <r>
      <rPr>
        <rFont val="Arial"/>
        <color theme="4"/>
      </rPr>
      <t xml:space="preserve">(string name, </t>
    </r>
    <r>
      <rPr>
        <rFont val="Arial"/>
        <color theme="4"/>
      </rPr>
      <t>string address</t>
    </r>
    <r>
      <rPr>
        <rFont val="Arial"/>
        <color theme="4"/>
      </rPr>
      <t>)</t>
    </r>
  </si>
  <si>
    <t>Location (name, address)</t>
  </si>
  <si>
    <t>Event(string occasion, date startTime, date endTime)</t>
  </si>
  <si>
    <r>
      <rPr>
        <rFont val="Arial"/>
        <color theme="4"/>
      </rPr>
      <t>Event (start date/time, end date/time, occasion</t>
    </r>
    <r>
      <rPr>
        <rFont val="Arial"/>
        <color theme="1"/>
      </rPr>
      <t>, location)</t>
    </r>
  </si>
  <si>
    <t>EventType(string name)</t>
  </si>
  <si>
    <t>1 CelO contain *Person</t>
  </si>
  <si>
    <t>1 CelO contain *PersonRole</t>
  </si>
  <si>
    <t>1 CelO contain *TaskStatus</t>
  </si>
  <si>
    <t>1 CelO contain *Registration</t>
  </si>
  <si>
    <t>1 CelO contain *CheckListTask</t>
  </si>
  <si>
    <t>1 CelO contain *Location</t>
  </si>
  <si>
    <t>1 CelO contain *Event</t>
  </si>
  <si>
    <t>1 CelO contain *EventType</t>
  </si>
  <si>
    <t>1 Organizer inherit PersonRole</t>
  </si>
  <si>
    <t>1 Attendee inherit PersonRole</t>
  </si>
  <si>
    <t>1..* Organizer associate *Event</t>
  </si>
  <si>
    <t>0..1 Attendee associate *TaskStatus</t>
  </si>
  <si>
    <t>*Event associate *TaskStatus</t>
  </si>
  <si>
    <t>*TaskStatus associate *CheckListTask</t>
  </si>
  <si>
    <t>*Attendee associate *Registration</t>
  </si>
  <si>
    <t xml:space="preserve"> * Attendee -associate- * Event</t>
  </si>
  <si>
    <t>*Registration associate *Event</t>
  </si>
  <si>
    <t>1 Location associate *Event</t>
  </si>
  <si>
    <t>1 EventType associate *Event</t>
  </si>
  <si>
    <t>1 EventType associate * CheckListTask</t>
  </si>
  <si>
    <t>* Task -inherit- 1 AttendeeTask</t>
  </si>
  <si>
    <t>* AttendeeTask -associate- 1 Attendee</t>
  </si>
  <si>
    <t>* Event -contain- 1 Organizer</t>
  </si>
  <si>
    <t>* Task -contain- * Event</t>
  </si>
  <si>
    <t>1 Location -contain- * Event</t>
  </si>
  <si>
    <t>1 EventType -inherit- * Event</t>
  </si>
  <si>
    <t>1 shot BTMS</t>
  </si>
  <si>
    <r>
      <rPr>
        <rFont val="Arial"/>
        <color theme="6"/>
      </rPr>
      <t xml:space="preserve">CompletionStatus(ToBeDone, </t>
    </r>
    <r>
      <rPr>
        <rFont val="Arial"/>
        <color theme="6"/>
      </rPr>
      <t>Done</t>
    </r>
    <r>
      <rPr>
        <rFont val="Arial"/>
        <color theme="6"/>
      </rPr>
      <t>, NotApplicable, Attendee)</t>
    </r>
  </si>
  <si>
    <t>EventType(birthday, graduation)</t>
  </si>
  <si>
    <r>
      <rPr>
        <rFont val="Arial"/>
        <color rgb="FF000000"/>
      </rPr>
      <t>Person(</t>
    </r>
    <r>
      <rPr>
        <rFont val="Arial"/>
        <color rgb="FF9900FF"/>
      </rPr>
      <t>string lastName, string firstName, 
string emailAddress, string password</t>
    </r>
    <r>
      <rPr>
        <rFont val="Arial"/>
        <color rgb="FF000000"/>
      </rPr>
      <t>)</t>
    </r>
  </si>
  <si>
    <r>
      <rPr>
        <rFont val="Arial"/>
        <color theme="4"/>
      </rPr>
      <t>Organizer</t>
    </r>
    <r>
      <rPr>
        <rFont val="Arial"/>
        <color rgb="FF000000"/>
      </rPr>
      <t>(</t>
    </r>
    <r>
      <rPr>
        <rFont val="Arial"/>
        <color rgb="FF9900FF"/>
      </rPr>
      <t>firstName, lastName, email,</t>
    </r>
    <r>
      <rPr>
        <rFont val="Arial"/>
        <color rgb="FF000000"/>
      </rPr>
      <t xml:space="preserve"> </t>
    </r>
    <r>
      <rPr>
        <rFont val="Arial"/>
        <color theme="4"/>
      </rPr>
      <t>address</t>
    </r>
    <r>
      <rPr>
        <rFont val="Arial"/>
        <color rgb="FF000000"/>
      </rPr>
      <t xml:space="preserve">, </t>
    </r>
    <r>
      <rPr>
        <rFont val="Arial"/>
        <color theme="4"/>
      </rPr>
      <t>phoneNumber</t>
    </r>
    <r>
      <rPr>
        <rFont val="Arial"/>
        <color rgb="FF000000"/>
      </rPr>
      <t xml:space="preserve">, </t>
    </r>
    <r>
      <rPr>
        <rFont val="Arial"/>
        <color rgb="FF9900FF"/>
      </rPr>
      <t>password</t>
    </r>
    <r>
      <rPr>
        <rFont val="Arial"/>
        <color rgb="FF000000"/>
      </rPr>
      <t>)</t>
    </r>
  </si>
  <si>
    <r>
      <rPr>
        <rFont val="Arial"/>
        <color theme="4"/>
      </rPr>
      <t>Attendee</t>
    </r>
    <r>
      <rPr>
        <rFont val="Arial"/>
        <color theme="4"/>
      </rPr>
      <t>()</t>
    </r>
  </si>
  <si>
    <r>
      <rPr>
        <rFont val="Arial"/>
        <color rgb="FF4285F4"/>
      </rPr>
      <t>Attendee</t>
    </r>
    <r>
      <rPr>
        <rFont val="Arial"/>
        <color rgb="FF000000"/>
      </rPr>
      <t>(</t>
    </r>
    <r>
      <rPr>
        <rFont val="Arial"/>
        <color rgb="FF9900FF"/>
      </rPr>
      <t>firstName, lastName, email, password,</t>
    </r>
    <r>
      <rPr>
        <rFont val="Arial"/>
        <color rgb="FF000000"/>
      </rPr>
      <t xml:space="preserve"> </t>
    </r>
    <r>
      <rPr>
        <rFont val="Arial"/>
        <color theme="6"/>
      </rPr>
      <t>invitationStatus</t>
    </r>
    <r>
      <rPr>
        <rFont val="Arial"/>
        <color rgb="FF000000"/>
      </rPr>
      <t>)</t>
    </r>
  </si>
  <si>
    <t>TaskStatus(CompletionStatus status)</t>
  </si>
  <si>
    <r>
      <rPr>
        <rFont val="Arial"/>
        <color theme="4"/>
      </rPr>
      <t>Task(description</t>
    </r>
    <r>
      <rPr>
        <rFont val="Arial"/>
        <color rgb="FF000000"/>
      </rPr>
      <t xml:space="preserve">, </t>
    </r>
    <r>
      <rPr>
        <rFont val="Arial"/>
        <color theme="6"/>
      </rPr>
      <t>status</t>
    </r>
    <r>
      <rPr>
        <rFont val="Arial"/>
        <color rgb="FF000000"/>
      </rPr>
      <t>, assignedToAttendee)</t>
    </r>
  </si>
  <si>
    <r>
      <rPr>
        <rFont val="Arial"/>
        <color theme="4"/>
      </rPr>
      <t>Location</t>
    </r>
    <r>
      <rPr>
        <rFont val="Arial"/>
        <color theme="4"/>
      </rPr>
      <t xml:space="preserve">(string name, </t>
    </r>
    <r>
      <rPr>
        <rFont val="Arial"/>
        <color theme="4"/>
      </rPr>
      <t>string address</t>
    </r>
    <r>
      <rPr>
        <rFont val="Arial"/>
        <color theme="4"/>
      </rPr>
      <t>)</t>
    </r>
  </si>
  <si>
    <t>Location(name, address)</t>
  </si>
  <si>
    <r>
      <rPr>
        <rFont val="Arial"/>
        <color theme="4"/>
      </rPr>
      <t>Event(startDate, endDate, occasion</t>
    </r>
    <r>
      <rPr>
        <rFont val="Arial"/>
        <color rgb="FF000000"/>
      </rPr>
      <t xml:space="preserve">, location, </t>
    </r>
    <r>
      <rPr>
        <rFont val="Arial"/>
        <color theme="6"/>
      </rPr>
      <t>eventType</t>
    </r>
    <r>
      <rPr>
        <rFont val="Arial"/>
        <color rgb="FF000000"/>
      </rPr>
      <t>)</t>
    </r>
  </si>
  <si>
    <t>1 CelO contain * Organizer</t>
  </si>
  <si>
    <t>1 CelO contain * Attendee</t>
  </si>
  <si>
    <t>1 CelO contain * Location</t>
  </si>
  <si>
    <t>1 CelO contain * Event</t>
  </si>
  <si>
    <t>* Organizer associative (manages) * Event</t>
  </si>
  <si>
    <t>* Event associate * Attendees</t>
  </si>
  <si>
    <t>* Event associate 1 Location</t>
  </si>
  <si>
    <t>* Event contain * Tasks</t>
  </si>
  <si>
    <t>* Task is assigned to 1 Attendee (1 task is assigned to only 1 Attendee)</t>
  </si>
  <si>
    <t>1 shot H2S</t>
  </si>
  <si>
    <r>
      <rPr>
        <rFont val="Arial"/>
        <color rgb="FF000000"/>
      </rPr>
      <t>AttendeeStatus(</t>
    </r>
    <r>
      <rPr>
        <rFont val="Arial"/>
        <color theme="6"/>
      </rPr>
      <t>Yes, Maybe</t>
    </r>
    <r>
      <rPr>
        <rFont val="Arial"/>
        <color rgb="FF000000"/>
      </rPr>
      <t>, No, NoResponse)</t>
    </r>
  </si>
  <si>
    <t>CompletionStatus(ToBeDone, Done, NotApplicable, Attendee)</t>
  </si>
  <si>
    <t>EventType(Birthday Party, Graduation Party, ...)</t>
  </si>
  <si>
    <r>
      <rPr>
        <rFont val="Arial"/>
        <color rgb="FF9900FF"/>
      </rPr>
      <t>Person(string lastName, string firstName, 
string emailAddress,</t>
    </r>
    <r>
      <rPr>
        <rFont val="Arial"/>
        <color rgb="FF000000"/>
      </rPr>
      <t xml:space="preserve"> string password)</t>
    </r>
  </si>
  <si>
    <r>
      <rPr>
        <rFont val="Arial"/>
        <color theme="4"/>
      </rPr>
      <t>Organizer</t>
    </r>
    <r>
      <rPr>
        <rFont val="Arial"/>
        <color rgb="FF000000"/>
      </rPr>
      <t>(</t>
    </r>
    <r>
      <rPr>
        <rFont val="Arial"/>
        <color rgb="FF9900FF"/>
      </rPr>
      <t>string firstName, string lastName, string email,</t>
    </r>
    <r>
      <rPr>
        <rFont val="Arial"/>
        <color rgb="FF000000"/>
      </rPr>
      <t xml:space="preserve"> </t>
    </r>
    <r>
      <rPr>
        <rFont val="Arial"/>
        <color theme="4"/>
      </rPr>
      <t>string postalAddress, string phoneNumber</t>
    </r>
    <r>
      <rPr>
        <rFont val="Arial"/>
        <color rgb="FF000000"/>
      </rPr>
      <t>)</t>
    </r>
  </si>
  <si>
    <r>
      <rPr>
        <rFont val="Arial"/>
        <color theme="4"/>
      </rPr>
      <t>Attendee</t>
    </r>
    <r>
      <rPr>
        <rFont val="Arial"/>
        <color theme="4"/>
      </rPr>
      <t>()</t>
    </r>
  </si>
  <si>
    <r>
      <rPr>
        <rFont val="Arial"/>
        <color rgb="FF4285F4"/>
      </rPr>
      <t>Attendee</t>
    </r>
    <r>
      <rPr>
        <rFont val="Arial"/>
        <color rgb="FF000000"/>
      </rPr>
      <t>(</t>
    </r>
    <r>
      <rPr>
        <rFont val="Arial"/>
        <color rgb="FF9900FF"/>
      </rPr>
      <t>string firstName, string lastName, string email</t>
    </r>
    <r>
      <rPr>
        <rFont val="Arial"/>
        <color rgb="FF000000"/>
      </rPr>
      <t xml:space="preserve">, </t>
    </r>
    <r>
      <rPr>
        <rFont val="Arial"/>
        <color theme="6"/>
      </rPr>
      <t>boolean attend, boolean maybeAttend</t>
    </r>
    <r>
      <rPr>
        <rFont val="Arial"/>
        <color rgb="FF000000"/>
      </rPr>
      <t>)</t>
    </r>
  </si>
  <si>
    <r>
      <rPr>
        <rFont val="Arial"/>
        <color theme="6"/>
      </rPr>
      <t>TaskStatus</t>
    </r>
    <r>
      <rPr>
        <rFont val="Arial"/>
        <color rgb="FF000000"/>
      </rPr>
      <t>(CompletionStatus status)</t>
    </r>
  </si>
  <si>
    <r>
      <rPr>
        <rFont val="Arial"/>
        <color rgb="FF4285F4"/>
      </rPr>
      <t>Checklist(string taskDescription,</t>
    </r>
    <r>
      <rPr>
        <rFont val="Arial"/>
        <color rgb="FF000000"/>
      </rPr>
      <t xml:space="preserve"> </t>
    </r>
    <r>
      <rPr>
        <rFont val="Arial"/>
        <color rgb="FFFBBC04"/>
      </rPr>
      <t>TaskStatus status</t>
    </r>
    <r>
      <rPr>
        <rFont val="Arial"/>
        <color rgb="FF000000"/>
      </rPr>
      <t>, boolean applicableToAttendee)</t>
    </r>
  </si>
  <si>
    <r>
      <rPr>
        <rFont val="Arial"/>
        <color theme="4"/>
      </rPr>
      <t>Location</t>
    </r>
    <r>
      <rPr>
        <rFont val="Arial"/>
        <color theme="4"/>
      </rPr>
      <t xml:space="preserve">(string name, </t>
    </r>
    <r>
      <rPr>
        <rFont val="Arial"/>
        <color theme="4"/>
      </rPr>
      <t>string address</t>
    </r>
    <r>
      <rPr>
        <rFont val="Arial"/>
        <color theme="4"/>
      </rPr>
      <t>)</t>
    </r>
  </si>
  <si>
    <t>Location(string name, string address)</t>
  </si>
  <si>
    <r>
      <rPr>
        <rFont val="Arial"/>
        <color theme="4"/>
      </rPr>
      <t>Event</t>
    </r>
    <r>
      <rPr>
        <rFont val="Arial"/>
        <color rgb="FF000000"/>
      </rPr>
      <t>(string occasion,</t>
    </r>
    <r>
      <rPr>
        <rFont val="Arial"/>
        <color theme="4"/>
      </rPr>
      <t xml:space="preserve"> date startTime, date endTime</t>
    </r>
    <r>
      <rPr>
        <rFont val="Arial"/>
        <color rgb="FF000000"/>
      </rPr>
      <t>)</t>
    </r>
  </si>
  <si>
    <r>
      <rPr>
        <rFont val="Arial"/>
        <color theme="4"/>
      </rPr>
      <t>Event(string occasion,</t>
    </r>
    <r>
      <rPr>
        <rFont val="Arial"/>
        <color rgb="FF000000"/>
      </rPr>
      <t xml:space="preserve"> </t>
    </r>
    <r>
      <rPr>
        <rFont val="Arial"/>
        <color theme="6"/>
      </rPr>
      <t>EventType eventType</t>
    </r>
    <r>
      <rPr>
        <rFont val="Arial"/>
        <color rgb="FF000000"/>
      </rPr>
      <t xml:space="preserve">, </t>
    </r>
    <r>
      <rPr>
        <rFont val="Arial"/>
        <color theme="4"/>
      </rPr>
      <t>Date startDate, Date endDate</t>
    </r>
    <r>
      <rPr>
        <rFont val="Arial"/>
        <color rgb="FF000000"/>
      </rPr>
      <t>)</t>
    </r>
  </si>
  <si>
    <t>abstract Task(string taskDescription, boolean applicableToAttendee)</t>
  </si>
  <si>
    <t>OrganizerTask extends Task</t>
  </si>
  <si>
    <t>AttendeeTask extends Task</t>
  </si>
  <si>
    <t>1 CelO contain *Organizer</t>
  </si>
  <si>
    <t>1 Event associate *Organizer</t>
  </si>
  <si>
    <t>1 Attendee associate *Event</t>
  </si>
  <si>
    <t>1 Event associate *Location</t>
  </si>
  <si>
    <t>1 Event contain *Attendee</t>
  </si>
  <si>
    <t>1 Checklist associate *OrganizerTask</t>
  </si>
  <si>
    <t>1 Checklist associate *AttendeeTask</t>
  </si>
  <si>
    <t>1 Attendee associate *Checklist</t>
  </si>
  <si>
    <t>1 Organizer associate *Checklist</t>
  </si>
  <si>
    <t>1 Event inherit EventTask</t>
  </si>
  <si>
    <t>OrganizerTask inherit Task</t>
  </si>
  <si>
    <t>AttendeeTask inherit Task</t>
  </si>
  <si>
    <t>1 Organizer associate *Attendee</t>
  </si>
  <si>
    <t>1 Organizer associate *EventType</t>
  </si>
  <si>
    <t>1 Organizer associate *Location</t>
  </si>
  <si>
    <r>
      <rPr>
        <rFont val="Arial"/>
        <color rgb="FF000000"/>
      </rPr>
      <t>CompletionStatus(ToBeDone,</t>
    </r>
    <r>
      <rPr>
        <rFont val="Arial"/>
        <color theme="6"/>
      </rPr>
      <t xml:space="preserve"> Done, NotApplicable, Attendee</t>
    </r>
    <r>
      <rPr>
        <rFont val="Arial"/>
        <color rgb="FF000000"/>
      </rPr>
      <t>)</t>
    </r>
  </si>
  <si>
    <t>EventKind(Birthday party, Graduation party)</t>
  </si>
  <si>
    <r>
      <rPr>
        <rFont val="Arial"/>
        <color rgb="FF000000"/>
      </rPr>
      <t>Person(</t>
    </r>
    <r>
      <rPr>
        <rFont val="Arial"/>
        <color rgb="FF9900FF"/>
      </rPr>
      <t>string lastName, string firstName, string emailAddress, 
string password</t>
    </r>
    <r>
      <rPr>
        <rFont val="Arial"/>
        <color rgb="FF000000"/>
      </rPr>
      <t>)</t>
    </r>
  </si>
  <si>
    <r>
      <rPr>
        <rFont val="Arial"/>
        <color theme="4"/>
      </rPr>
      <t>Abstract User</t>
    </r>
    <r>
      <rPr>
        <rFont val="Arial"/>
        <color rgb="FF000000"/>
      </rPr>
      <t>(</t>
    </r>
    <r>
      <rPr>
        <rFont val="Arial"/>
        <color theme="4"/>
      </rPr>
      <t>string firstName, string lastName, string email, string password, string postalAddress, string phoneNumber)</t>
    </r>
  </si>
  <si>
    <r>
      <rPr>
        <rFont val="Arial"/>
        <color theme="4"/>
      </rPr>
      <t>Organizer</t>
    </r>
    <r>
      <rPr>
        <rFont val="Arial"/>
        <color rgb="FF000000"/>
      </rPr>
      <t>(EventKind eventKind, DateTime startDateTime, DateTime endDateTime, string occasion, string location, List&lt;Attendee&gt; attendees, List&lt;Task&gt; tasks)</t>
    </r>
  </si>
  <si>
    <r>
      <rPr>
        <rFont val="Arial"/>
        <color theme="4"/>
      </rPr>
      <t>Attendee</t>
    </r>
    <r>
      <rPr>
        <rFont val="Arial"/>
        <color theme="4"/>
      </rPr>
      <t>()</t>
    </r>
  </si>
  <si>
    <r>
      <rPr>
        <rFont val="Arial"/>
        <color theme="4"/>
      </rPr>
      <t>Attendee</t>
    </r>
    <r>
      <rPr>
        <rFont val="Arial"/>
        <color rgb="FF000000"/>
      </rPr>
      <t>(</t>
    </r>
    <r>
      <rPr>
        <rFont val="Arial"/>
        <color theme="6"/>
      </rPr>
      <t>Response response</t>
    </r>
    <r>
      <rPr>
        <rFont val="Arial"/>
        <color rgb="FF000000"/>
      </rPr>
      <t>, List&lt;Task&gt; tasks)</t>
    </r>
  </si>
  <si>
    <r>
      <rPr>
        <rFont val="Arial"/>
        <color rgb="FF4285F4"/>
      </rPr>
      <t>Task(string description,</t>
    </r>
    <r>
      <rPr>
        <rFont val="Arial"/>
        <color rgb="FF000000"/>
      </rPr>
      <t xml:space="preserve"> </t>
    </r>
    <r>
      <rPr>
        <rFont val="Arial"/>
        <color theme="6"/>
      </rPr>
      <t>boolean isApplicable, boolean isDone, boolean isAttendeeTask</t>
    </r>
    <r>
      <rPr>
        <rFont val="Arial"/>
        <color rgb="FF000000"/>
      </rPr>
      <t>)</t>
    </r>
  </si>
  <si>
    <r>
      <rPr>
        <rFont val="Arial"/>
        <color theme="4"/>
      </rPr>
      <t>Location</t>
    </r>
    <r>
      <rPr>
        <rFont val="Arial"/>
        <color theme="4"/>
      </rPr>
      <t xml:space="preserve">(string name, </t>
    </r>
    <r>
      <rPr>
        <rFont val="Arial"/>
        <color theme="4"/>
      </rPr>
      <t>string address</t>
    </r>
    <r>
      <rPr>
        <rFont val="Arial"/>
        <color theme="4"/>
      </rPr>
      <t>)</t>
    </r>
  </si>
  <si>
    <r>
      <rPr>
        <rFont val="Arial"/>
        <color theme="4"/>
      </rPr>
      <t>Event</t>
    </r>
    <r>
      <rPr>
        <rFont val="Arial"/>
        <color theme="4"/>
      </rPr>
      <t>(string occasion, date startTime, date endTime)</t>
    </r>
  </si>
  <si>
    <r>
      <rPr>
        <rFont val="Arial"/>
        <color theme="4"/>
      </rPr>
      <t>Event</t>
    </r>
    <r>
      <rPr>
        <rFont val="Arial"/>
        <color rgb="FF000000"/>
      </rPr>
      <t>(</t>
    </r>
    <r>
      <rPr>
        <rFont val="Arial"/>
        <color theme="6"/>
      </rPr>
      <t>EventKind eventKind,</t>
    </r>
    <r>
      <rPr>
        <rFont val="Arial"/>
        <color rgb="FF000000"/>
      </rPr>
      <t xml:space="preserve"> </t>
    </r>
    <r>
      <rPr>
        <rFont val="Arial"/>
        <color theme="4"/>
      </rPr>
      <t>DateTime startDateTime, DateTime endDateTime, string occasion</t>
    </r>
    <r>
      <rPr>
        <rFont val="Arial"/>
        <color rgb="FF000000"/>
      </rPr>
      <t>, Location location, List&lt;Organizer&gt; organizers)</t>
    </r>
  </si>
  <si>
    <t>1 CelO contain *User</t>
  </si>
  <si>
    <t>1 CelO contain Task</t>
  </si>
  <si>
    <t>Organizer inherit User</t>
  </si>
  <si>
    <t>Attendee inherit User</t>
  </si>
  <si>
    <t>* Organizer associate 1 Event</t>
  </si>
  <si>
    <t>* Attendee associate 1 Event</t>
  </si>
  <si>
    <t>Location associate *Event</t>
  </si>
  <si>
    <t>* Task associate * Event</t>
  </si>
  <si>
    <t>* Organizer associate *Attendee</t>
  </si>
  <si>
    <t>* Event contain* Organizer</t>
  </si>
  <si>
    <t>* Event contain * Attendee</t>
  </si>
  <si>
    <t>* Event contain *Task</t>
  </si>
  <si>
    <t xml:space="preserve">  InvitationStatus: - not replied - replied yes- replied maybe- replied no</t>
  </si>
  <si>
    <r>
      <rPr>
        <rFont val="Arial"/>
        <color theme="4"/>
      </rPr>
      <t>CompletionStatus(ToBeDone, Done, NotApplicable</t>
    </r>
    <r>
      <rPr>
        <rFont val="Arial"/>
        <color rgb="FF000000"/>
      </rPr>
      <t>, Attendee)</t>
    </r>
  </si>
  <si>
    <t xml:space="preserve">   Status: - needs to be done  - has been done - not applicable</t>
  </si>
  <si>
    <r>
      <rPr>
        <rFont val="Arial"/>
        <color rgb="FF000000"/>
      </rPr>
      <t>Person(</t>
    </r>
    <r>
      <rPr>
        <rFont val="Arial"/>
        <color rgb="FF9900FF"/>
      </rPr>
      <t>string lastName, string firstName, string emailAddress, 
string password</t>
    </r>
    <r>
      <rPr>
        <rFont val="Arial"/>
        <color rgb="FF000000"/>
      </rPr>
      <t>)</t>
    </r>
  </si>
  <si>
    <r>
      <rPr>
        <rFont val="Arial"/>
        <color theme="4"/>
      </rPr>
      <t>Organizer</t>
    </r>
    <r>
      <rPr>
        <rFont val="Arial"/>
        <color rgb="FF000000"/>
      </rPr>
      <t>(</t>
    </r>
    <r>
      <rPr>
        <rFont val="Arial"/>
        <color rgb="FF9900FF"/>
      </rPr>
      <t>string firstName, string lastName, string emailAddress</t>
    </r>
    <r>
      <rPr>
        <rFont val="Arial"/>
        <color rgb="FF000000"/>
      </rPr>
      <t xml:space="preserve">, </t>
    </r>
    <r>
      <rPr>
        <rFont val="Arial"/>
        <color theme="4"/>
      </rPr>
      <t>string postalAddress, string phoneNumber</t>
    </r>
    <r>
      <rPr>
        <rFont val="Arial"/>
        <color rgb="FF000000"/>
      </rPr>
      <t xml:space="preserve">, </t>
    </r>
    <r>
      <rPr>
        <rFont val="Arial"/>
        <color rgb="FF9900FF"/>
      </rPr>
      <t>string password</t>
    </r>
    <r>
      <rPr>
        <rFont val="Arial"/>
        <color rgb="FF000000"/>
      </rPr>
      <t>)</t>
    </r>
  </si>
  <si>
    <r>
      <rPr>
        <rFont val="Arial"/>
        <color theme="4"/>
      </rPr>
      <t>Attendee</t>
    </r>
    <r>
      <rPr>
        <rFont val="Arial"/>
        <color theme="4"/>
      </rPr>
      <t>()</t>
    </r>
  </si>
  <si>
    <r>
      <rPr>
        <rFont val="Arial"/>
        <color theme="4"/>
      </rPr>
      <t>Attendee(</t>
    </r>
    <r>
      <rPr>
        <rFont val="Arial"/>
        <color rgb="FF9900FF"/>
      </rPr>
      <t xml:space="preserve">string firstName, string lastName, string emailAddress, </t>
    </r>
    <r>
      <rPr>
        <rFont val="Arial"/>
        <color theme="6"/>
      </rPr>
      <t>InvitationStatus status</t>
    </r>
    <r>
      <rPr>
        <rFont val="Arial"/>
        <color rgb="FF000000"/>
      </rPr>
      <t xml:space="preserve">, string username, </t>
    </r>
    <r>
      <rPr>
        <rFont val="Arial"/>
        <color rgb="FF9900FF"/>
      </rPr>
      <t>string password</t>
    </r>
    <r>
      <rPr>
        <rFont val="Arial"/>
        <color rgb="FF000000"/>
      </rPr>
      <t>)</t>
    </r>
  </si>
  <si>
    <r>
      <rPr>
        <rFont val="Arial"/>
        <color rgb="FF4285F4"/>
      </rPr>
      <t>Task(string description</t>
    </r>
    <r>
      <rPr>
        <rFont val="Arial"/>
        <color rgb="FF000000"/>
      </rPr>
      <t xml:space="preserve">, </t>
    </r>
    <r>
      <rPr>
        <rFont val="Arial"/>
        <color theme="6"/>
      </rPr>
      <t>Status status</t>
    </r>
    <r>
      <rPr>
        <rFont val="Arial"/>
        <color rgb="FF000000"/>
      </rPr>
      <t>)</t>
    </r>
  </si>
  <si>
    <r>
      <rPr>
        <rFont val="Arial"/>
        <color theme="6"/>
      </rPr>
      <t>Location</t>
    </r>
    <r>
      <rPr>
        <rFont val="Arial"/>
        <color rgb="FF000000"/>
      </rPr>
      <t>(</t>
    </r>
    <r>
      <rPr>
        <rFont val="Arial"/>
        <color rgb="FF9900FF"/>
      </rPr>
      <t>string name, string address</t>
    </r>
    <r>
      <rPr>
        <rFont val="Arial"/>
        <color rgb="FF000000"/>
      </rPr>
      <t>)</t>
    </r>
  </si>
  <si>
    <r>
      <rPr>
        <rFont val="Arial"/>
        <color theme="4"/>
      </rPr>
      <t>Event</t>
    </r>
    <r>
      <rPr>
        <rFont val="Arial"/>
        <color theme="4"/>
      </rPr>
      <t>(string occasion, date startTime, date endTime)</t>
    </r>
  </si>
  <si>
    <r>
      <rPr>
        <rFont val="Arial"/>
        <color rgb="FF4285F4"/>
      </rPr>
      <t>Event</t>
    </r>
    <r>
      <rPr>
        <rFont val="Arial"/>
        <color theme="1"/>
      </rPr>
      <t>(</t>
    </r>
    <r>
      <rPr>
        <rFont val="Arial"/>
        <color theme="6"/>
      </rPr>
      <t>string name</t>
    </r>
    <r>
      <rPr>
        <rFont val="Arial"/>
        <color theme="1"/>
      </rPr>
      <t xml:space="preserve">, </t>
    </r>
    <r>
      <rPr>
        <rFont val="Arial"/>
        <color rgb="FF4285F4"/>
      </rPr>
      <t>Date startDate, Date endDate</t>
    </r>
    <r>
      <rPr>
        <rFont val="Arial"/>
        <color theme="1"/>
      </rPr>
      <t xml:space="preserve">, </t>
    </r>
    <r>
      <rPr>
        <rFont val="Arial"/>
        <color rgb="FF9900FF"/>
      </rPr>
      <t>string locationName, string locationAddress</t>
    </r>
    <r>
      <rPr>
        <rFont val="Arial"/>
        <color theme="1"/>
      </rPr>
      <t>,</t>
    </r>
    <r>
      <rPr>
        <rFont val="Arial"/>
        <color rgb="FF4285F4"/>
      </rPr>
      <t xml:space="preserve"> string occasion)</t>
    </r>
  </si>
  <si>
    <t>- 1..* Organizer contain 1 Event</t>
  </si>
  <si>
    <t>- 1..* Attendee contain 1 Event</t>
  </si>
  <si>
    <t>- 1 Event contain 1 Location</t>
  </si>
  <si>
    <t>- 1 Event contain 0..* Task</t>
  </si>
  <si>
    <t>- 0..* Attendee associate 0..1 Task. (only when the task has been designated for attendees)</t>
  </si>
  <si>
    <t>Position(GK, LB)</t>
  </si>
  <si>
    <r>
      <rPr>
        <rFont val="Arial"/>
        <color theme="4"/>
      </rPr>
      <t>Position (GK, LB</t>
    </r>
    <r>
      <rPr>
        <rFont val="Arial"/>
        <color rgb="FF000000"/>
      </rPr>
      <t>, RB, CB, CDM, CM, CAM, LW, RW, ST)</t>
    </r>
  </si>
  <si>
    <t>Recommendation(KEY_PLAYER, FIRST_TEAM_PLAYER, 
RESERVE_TEAM_PLAYER, 
PROSPECTIVE_PLAYER, NOT_RECOMMENDED)</t>
  </si>
  <si>
    <t>ScoutingStatus(LONG_LISTED, SHORT_LISTED, 
RECOMMENDED_FOR_SIGNING, OFFER_MADE)</t>
  </si>
  <si>
    <t>ScoutKind(REGULAR_SCOUNT, HEAD_SCOUT)</t>
  </si>
  <si>
    <r>
      <rPr>
        <rFont val="Arial"/>
        <color rgb="FFFBBC04"/>
      </rPr>
      <t xml:space="preserve">PlayerAttribute </t>
    </r>
    <r>
      <rPr>
        <rFont val="Arial"/>
        <color theme="1"/>
      </rPr>
      <t>(e.g. speed, accuracy, dribbling, etc.)</t>
    </r>
  </si>
  <si>
    <t>TSS()</t>
  </si>
  <si>
    <r>
      <rPr>
        <rFont val="Arial"/>
        <color theme="4"/>
      </rPr>
      <t>abstract Person(</t>
    </r>
    <r>
      <rPr>
        <rFont val="Arial"/>
        <color theme="4"/>
      </rPr>
      <t>string firstName, string lastName</t>
    </r>
    <r>
      <rPr>
        <rFont val="Arial"/>
        <color theme="4"/>
      </rPr>
      <t>)</t>
    </r>
  </si>
  <si>
    <r>
      <rPr>
        <rFont val="Arial"/>
        <color theme="4"/>
      </rPr>
      <t>Employee(name</t>
    </r>
    <r>
      <rPr>
        <rFont val="Arial"/>
        <color rgb="FF000000"/>
      </rPr>
      <t>, position)</t>
    </r>
  </si>
  <si>
    <r>
      <rPr>
        <rFont val="Arial"/>
        <color theme="4"/>
      </rPr>
      <t>Player</t>
    </r>
    <r>
      <rPr>
        <rFont val="Arial"/>
        <color rgb="FF000000"/>
      </rPr>
      <t>(ScoutingStatus status)</t>
    </r>
  </si>
  <si>
    <r>
      <rPr>
        <rFont val="Arial"/>
        <color rgb="FF4285F4"/>
      </rPr>
      <t>Player</t>
    </r>
    <r>
      <rPr>
        <rFont val="Arial"/>
        <color rgb="FF000000"/>
      </rPr>
      <t>(</t>
    </r>
    <r>
      <rPr>
        <rFont val="Arial"/>
        <color rgb="FF9900FF"/>
      </rPr>
      <t>firstName, lastName</t>
    </r>
    <r>
      <rPr>
        <rFont val="Arial"/>
        <color rgb="FF000000"/>
      </rPr>
      <t>, position,</t>
    </r>
    <r>
      <rPr>
        <rFont val="Arial"/>
        <color theme="6"/>
      </rPr>
      <t xml:space="preserve"> attributes: List(PlayerAttribute)</t>
    </r>
    <r>
      <rPr>
        <rFont val="Arial"/>
        <color rgb="FF000000"/>
      </rPr>
      <t>)</t>
    </r>
  </si>
  <si>
    <t>HeadCoach()</t>
  </si>
  <si>
    <r>
      <rPr>
        <rFont val="Arial"/>
        <color theme="4"/>
      </rPr>
      <t>HeadCoach</t>
    </r>
    <r>
      <rPr>
        <rFont val="Arial"/>
        <color rgb="FF000000"/>
      </rPr>
      <t>(</t>
    </r>
    <r>
      <rPr>
        <rFont val="Arial"/>
        <color rgb="FF9900FF"/>
      </rPr>
      <t>name</t>
    </r>
    <r>
      <rPr>
        <rFont val="Arial"/>
        <color rgb="FF000000"/>
      </rPr>
      <t>)</t>
    </r>
  </si>
  <si>
    <t>Director()</t>
  </si>
  <si>
    <r>
      <rPr>
        <rFont val="Arial"/>
        <color theme="4"/>
      </rPr>
      <t>Director</t>
    </r>
    <r>
      <rPr>
        <rFont val="Arial"/>
        <color rgb="FF000000"/>
      </rPr>
      <t>(</t>
    </r>
    <r>
      <rPr>
        <rFont val="Arial"/>
        <color rgb="FF9900FF"/>
      </rPr>
      <t>name</t>
    </r>
    <r>
      <rPr>
        <rFont val="Arial"/>
        <color rgb="FF000000"/>
      </rPr>
      <t>)</t>
    </r>
  </si>
  <si>
    <r>
      <rPr>
        <rFont val="Arial"/>
        <color theme="4"/>
      </rPr>
      <t>Scout</t>
    </r>
    <r>
      <rPr>
        <rFont val="Arial"/>
        <color rgb="FF000000"/>
      </rPr>
      <t>(ScoutKind scoutKind)</t>
    </r>
  </si>
  <si>
    <r>
      <rPr>
        <rFont val="Arial"/>
        <color rgb="FF4285F4"/>
      </rPr>
      <t>Scout</t>
    </r>
    <r>
      <rPr>
        <rFont val="Arial"/>
        <color rgb="FF000000"/>
      </rPr>
      <t>(</t>
    </r>
    <r>
      <rPr>
        <rFont val="Arial"/>
        <color rgb="FF9900FF"/>
      </rPr>
      <t>name</t>
    </r>
    <r>
      <rPr>
        <rFont val="Arial"/>
        <color rgb="FF000000"/>
      </rPr>
      <t>)</t>
    </r>
  </si>
  <si>
    <t>Club()</t>
  </si>
  <si>
    <t>Offer(int value)</t>
  </si>
  <si>
    <r>
      <rPr>
        <rFont val="Arial"/>
        <color theme="4"/>
      </rPr>
      <t>ScoutingAssignmnet</t>
    </r>
    <r>
      <rPr>
        <rFont val="Arial"/>
        <color rgb="FF000000"/>
      </rPr>
      <t>()</t>
    </r>
  </si>
  <si>
    <r>
      <rPr>
        <rFont val="Arial"/>
        <color theme="4"/>
      </rPr>
      <t>ScoutingAssignment</t>
    </r>
    <r>
      <rPr>
        <rFont val="Arial"/>
        <color rgb="FF000000"/>
      </rPr>
      <t>(name, designatedProfile: DesignatedPlayerProfile, scouts: List(Scout), shortlistedPlayers: List(Player))</t>
    </r>
  </si>
  <si>
    <r>
      <rPr>
        <rFont val="Arial"/>
        <color rgb="FF4285F4"/>
      </rPr>
      <t>ScoutReport(string pro, string con,</t>
    </r>
    <r>
      <rPr>
        <rFont val="Arial"/>
        <color theme="6"/>
      </rPr>
      <t xml:space="preserve"> Recommendation recommendation</t>
    </r>
    <r>
      <rPr>
        <rFont val="Arial"/>
        <color rgb="FF4285F4"/>
      </rPr>
      <t>)</t>
    </r>
  </si>
  <si>
    <r>
      <rPr>
        <rFont val="Arial"/>
        <color theme="4"/>
      </rPr>
      <t>ScoutingReport</t>
    </r>
    <r>
      <rPr>
        <rFont val="Arial"/>
        <color rgb="FF000000"/>
      </rPr>
      <t xml:space="preserve">(player: Player, </t>
    </r>
    <r>
      <rPr>
        <rFont val="Arial"/>
        <color theme="4"/>
      </rPr>
      <t>pros: String, cons: String</t>
    </r>
    <r>
      <rPr>
        <rFont val="Arial"/>
        <color rgb="FFFBBC04"/>
      </rPr>
      <t>, recommendation: String</t>
    </r>
    <r>
      <rPr>
        <rFont val="Arial"/>
        <color theme="4"/>
      </rPr>
      <t>)</t>
    </r>
  </si>
  <si>
    <r>
      <rPr>
        <rFont val="Arial"/>
        <color rgb="FF4285F4"/>
      </rPr>
      <t>PlayerProfile</t>
    </r>
    <r>
      <rPr>
        <rFont val="Arial"/>
        <color rgb="FF000000"/>
      </rPr>
      <t>(</t>
    </r>
    <r>
      <rPr>
        <rFont val="Arial"/>
        <color theme="6"/>
      </rPr>
      <t>Position position</t>
    </r>
    <r>
      <rPr>
        <rFont val="Arial"/>
        <color rgb="FF000000"/>
      </rPr>
      <t>)</t>
    </r>
  </si>
  <si>
    <r>
      <rPr>
        <rFont val="Arial"/>
        <color rgb="FF4285F4"/>
      </rPr>
      <t>DesignatedPlayerProfile</t>
    </r>
    <r>
      <rPr>
        <rFont val="Arial"/>
        <color rgb="FF000000"/>
      </rPr>
      <t>(</t>
    </r>
    <r>
      <rPr>
        <rFont val="Arial"/>
        <color theme="6"/>
      </rPr>
      <t>positions: List(Position</t>
    </r>
    <r>
      <rPr>
        <rFont val="Arial"/>
        <color rgb="FF000000"/>
      </rPr>
      <t>), attributes: List(PlayerAttribute))</t>
    </r>
  </si>
  <si>
    <r>
      <rPr>
        <rFont val="Arial"/>
        <color rgb="FFFBBC04"/>
      </rPr>
      <t>PlayerAttribute</t>
    </r>
    <r>
      <rPr>
        <rFont val="Arial"/>
        <color theme="1"/>
      </rPr>
      <t>(string name, int value)</t>
    </r>
  </si>
  <si>
    <t>ShortListedPlayer(player: Player, scoutingAssignments: List(ScoutingAssignment))</t>
  </si>
  <si>
    <t>1 TSS contain *Person</t>
  </si>
  <si>
    <t>1 TSS contain *ScoutingAssignment</t>
  </si>
  <si>
    <t>1 TSS contain *PlayerProfile</t>
  </si>
  <si>
    <t>1 TSS contain *Club</t>
  </si>
  <si>
    <t>1 Director contain *Offer</t>
  </si>
  <si>
    <t>1 Club contain 0..1 Director</t>
  </si>
  <si>
    <t>1 Club contain 0..1 HeadCoach</t>
  </si>
  <si>
    <t>1 Club contain *Player</t>
  </si>
  <si>
    <t>1 Club contain *Scout</t>
  </si>
  <si>
    <t>1 Scout contain *ScoutingAssignment</t>
  </si>
  <si>
    <t>1 ScoutingAssignment contain 0..1 report</t>
  </si>
  <si>
    <t>1 HeadCoach contain *PlayerProfile</t>
  </si>
  <si>
    <t>1 PlayerProfile contain * PlayerAttribute</t>
  </si>
  <si>
    <t>1 Player inherite Person</t>
  </si>
  <si>
    <t>1 HeadCoach inherite Person</t>
  </si>
  <si>
    <t>1 HeadCoach inherit 1 Employee</t>
  </si>
  <si>
    <t>1 Director inherite Person</t>
  </si>
  <si>
    <t>1 Director inherit 1 Employee</t>
  </si>
  <si>
    <t>1 Scout inherite Person</t>
  </si>
  <si>
    <t>* Scout inherit 1 Employee</t>
  </si>
  <si>
    <t>*Offer associate 0..1 Player</t>
  </si>
  <si>
    <t>0..1 Player associate 0..1 PlayerProfile</t>
  </si>
  <si>
    <t>1 player associate *ScoutingAssignment</t>
  </si>
  <si>
    <t>1 ScoutReport associate 1 ScoutReport (self association)</t>
  </si>
  <si>
    <t>* Player</t>
  </si>
  <si>
    <t>* PlayerAttribute</t>
  </si>
  <si>
    <t>* DesignatedPlayerProfile contain * Position AND * PlayerAttribute</t>
  </si>
  <si>
    <t>* ScoutingAssignment associate * DesignatedPlayerProfile AND * Scout AND * ShortListedPlayer</t>
  </si>
  <si>
    <t>* ScoutingReport associate 1 Player</t>
  </si>
  <si>
    <t>* ShortListedPlayer associate 1 Player AND * ScoutingAssignment</t>
  </si>
  <si>
    <r>
      <rPr>
        <rFont val="Arial"/>
        <color rgb="FF000000"/>
      </rPr>
      <t xml:space="preserve">abstract </t>
    </r>
    <r>
      <rPr>
        <rFont val="Arial"/>
        <color theme="4"/>
      </rPr>
      <t>Person</t>
    </r>
    <r>
      <rPr>
        <rFont val="Arial"/>
        <color rgb="FF000000"/>
      </rPr>
      <t>(string firstName, string lastName)</t>
    </r>
  </si>
  <si>
    <t>Employee()</t>
  </si>
  <si>
    <r>
      <rPr>
        <rFont val="Arial"/>
        <color theme="4"/>
      </rPr>
      <t>Player</t>
    </r>
    <r>
      <rPr>
        <rFont val="Arial"/>
        <color rgb="FF000000"/>
      </rPr>
      <t>(ScoutingStatus status)</t>
    </r>
  </si>
  <si>
    <t>Player()</t>
  </si>
  <si>
    <r>
      <rPr>
        <rFont val="Arial"/>
        <color theme="4"/>
      </rPr>
      <t>Scout</t>
    </r>
    <r>
      <rPr>
        <rFont val="Arial"/>
        <color rgb="FF000000"/>
      </rPr>
      <t>(ScoutKind scoutKind)</t>
    </r>
  </si>
  <si>
    <t>Scout()</t>
  </si>
  <si>
    <t>ScoutingAssignmnet()</t>
  </si>
  <si>
    <t>ScoutingAssignment()</t>
  </si>
  <si>
    <r>
      <rPr>
        <rFont val="Arial"/>
        <color rgb="FF4285F4"/>
      </rPr>
      <t xml:space="preserve">ScoutReport(string pro, string con, </t>
    </r>
    <r>
      <rPr>
        <rFont val="Arial"/>
        <color theme="6"/>
      </rPr>
      <t>Recommendation recommendation</t>
    </r>
    <r>
      <rPr>
        <rFont val="Arial"/>
        <color rgb="FF4285F4"/>
      </rPr>
      <t>)</t>
    </r>
  </si>
  <si>
    <r>
      <rPr>
        <rFont val="Arial"/>
        <color rgb="FF4285F4"/>
      </rPr>
      <t xml:space="preserve">ScoutingReport(pros, cons, </t>
    </r>
    <r>
      <rPr>
        <rFont val="Arial"/>
        <color theme="6"/>
      </rPr>
      <t>recommendation</t>
    </r>
    <r>
      <rPr>
        <rFont val="Arial"/>
        <color rgb="FF4285F4"/>
      </rPr>
      <t>)</t>
    </r>
  </si>
  <si>
    <r>
      <rPr>
        <rFont val="Arial"/>
        <color rgb="FF000000"/>
      </rPr>
      <t>PlayerProfile</t>
    </r>
    <r>
      <rPr>
        <rFont val="Arial"/>
        <color rgb="FF000000"/>
      </rPr>
      <t>(</t>
    </r>
    <r>
      <rPr>
        <rFont val="Arial"/>
        <color rgb="FF000000"/>
      </rPr>
      <t>Position position</t>
    </r>
    <r>
      <rPr>
        <rFont val="Arial"/>
        <color rgb="FF000000"/>
      </rPr>
      <t>)</t>
    </r>
  </si>
  <si>
    <t>PlayerAttribute(string name, int value)</t>
  </si>
  <si>
    <t>Attribute(name, value)</t>
  </si>
  <si>
    <t>* Club contain 1 Director</t>
  </si>
  <si>
    <t>* Club contain * Employee</t>
  </si>
  <si>
    <t>* Scout contain * ScoutingReport</t>
  </si>
  <si>
    <t>1 HeadCoach contain * Attribute</t>
  </si>
  <si>
    <t>1 Player contain * Attribute</t>
  </si>
  <si>
    <t>* ScoutingAssignment associate 1 Player</t>
  </si>
  <si>
    <t>1 Employee inherit HeadCoach</t>
  </si>
  <si>
    <t>* Employee inherit Scout</t>
  </si>
  <si>
    <t>* HeadCoach contain * ScoutingAssignment</t>
  </si>
  <si>
    <t>* Scout contain * Player</t>
  </si>
  <si>
    <t>* ScoutingAssignment associate 1 Scout</t>
  </si>
  <si>
    <t>* ScoutingAssignment contain * ScoutingReport</t>
  </si>
  <si>
    <t>TeamSportsScoutingSystem()</t>
  </si>
  <si>
    <r>
      <rPr>
        <rFont val="Arial"/>
        <color rgb="FF000000"/>
      </rPr>
      <t>abstract Person(</t>
    </r>
    <r>
      <rPr>
        <rFont val="Arial"/>
        <color rgb="FF000000"/>
      </rPr>
      <t>string firstName, string lastName</t>
    </r>
    <r>
      <rPr>
        <rFont val="Arial"/>
        <color rgb="FF000000"/>
      </rPr>
      <t>)</t>
    </r>
  </si>
  <si>
    <t>Player(ScoutingStatus status)</t>
  </si>
  <si>
    <r>
      <rPr>
        <rFont val="Arial"/>
        <color theme="4"/>
      </rPr>
      <t>Scout</t>
    </r>
    <r>
      <rPr>
        <rFont val="Arial"/>
        <color rgb="FF000000"/>
      </rPr>
      <t>(ScoutKind scoutKind)</t>
    </r>
  </si>
  <si>
    <r>
      <rPr>
        <rFont val="Arial"/>
        <color theme="6"/>
      </rPr>
      <t>Offer</t>
    </r>
    <r>
      <rPr>
        <rFont val="Arial"/>
        <color theme="1"/>
      </rPr>
      <t>(int value)</t>
    </r>
  </si>
  <si>
    <r>
      <rPr>
        <rFont val="Arial"/>
        <color rgb="FF000000"/>
      </rPr>
      <t>ProspectivePlayer(</t>
    </r>
    <r>
      <rPr>
        <rFont val="Arial"/>
        <color rgb="FFFBBC04"/>
      </rPr>
      <t>officialOffer: boolean</t>
    </r>
    <r>
      <rPr>
        <rFont val="Arial"/>
        <color rgb="FF000000"/>
      </rPr>
      <t>)</t>
    </r>
  </si>
  <si>
    <r>
      <rPr>
        <rFont val="Arial"/>
        <color rgb="FF4285F4"/>
      </rPr>
      <t>ScoutingAssignment</t>
    </r>
    <r>
      <rPr>
        <rFont val="Arial"/>
        <color rgb="FF000000"/>
      </rPr>
      <t>(date: Date)</t>
    </r>
  </si>
  <si>
    <r>
      <rPr>
        <rFont val="Arial"/>
        <color rgb="FF4285F4"/>
      </rPr>
      <t>ScoutReport(string pro, string con,</t>
    </r>
    <r>
      <rPr>
        <rFont val="Arial"/>
        <color rgb="FF000000"/>
      </rPr>
      <t xml:space="preserve"> </t>
    </r>
    <r>
      <rPr>
        <rFont val="Arial"/>
        <color theme="6"/>
      </rPr>
      <t>Recommendation recommendation</t>
    </r>
    <r>
      <rPr>
        <rFont val="Arial"/>
        <color rgb="FF000000"/>
      </rPr>
      <t>)</t>
    </r>
  </si>
  <si>
    <r>
      <rPr>
        <rFont val="Arial"/>
        <color rgb="FF4285F4"/>
      </rPr>
      <t>ScoutingReport(pros: string, cons: string,</t>
    </r>
    <r>
      <rPr>
        <rFont val="Arial"/>
        <color rgb="FF000000"/>
      </rPr>
      <t xml:space="preserve"> </t>
    </r>
    <r>
      <rPr>
        <rFont val="Arial"/>
        <color theme="6"/>
      </rPr>
      <t>recommendation: string</t>
    </r>
    <r>
      <rPr>
        <rFont val="Arial"/>
        <color rgb="FF000000"/>
      </rPr>
      <t>)</t>
    </r>
  </si>
  <si>
    <r>
      <rPr>
        <rFont val="Arial"/>
        <color theme="4"/>
      </rPr>
      <t>PlayerProfile</t>
    </r>
    <r>
      <rPr>
        <rFont val="Arial"/>
        <color rgb="FF000000"/>
      </rPr>
      <t>(</t>
    </r>
    <r>
      <rPr>
        <rFont val="Arial"/>
        <color theme="6"/>
      </rPr>
      <t>Position position</t>
    </r>
    <r>
      <rPr>
        <rFont val="Arial"/>
        <color rgb="FF000000"/>
      </rPr>
      <t>)</t>
    </r>
  </si>
  <si>
    <r>
      <rPr>
        <rFont val="Arial"/>
        <color rgb="FF4285F4"/>
      </rPr>
      <t>PlayerProfile</t>
    </r>
    <r>
      <rPr>
        <rFont val="Arial"/>
        <color rgb="FF000000"/>
      </rPr>
      <t xml:space="preserve">( </t>
    </r>
    <r>
      <rPr>
        <rFont val="Arial"/>
        <color theme="6"/>
      </rPr>
      <t>targetPosition: string</t>
    </r>
    <r>
      <rPr>
        <rFont val="Arial"/>
        <color rgb="FF000000"/>
      </rPr>
      <t>, otherAttributes: Map&lt;string, string&gt;)</t>
    </r>
  </si>
  <si>
    <t>HeadScout()</t>
  </si>
  <si>
    <t>ShortListedPlayer(evaluationResult: string)</t>
  </si>
  <si>
    <t>1 Director associate *PlayerProfile</t>
  </si>
  <si>
    <t>1 Director associate *ProspectivePlayer</t>
  </si>
  <si>
    <t>1 HeadScout inherit Scout</t>
  </si>
  <si>
    <t>1 HeadCoach associate *ShortListedPlayer</t>
  </si>
  <si>
    <t>1 HeadCoach associate *ScoutingReport</t>
  </si>
  <si>
    <t>1 HeadCoach associate *PlayerProfile</t>
  </si>
  <si>
    <t>* Scout associate *ScoutingAssignment</t>
  </si>
  <si>
    <t>1 Scout associate *ShortListedPlayer</t>
  </si>
  <si>
    <t>0..* ShortListedPlayer associate *ScoutingReport</t>
  </si>
  <si>
    <t>1 HeadScout associate *Scout</t>
  </si>
  <si>
    <t>0..* ShortListedPlayer associate *ScoutingAssignment</t>
  </si>
  <si>
    <t>Position(GK, LB, ...)</t>
  </si>
  <si>
    <r>
      <rPr>
        <rFont val="Arial"/>
        <color rgb="FF000000"/>
      </rPr>
      <t>abstract Person(</t>
    </r>
    <r>
      <rPr>
        <rFont val="Arial"/>
        <color rgb="FF000000"/>
      </rPr>
      <t>string firstName, string lastName</t>
    </r>
    <r>
      <rPr>
        <rFont val="Arial"/>
        <color rgb="FF000000"/>
      </rPr>
      <t>)</t>
    </r>
  </si>
  <si>
    <r>
      <rPr>
        <rFont val="Arial"/>
        <color theme="4"/>
      </rPr>
      <t>Scout</t>
    </r>
    <r>
      <rPr>
        <rFont val="Arial"/>
        <color rgb="FF000000"/>
      </rPr>
      <t>(ScoutKind scoutKind)</t>
    </r>
  </si>
  <si>
    <r>
      <rPr>
        <rFont val="Arial"/>
        <color theme="4"/>
      </rPr>
      <t>Offer</t>
    </r>
    <r>
      <rPr>
        <rFont val="Arial"/>
        <color rgb="FF000000"/>
      </rPr>
      <t>(int value)</t>
    </r>
  </si>
  <si>
    <r>
      <rPr>
        <rFont val="Arial"/>
        <color theme="4"/>
      </rPr>
      <t>OfficialOffer</t>
    </r>
    <r>
      <rPr>
        <rFont val="Arial"/>
        <color rgb="FF000000"/>
      </rPr>
      <t>()</t>
    </r>
  </si>
  <si>
    <r>
      <rPr>
        <rFont val="Arial"/>
        <color theme="4"/>
      </rPr>
      <t>ScoutReport(string pro, string con</t>
    </r>
    <r>
      <rPr>
        <rFont val="Arial"/>
        <color rgb="FF000000"/>
      </rPr>
      <t xml:space="preserve">, </t>
    </r>
    <r>
      <rPr>
        <rFont val="Arial"/>
        <color theme="6"/>
      </rPr>
      <t>Recommendation recommendation</t>
    </r>
    <r>
      <rPr>
        <rFont val="Arial"/>
        <color rgb="FF000000"/>
      </rPr>
      <t>)</t>
    </r>
  </si>
  <si>
    <r>
      <rPr>
        <rFont val="Arial"/>
        <color rgb="FF4285F4"/>
      </rPr>
      <t>ScoutingReport(string pros, string cons,</t>
    </r>
    <r>
      <rPr>
        <rFont val="Arial"/>
        <color rgb="FF000000"/>
      </rPr>
      <t xml:space="preserve"> </t>
    </r>
    <r>
      <rPr>
        <rFont val="Arial"/>
        <color theme="6"/>
      </rPr>
      <t>string recommendation</t>
    </r>
    <r>
      <rPr>
        <rFont val="Arial"/>
        <color rgb="FF000000"/>
      </rPr>
      <t>)</t>
    </r>
  </si>
  <si>
    <r>
      <rPr>
        <rFont val="Arial"/>
        <color theme="4"/>
      </rPr>
      <t>PlayerProfile</t>
    </r>
    <r>
      <rPr>
        <rFont val="Arial"/>
        <color theme="4"/>
      </rPr>
      <t>(</t>
    </r>
    <r>
      <rPr>
        <rFont val="Arial"/>
        <color theme="4"/>
      </rPr>
      <t>Position position</t>
    </r>
    <r>
      <rPr>
        <rFont val="Arial"/>
        <color theme="4"/>
      </rPr>
      <t>)</t>
    </r>
  </si>
  <si>
    <r>
      <rPr>
        <rFont val="Arial"/>
        <color theme="4"/>
      </rPr>
      <t>DesignatedPlayerProfile</t>
    </r>
    <r>
      <rPr>
        <rFont val="Arial"/>
        <color rgb="FF000000"/>
      </rPr>
      <t xml:space="preserve">(string name, </t>
    </r>
    <r>
      <rPr>
        <rFont val="Arial"/>
        <color theme="4"/>
      </rPr>
      <t xml:space="preserve">Position targetPosition, </t>
    </r>
    <r>
      <rPr>
        <rFont val="Arial"/>
        <color rgb="FF000000"/>
      </rPr>
      <t>*PlayerAttribute otherAttributes)</t>
    </r>
  </si>
  <si>
    <t>PlayerAttribute(string name, string value)</t>
  </si>
  <si>
    <t>Shortlist()</t>
  </si>
  <si>
    <t>1 TeamSportsScoutingSystem contain *DesignatedPlayerProfile</t>
  </si>
  <si>
    <t>1 TeamSportsScoutingSystem contain *OfficialOffer</t>
  </si>
  <si>
    <t>1 TeamSportsScoutingSystem contain *Scout</t>
  </si>
  <si>
    <t>1 TeamSportsScoutingSystem contain *PlayerAttribute</t>
  </si>
  <si>
    <t>1 TeamSportsScoutingSystem contain *Shortlist</t>
  </si>
  <si>
    <t>1 Scout associate *ScoutingReport</t>
  </si>
  <si>
    <t>1 DesignatedPlayerProfile associate *Shortlist</t>
  </si>
  <si>
    <t>1 Shortlist associate *ScoutingReport</t>
  </si>
  <si>
    <t>1 Shortlist associate *OfficialOffer</t>
  </si>
  <si>
    <r>
      <rPr>
        <rFont val="Arial"/>
        <color rgb="FF000000"/>
      </rPr>
      <t>abstract Person(</t>
    </r>
    <r>
      <rPr>
        <rFont val="Arial"/>
        <color rgb="FF000000"/>
      </rPr>
      <t>string firstName, string lastName</t>
    </r>
    <r>
      <rPr>
        <rFont val="Arial"/>
        <color rgb="FF000000"/>
      </rPr>
      <t>)</t>
    </r>
  </si>
  <si>
    <r>
      <rPr>
        <rFont val="Arial"/>
        <color theme="4"/>
      </rPr>
      <t>Scout</t>
    </r>
    <r>
      <rPr>
        <rFont val="Arial"/>
        <color rgb="FF000000"/>
      </rPr>
      <t>(ScoutKind scoutKind)</t>
    </r>
  </si>
  <si>
    <r>
      <rPr>
        <rFont val="Arial"/>
        <color rgb="FF4285F4"/>
      </rPr>
      <t xml:space="preserve">ScoutReport(string pro, string con, </t>
    </r>
    <r>
      <rPr>
        <rFont val="Arial"/>
        <color theme="6"/>
      </rPr>
      <t>Recommendation recommendation)</t>
    </r>
  </si>
  <si>
    <r>
      <rPr>
        <rFont val="Arial"/>
        <color rgb="FF4285F4"/>
      </rPr>
      <t>ScoutingReport(string pros, string cons,</t>
    </r>
    <r>
      <rPr>
        <rFont val="Arial"/>
        <color rgb="FF000000"/>
      </rPr>
      <t xml:space="preserve"> </t>
    </r>
    <r>
      <rPr>
        <rFont val="Arial"/>
        <color theme="6"/>
      </rPr>
      <t>string recommendation)</t>
    </r>
  </si>
  <si>
    <r>
      <rPr>
        <rFont val="Arial"/>
        <color rgb="FF000000"/>
      </rPr>
      <t>PlayerProfile</t>
    </r>
    <r>
      <rPr>
        <rFont val="Arial"/>
        <color rgb="FF000000"/>
      </rPr>
      <t>(</t>
    </r>
    <r>
      <rPr>
        <rFont val="Arial"/>
        <color rgb="FF000000"/>
      </rPr>
      <t>Position position</t>
    </r>
    <r>
      <rPr>
        <rFont val="Arial"/>
        <color rgb="FF000000"/>
      </rPr>
      <t>)</t>
    </r>
  </si>
  <si>
    <t>ShortList()</t>
  </si>
  <si>
    <t>- 1..* PlayerAttribute &lt;associate&gt; 1 Player</t>
  </si>
  <si>
    <t>- 1..* HeadCoach &lt;associate&gt; 1 TeamSportsScoutingSystem</t>
  </si>
  <si>
    <t>- 1 Director &lt;associate&gt; 1 TeamSportsScoutingSystem</t>
  </si>
  <si>
    <t>- 1..* Scout &lt;associate&gt; 1 TeamSportsScoutingSystem</t>
  </si>
  <si>
    <t>- 1 ScoutingReport &lt;associate&gt; 1 Player</t>
  </si>
  <si>
    <t>- 1 ShortList &lt;associate&gt; 1 TeamSportsScoutingSystem</t>
  </si>
  <si>
    <t>- 1..* PlayerAttribute &lt;associate&gt; 1 ShortList</t>
  </si>
  <si>
    <t>- 1 ScoutingReport &lt;associate&gt; 1 ShortList</t>
  </si>
  <si>
    <t>DeviceStatus(Activated, Deactivated)</t>
  </si>
  <si>
    <r>
      <rPr>
        <rFont val="Arial"/>
        <color rgb="FF000000"/>
      </rPr>
      <t xml:space="preserve">CommandType </t>
    </r>
    <r>
      <rPr>
        <rFont val="Arial"/>
        <color rgb="FF000000"/>
      </rPr>
      <t>(lockDoor, turnOnHeating)</t>
    </r>
  </si>
  <si>
    <r>
      <rPr>
        <rFont val="Arial"/>
        <color rgb="FF000000"/>
      </rPr>
      <t xml:space="preserve">CommandStatus </t>
    </r>
    <r>
      <rPr>
        <rFont val="Arial"/>
        <color rgb="FF000000"/>
      </rPr>
      <t>(Requested, Completed, Failed)</t>
    </r>
  </si>
  <si>
    <t>RuleStatus (created, edited, activated, deactivated )</t>
  </si>
  <si>
    <t>BinaryOp (AND, OR )</t>
  </si>
  <si>
    <t>SHAS()</t>
  </si>
  <si>
    <t>SmartHome()</t>
  </si>
  <si>
    <t>SmartHome(address)</t>
  </si>
  <si>
    <t>User(string name)</t>
  </si>
  <si>
    <r>
      <rPr>
        <rFont val="Arial"/>
        <color rgb="FF000000"/>
      </rPr>
      <t>Address</t>
    </r>
    <r>
      <rPr>
        <rFont val="Arial"/>
        <color rgb="FF000000"/>
      </rPr>
      <t>(string city, string postalCode, string street, string aptNumber)</t>
    </r>
  </si>
  <si>
    <r>
      <rPr>
        <rFont val="Arial"/>
        <color theme="4"/>
      </rPr>
      <t>Room</t>
    </r>
    <r>
      <rPr>
        <rFont val="Arial"/>
        <color theme="4"/>
      </rPr>
      <t>()</t>
    </r>
  </si>
  <si>
    <r>
      <rPr>
        <rFont val="Arial"/>
        <color theme="4"/>
      </rPr>
      <t>Room</t>
    </r>
    <r>
      <rPr>
        <rFont val="Arial"/>
        <color rgb="FF000000"/>
      </rPr>
      <t>(id, type)</t>
    </r>
  </si>
  <si>
    <r>
      <rPr>
        <rFont val="Arial"/>
        <color rgb="FF000000"/>
      </rPr>
      <t>abstract Device(DeviceStatus deviceStatus,</t>
    </r>
    <r>
      <rPr>
        <rFont val="Arial"/>
        <color rgb="FF9900FF"/>
      </rPr>
      <t xml:space="preserve"> int deviceID</t>
    </r>
    <r>
      <rPr>
        <rFont val="Arial"/>
        <color rgb="FF000000"/>
      </rPr>
      <t>)</t>
    </r>
  </si>
  <si>
    <r>
      <rPr>
        <rFont val="Arial"/>
        <color theme="4"/>
      </rPr>
      <t>SensorDevice</t>
    </r>
    <r>
      <rPr>
        <rFont val="Arial"/>
        <color theme="4"/>
      </rPr>
      <t>()</t>
    </r>
  </si>
  <si>
    <r>
      <rPr>
        <rFont val="Arial"/>
        <color theme="4"/>
      </rPr>
      <t>Sensor</t>
    </r>
    <r>
      <rPr>
        <rFont val="Arial"/>
        <color rgb="FF000000"/>
      </rPr>
      <t>(</t>
    </r>
    <r>
      <rPr>
        <rFont val="Arial"/>
        <color rgb="FF9900FF"/>
      </rPr>
      <t>id</t>
    </r>
    <r>
      <rPr>
        <rFont val="Arial"/>
        <color rgb="FF000000"/>
      </rPr>
      <t>, type)</t>
    </r>
  </si>
  <si>
    <r>
      <rPr>
        <rFont val="Arial"/>
        <color theme="4"/>
      </rPr>
      <t>ActuatorDevice</t>
    </r>
    <r>
      <rPr>
        <rFont val="Arial"/>
        <color theme="4"/>
      </rPr>
      <t>()</t>
    </r>
  </si>
  <si>
    <r>
      <rPr>
        <rFont val="Arial"/>
        <color theme="4"/>
      </rPr>
      <t>Actuator</t>
    </r>
    <r>
      <rPr>
        <rFont val="Arial"/>
        <color rgb="FF000000"/>
      </rPr>
      <t>(</t>
    </r>
    <r>
      <rPr>
        <rFont val="Arial"/>
        <color rgb="FF9900FF"/>
      </rPr>
      <t>id</t>
    </r>
    <r>
      <rPr>
        <rFont val="Arial"/>
        <color rgb="FF000000"/>
      </rPr>
      <t>, type)</t>
    </r>
  </si>
  <si>
    <r>
      <rPr>
        <rFont val="Arial"/>
        <color theme="4"/>
      </rPr>
      <t>ActvityLog</t>
    </r>
    <r>
      <rPr>
        <rFont val="Arial"/>
        <color theme="4"/>
      </rPr>
      <t>()</t>
    </r>
  </si>
  <si>
    <r>
      <rPr>
        <rFont val="Arial"/>
        <color rgb="FF4285F4"/>
      </rPr>
      <t>ActivityLog</t>
    </r>
    <r>
      <rPr>
        <rFont val="Arial"/>
        <color rgb="FF000000"/>
      </rPr>
      <t xml:space="preserve">(sensorId, actuatorId, value, </t>
    </r>
    <r>
      <rPr>
        <rFont val="Arial"/>
        <color theme="7"/>
      </rPr>
      <t>timestamp</t>
    </r>
    <r>
      <rPr>
        <rFont val="Arial"/>
        <color rgb="FF000000"/>
      </rPr>
      <t>, status)</t>
    </r>
  </si>
  <si>
    <r>
      <rPr>
        <rFont val="Arial"/>
        <color rgb="FF000000"/>
      </rPr>
      <t>abstract RuntimeElement(</t>
    </r>
    <r>
      <rPr>
        <rFont val="Arial"/>
        <color theme="7"/>
      </rPr>
      <t>time timestamp</t>
    </r>
    <r>
      <rPr>
        <rFont val="Arial"/>
        <color rgb="FF000000"/>
      </rPr>
      <t>)</t>
    </r>
  </si>
  <si>
    <r>
      <rPr>
        <rFont val="Arial"/>
        <color rgb="FF000000"/>
      </rPr>
      <t>SensorReading</t>
    </r>
    <r>
      <rPr>
        <rFont val="Arial"/>
        <color rgb="FF000000"/>
      </rPr>
      <t xml:space="preserve">(double </t>
    </r>
    <r>
      <rPr>
        <rFont val="Arial"/>
        <color rgb="FF000000"/>
      </rPr>
      <t>value</t>
    </r>
    <r>
      <rPr>
        <rFont val="Arial"/>
        <color rgb="FF000000"/>
      </rPr>
      <t>)</t>
    </r>
  </si>
  <si>
    <r>
      <rPr>
        <rFont val="Arial"/>
        <color rgb="FF000000"/>
      </rPr>
      <t xml:space="preserve">ControlCommand </t>
    </r>
    <r>
      <rPr>
        <rFont val="Arial"/>
        <color rgb="FF000000"/>
      </rPr>
      <t xml:space="preserve">(CommandType </t>
    </r>
    <r>
      <rPr>
        <rFont val="Arial"/>
        <color rgb="FF000000"/>
      </rPr>
      <t>commandType</t>
    </r>
    <r>
      <rPr>
        <rFont val="Arial"/>
        <color rgb="FF000000"/>
      </rPr>
      <t xml:space="preserve">, CommandStatus </t>
    </r>
    <r>
      <rPr>
        <rFont val="Arial"/>
        <color rgb="FF000000"/>
      </rPr>
      <t>commandStatus</t>
    </r>
    <r>
      <rPr>
        <rFont val="Arial"/>
        <color rgb="FF000000"/>
      </rPr>
      <t>)</t>
    </r>
  </si>
  <si>
    <r>
      <rPr>
        <rFont val="Arial"/>
        <color theme="4"/>
      </rPr>
      <t>AlertRule</t>
    </r>
    <r>
      <rPr>
        <rFont val="Arial"/>
        <color rgb="FF000000"/>
      </rPr>
      <t xml:space="preserve"> (</t>
    </r>
    <r>
      <rPr>
        <rFont val="Arial"/>
        <color theme="6"/>
      </rPr>
      <t>RuleStatus ruleStatus</t>
    </r>
    <r>
      <rPr>
        <rFont val="Arial"/>
        <color rgb="FF000000"/>
      </rPr>
      <t>)</t>
    </r>
  </si>
  <si>
    <r>
      <rPr>
        <rFont val="Arial"/>
        <color theme="4"/>
      </rPr>
      <t>AutomationRule</t>
    </r>
    <r>
      <rPr>
        <rFont val="Arial"/>
        <color rgb="FF000000"/>
      </rPr>
      <t xml:space="preserve">(precondition, action, </t>
    </r>
    <r>
      <rPr>
        <rFont val="Arial"/>
        <color theme="6"/>
      </rPr>
      <t>status</t>
    </r>
    <r>
      <rPr>
        <rFont val="Arial"/>
        <color rgb="FF000000"/>
      </rPr>
      <t>)</t>
    </r>
  </si>
  <si>
    <t>abstract BooleanExpression()</t>
  </si>
  <si>
    <t>RelationalTerm()</t>
  </si>
  <si>
    <t>NotExpression()</t>
  </si>
  <si>
    <t>BinaryExpression(BinaryOp binaryOp)</t>
  </si>
  <si>
    <t>CommandSequence()</t>
  </si>
  <si>
    <t>0..1 SHAS contain * SmartHome</t>
  </si>
  <si>
    <t>1 SHAS contain * User</t>
  </si>
  <si>
    <t>1 SmartHome contain 0..1 Address</t>
  </si>
  <si>
    <t>1 SmartHome contain 0..* Room</t>
  </si>
  <si>
    <t>1 SmartHome contain * Room</t>
  </si>
  <si>
    <t>1 SmartHome contain 0..1 ActivityLog</t>
  </si>
  <si>
    <t>* SmartHome associate * User</t>
  </si>
  <si>
    <t>1 SmartHome contain * AutomationRule</t>
  </si>
  <si>
    <t>1 Room contain * SensorDevice</t>
  </si>
  <si>
    <t>1 Room contain * Sensor</t>
  </si>
  <si>
    <t>1 Room contain * ActuatorDevice</t>
  </si>
  <si>
    <t>1 Room contain * Actuator</t>
  </si>
  <si>
    <t>1 ActivityLog contain * SensorReading</t>
  </si>
  <si>
    <t>1 Sensor associate * ActivityLog</t>
  </si>
  <si>
    <t>1 ActivityLog contain * ControlCommand</t>
  </si>
  <si>
    <t>* Actuator associate 1 ActivityLog</t>
  </si>
  <si>
    <t>* SensorReading associate 1 SensorDevice</t>
  </si>
  <si>
    <t>* ControlCommand associate 1 ActuatorDevice</t>
  </si>
  <si>
    <t>1 AlertRule contain 0..1 BooleanExpression</t>
  </si>
  <si>
    <t>1 AlertRule contain * CommandSequence</t>
  </si>
  <si>
    <t>* RelationalTerm associate 0..1  Room</t>
  </si>
  <si>
    <t>* RelationalTerm associate 0..1  SensorDevice</t>
  </si>
  <si>
    <t>* RelationalTerm associate 0..1  ActuatorDevice</t>
  </si>
  <si>
    <t>* RelationalTerm associate 0..1  SensorReading</t>
  </si>
  <si>
    <t>* RelationalTerm associate 0..1  ControlCommand</t>
  </si>
  <si>
    <t>0..1 NotExpression associate 1 BooleanExpression</t>
  </si>
  <si>
    <t>0..1 BinaryExpression associate 1 BooleanExpreesion</t>
  </si>
  <si>
    <t>* CommandSequence associate 0..1 CommandSequence</t>
  </si>
  <si>
    <t>1 CommandSequence contain 0..1 ControlCommand</t>
  </si>
  <si>
    <r>
      <rPr>
        <rFont val="Arial"/>
        <color rgb="FF000000"/>
      </rPr>
      <t xml:space="preserve">CommandType </t>
    </r>
    <r>
      <rPr>
        <rFont val="Arial"/>
        <color rgb="FF000000"/>
      </rPr>
      <t>(lockDoor, turnOnHeating)</t>
    </r>
  </si>
  <si>
    <r>
      <rPr>
        <rFont val="Arial"/>
        <color rgb="FF000000"/>
      </rPr>
      <t xml:space="preserve">CommandStatus </t>
    </r>
    <r>
      <rPr>
        <rFont val="Arial"/>
        <color rgb="FF000000"/>
      </rPr>
      <t>(Requested, Completed, Failed)</t>
    </r>
  </si>
  <si>
    <r>
      <rPr>
        <rFont val="Arial"/>
        <color theme="4"/>
      </rPr>
      <t>SmartHome</t>
    </r>
    <r>
      <rPr>
        <rFont val="Arial"/>
        <color rgb="FF000000"/>
      </rPr>
      <t>(</t>
    </r>
    <r>
      <rPr>
        <rFont val="Arial"/>
        <color theme="6"/>
      </rPr>
      <t>string physicalAddress</t>
    </r>
    <r>
      <rPr>
        <rFont val="Arial"/>
        <color rgb="FF000000"/>
      </rPr>
      <t>)</t>
    </r>
  </si>
  <si>
    <r>
      <rPr>
        <rFont val="Arial"/>
        <color theme="6"/>
      </rPr>
      <t>Address</t>
    </r>
    <r>
      <rPr>
        <rFont val="Arial"/>
        <color theme="6"/>
      </rPr>
      <t>(string city, string postalCode, string street, string aptNumber)</t>
    </r>
  </si>
  <si>
    <r>
      <rPr>
        <rFont val="Arial"/>
        <color theme="4"/>
      </rPr>
      <t>Room</t>
    </r>
    <r>
      <rPr>
        <rFont val="Arial"/>
        <color theme="4"/>
      </rPr>
      <t>()</t>
    </r>
  </si>
  <si>
    <r>
      <rPr>
        <rFont val="Arial"/>
        <color rgb="FF4A86E8"/>
      </rPr>
      <t>Room</t>
    </r>
    <r>
      <rPr>
        <rFont val="Arial"/>
        <color rgb="FF000000"/>
      </rPr>
      <t>(string roomId)</t>
    </r>
  </si>
  <si>
    <r>
      <rPr>
        <rFont val="Arial"/>
        <color rgb="FF000000"/>
      </rPr>
      <t>abstract Device(DeviceStatus deviceStatus,</t>
    </r>
    <r>
      <rPr>
        <rFont val="Arial"/>
        <color rgb="FF9900FF"/>
      </rPr>
      <t xml:space="preserve"> int deviceID)</t>
    </r>
  </si>
  <si>
    <r>
      <rPr>
        <rFont val="Arial"/>
        <color theme="4"/>
      </rPr>
      <t>SensorDevice</t>
    </r>
    <r>
      <rPr>
        <rFont val="Arial"/>
        <color theme="4"/>
      </rPr>
      <t>()</t>
    </r>
  </si>
  <si>
    <r>
      <rPr>
        <rFont val="Arial"/>
        <color rgb="FF4285F4"/>
      </rPr>
      <t>SensorDevice</t>
    </r>
    <r>
      <rPr>
        <rFont val="Arial"/>
        <color rgb="FF9900FF"/>
      </rPr>
      <t>(string deviceId,</t>
    </r>
    <r>
      <rPr>
        <rFont val="Arial"/>
        <color rgb="FF000000"/>
      </rPr>
      <t xml:space="preserve"> string deviceType)</t>
    </r>
  </si>
  <si>
    <r>
      <rPr>
        <rFont val="Arial"/>
        <color theme="4"/>
      </rPr>
      <t>ActuatorDevice</t>
    </r>
    <r>
      <rPr>
        <rFont val="Arial"/>
        <color theme="4"/>
      </rPr>
      <t>()</t>
    </r>
  </si>
  <si>
    <r>
      <rPr>
        <rFont val="Arial"/>
        <color theme="4"/>
      </rPr>
      <t>ActuatorDevice</t>
    </r>
    <r>
      <rPr>
        <rFont val="Arial"/>
        <color rgb="FF000000"/>
      </rPr>
      <t>(</t>
    </r>
    <r>
      <rPr>
        <rFont val="Arial"/>
        <color rgb="FF9900FF"/>
      </rPr>
      <t>string deviceId</t>
    </r>
    <r>
      <rPr>
        <rFont val="Arial"/>
        <color rgb="FF000000"/>
      </rPr>
      <t>, string deviceType)</t>
    </r>
  </si>
  <si>
    <r>
      <rPr>
        <rFont val="Arial"/>
        <color theme="4"/>
      </rPr>
      <t>ActvityLog</t>
    </r>
    <r>
      <rPr>
        <rFont val="Arial"/>
        <color theme="4"/>
      </rPr>
      <t>()</t>
    </r>
  </si>
  <si>
    <t>ActivityLog()</t>
  </si>
  <si>
    <r>
      <rPr>
        <rFont val="Arial"/>
        <color rgb="FF000000"/>
      </rPr>
      <t>abstract RuntimeElement(</t>
    </r>
    <r>
      <rPr>
        <rFont val="Arial"/>
        <color rgb="FF9900FF"/>
      </rPr>
      <t>time timestamp</t>
    </r>
    <r>
      <rPr>
        <rFont val="Arial"/>
        <color rgb="FF000000"/>
      </rPr>
      <t>)</t>
    </r>
  </si>
  <si>
    <r>
      <rPr>
        <rFont val="Arial"/>
        <color theme="4"/>
      </rPr>
      <t>SensorReading</t>
    </r>
    <r>
      <rPr>
        <rFont val="Arial"/>
        <color theme="4"/>
      </rPr>
      <t xml:space="preserve">(double </t>
    </r>
    <r>
      <rPr>
        <rFont val="Arial"/>
        <color theme="4"/>
      </rPr>
      <t>value</t>
    </r>
    <r>
      <rPr>
        <rFont val="Arial"/>
        <color theme="4"/>
      </rPr>
      <t>)</t>
    </r>
  </si>
  <si>
    <r>
      <rPr>
        <rFont val="Arial"/>
        <color theme="4"/>
      </rPr>
      <t>Record(string value,</t>
    </r>
    <r>
      <rPr>
        <rFont val="Arial"/>
        <color rgb="FF000000"/>
      </rPr>
      <t xml:space="preserve"> </t>
    </r>
    <r>
      <rPr>
        <rFont val="Arial"/>
        <color rgb="FF9900FF"/>
      </rPr>
      <t>datetime timestamp</t>
    </r>
    <r>
      <rPr>
        <rFont val="Arial"/>
        <color rgb="FF000000"/>
      </rPr>
      <t>, string status)</t>
    </r>
  </si>
  <si>
    <r>
      <rPr>
        <rFont val="Arial"/>
        <color rgb="FF000000"/>
      </rPr>
      <t xml:space="preserve">ControlCommand </t>
    </r>
    <r>
      <rPr>
        <rFont val="Arial"/>
        <color rgb="FF000000"/>
      </rPr>
      <t xml:space="preserve">(CommandType </t>
    </r>
    <r>
      <rPr>
        <rFont val="Arial"/>
        <color rgb="FF000000"/>
      </rPr>
      <t>commandType</t>
    </r>
    <r>
      <rPr>
        <rFont val="Arial"/>
        <color rgb="FF000000"/>
      </rPr>
      <t xml:space="preserve">, CommandStatus </t>
    </r>
    <r>
      <rPr>
        <rFont val="Arial"/>
        <color rgb="FF000000"/>
      </rPr>
      <t>commandStatus</t>
    </r>
    <r>
      <rPr>
        <rFont val="Arial"/>
        <color rgb="FF000000"/>
      </rPr>
      <t>)</t>
    </r>
  </si>
  <si>
    <r>
      <rPr>
        <rFont val="Arial"/>
        <color theme="4"/>
      </rPr>
      <t>AlertRule</t>
    </r>
    <r>
      <rPr>
        <rFont val="Arial"/>
        <color rgb="FF000000"/>
      </rPr>
      <t xml:space="preserve"> (RuleStatus ruleStatus)</t>
    </r>
  </si>
  <si>
    <r>
      <rPr>
        <rFont val="Arial"/>
        <color theme="4"/>
      </rPr>
      <t>AutomationRule</t>
    </r>
    <r>
      <rPr>
        <rFont val="Arial"/>
        <color rgb="FF000000"/>
      </rPr>
      <t>(string ruleId, string precondition, string action)</t>
    </r>
  </si>
  <si>
    <t>* SHAS contains 1..* SmartHome</t>
  </si>
  <si>
    <t>* SmartHome contain 1..* Room</t>
  </si>
  <si>
    <t>* Room contain 1..* SensorDevice</t>
  </si>
  <si>
    <t>* Room contain 1..* ActuatorDevice</t>
  </si>
  <si>
    <t>* SensorDevice records 1..* Record</t>
  </si>
  <si>
    <t>* SHAS associates 1..* SensorDevice to SmartHome</t>
  </si>
  <si>
    <t>* SHAS associates 1..* ActuatorDevice to SmartHome</t>
  </si>
  <si>
    <t>* SHAS associates 1 ActivityLog to SmartHome</t>
  </si>
  <si>
    <t>* SHAS associates 1 AutomationRule to SmartHome</t>
  </si>
  <si>
    <t>* AutomationRule contains 1..* AutomationRule (rule dependency)</t>
  </si>
  <si>
    <t>* AutomationRule excludes 1..* AutomationRule (rule conflict)</t>
  </si>
  <si>
    <t>* Record records 1 SensorDevice or 1 ActuatorDevice</t>
  </si>
  <si>
    <t>* ActuatorDevice records 1..* Record</t>
  </si>
  <si>
    <r>
      <rPr>
        <rFont val="Arial"/>
        <color rgb="FF000000"/>
      </rPr>
      <t xml:space="preserve">CommandType </t>
    </r>
    <r>
      <rPr>
        <rFont val="Arial"/>
        <color rgb="FF000000"/>
      </rPr>
      <t>(lockDoor, turnOnHeating)</t>
    </r>
  </si>
  <si>
    <r>
      <rPr>
        <rFont val="Arial"/>
        <color theme="6"/>
      </rPr>
      <t xml:space="preserve">CommandStatus </t>
    </r>
    <r>
      <rPr>
        <rFont val="Arial"/>
        <color theme="6"/>
      </rPr>
      <t>(Requested, Completed, Failed)</t>
    </r>
  </si>
  <si>
    <t>SensorType(movementSensor, temperatureSensor, ...)</t>
  </si>
  <si>
    <r>
      <rPr>
        <rFont val="Arial"/>
        <color theme="4"/>
      </rPr>
      <t>SmartHome</t>
    </r>
    <r>
      <rPr>
        <rFont val="Arial"/>
        <color rgb="FF000000"/>
      </rPr>
      <t>(</t>
    </r>
    <r>
      <rPr>
        <rFont val="Arial"/>
        <color theme="6"/>
      </rPr>
      <t>string address</t>
    </r>
    <r>
      <rPr>
        <rFont val="Arial"/>
        <color rgb="FF000000"/>
      </rPr>
      <t>)</t>
    </r>
  </si>
  <si>
    <r>
      <rPr>
        <rFont val="Arial"/>
        <color theme="6"/>
      </rPr>
      <t>Address</t>
    </r>
    <r>
      <rPr>
        <rFont val="Arial"/>
        <color theme="6"/>
      </rPr>
      <t>(string city, string postalCode, string street, string aptNumber)</t>
    </r>
  </si>
  <si>
    <r>
      <rPr>
        <rFont val="Arial"/>
        <color theme="4"/>
      </rPr>
      <t>Room</t>
    </r>
    <r>
      <rPr>
        <rFont val="Arial"/>
        <color theme="4"/>
      </rPr>
      <t>()</t>
    </r>
  </si>
  <si>
    <r>
      <rPr>
        <rFont val="Arial"/>
        <color theme="4"/>
      </rPr>
      <t>Room</t>
    </r>
    <r>
      <rPr>
        <rFont val="Arial"/>
        <color rgb="FF000000"/>
      </rPr>
      <t>(string roomId)</t>
    </r>
  </si>
  <si>
    <r>
      <rPr>
        <rFont val="Arial"/>
        <color rgb="FF000000"/>
      </rPr>
      <t xml:space="preserve">abstract </t>
    </r>
    <r>
      <rPr>
        <rFont val="Arial"/>
        <color rgb="FF4285F4"/>
      </rPr>
      <t>Device</t>
    </r>
    <r>
      <rPr>
        <rFont val="Arial"/>
        <color rgb="FF000000"/>
      </rPr>
      <t>(</t>
    </r>
    <r>
      <rPr>
        <rFont val="Arial"/>
        <color theme="6"/>
      </rPr>
      <t>DeviceStatus deviceStatus</t>
    </r>
    <r>
      <rPr>
        <rFont val="Arial"/>
        <color rgb="FF000000"/>
      </rPr>
      <t xml:space="preserve">, </t>
    </r>
    <r>
      <rPr>
        <rFont val="Arial"/>
        <color rgb="FF4285F4"/>
      </rPr>
      <t>int deviceID</t>
    </r>
    <r>
      <rPr>
        <rFont val="Arial"/>
        <color rgb="FF000000"/>
      </rPr>
      <t>)</t>
    </r>
  </si>
  <si>
    <t>Abstract Device(string deviceId)</t>
  </si>
  <si>
    <r>
      <rPr>
        <rFont val="Arial"/>
        <color theme="4"/>
      </rPr>
      <t>SensorDevice</t>
    </r>
    <r>
      <rPr>
        <rFont val="Arial"/>
        <color theme="4"/>
      </rPr>
      <t>()</t>
    </r>
  </si>
  <si>
    <r>
      <rPr>
        <rFont val="Arial"/>
        <color theme="4"/>
      </rPr>
      <t>Sensor</t>
    </r>
    <r>
      <rPr>
        <rFont val="Arial"/>
        <color rgb="FF000000"/>
      </rPr>
      <t>(string sensorId, SensorType type)</t>
    </r>
  </si>
  <si>
    <r>
      <rPr>
        <rFont val="Arial"/>
        <color theme="4"/>
      </rPr>
      <t>ActuatorDevice</t>
    </r>
    <r>
      <rPr>
        <rFont val="Arial"/>
        <color theme="4"/>
      </rPr>
      <t>()</t>
    </r>
  </si>
  <si>
    <r>
      <rPr>
        <rFont val="Arial"/>
        <color theme="4"/>
      </rPr>
      <t>Actuator</t>
    </r>
    <r>
      <rPr>
        <rFont val="Arial"/>
        <color rgb="FF000000"/>
      </rPr>
      <t xml:space="preserve">(string actuatorId, </t>
    </r>
    <r>
      <rPr>
        <rFont val="Arial"/>
        <color theme="6"/>
      </rPr>
      <t>string status</t>
    </r>
    <r>
      <rPr>
        <rFont val="Arial"/>
        <color rgb="FF000000"/>
      </rPr>
      <t>)</t>
    </r>
  </si>
  <si>
    <r>
      <rPr>
        <rFont val="Arial"/>
        <color theme="4"/>
      </rPr>
      <t>ActvityLog</t>
    </r>
    <r>
      <rPr>
        <rFont val="Arial"/>
        <color theme="4"/>
      </rPr>
      <t>()</t>
    </r>
  </si>
  <si>
    <r>
      <rPr>
        <rFont val="Arial"/>
        <color rgb="FF000000"/>
      </rPr>
      <t xml:space="preserve">abstract RuntimeElement(time </t>
    </r>
    <r>
      <rPr>
        <rFont val="Arial"/>
        <color rgb="FF9900FF"/>
      </rPr>
      <t>timestamp</t>
    </r>
    <r>
      <rPr>
        <rFont val="Arial"/>
        <color rgb="FF000000"/>
      </rPr>
      <t>)</t>
    </r>
  </si>
  <si>
    <r>
      <rPr>
        <rFont val="Arial"/>
        <color theme="4"/>
      </rPr>
      <t>SensorReading</t>
    </r>
    <r>
      <rPr>
        <rFont val="Arial"/>
        <color theme="4"/>
      </rPr>
      <t xml:space="preserve">(double </t>
    </r>
    <r>
      <rPr>
        <rFont val="Arial"/>
        <color theme="4"/>
      </rPr>
      <t>value</t>
    </r>
    <r>
      <rPr>
        <rFont val="Arial"/>
        <color theme="4"/>
      </rPr>
      <t>)</t>
    </r>
  </si>
  <si>
    <r>
      <rPr>
        <rFont val="Arial"/>
        <color rgb="FF4285F4"/>
      </rPr>
      <t xml:space="preserve">SensorReading </t>
    </r>
    <r>
      <rPr>
        <rFont val="Arial"/>
        <color rgb="FF000000"/>
      </rPr>
      <t>has a</t>
    </r>
    <r>
      <rPr>
        <rFont val="Arial"/>
        <color rgb="FF9900FF"/>
      </rPr>
      <t xml:space="preserve"> timestamp </t>
    </r>
    <r>
      <rPr>
        <rFont val="Arial"/>
        <color rgb="FF000000"/>
      </rPr>
      <t xml:space="preserve">and </t>
    </r>
    <r>
      <rPr>
        <rFont val="Arial"/>
        <color rgb="FF4285F4"/>
      </rPr>
      <t>a measured value</t>
    </r>
  </si>
  <si>
    <r>
      <rPr>
        <rFont val="Arial"/>
        <color theme="4"/>
      </rPr>
      <t>ControlCommand</t>
    </r>
    <r>
      <rPr>
        <rFont val="Arial"/>
        <color rgb="FF000000"/>
      </rPr>
      <t xml:space="preserve"> (CommandType commandType, </t>
    </r>
    <r>
      <rPr>
        <rFont val="Arial"/>
        <color theme="6"/>
      </rPr>
      <t>CommandStatus commandStatus</t>
    </r>
    <r>
      <rPr>
        <rFont val="Arial"/>
        <color rgb="FF000000"/>
      </rPr>
      <t>)</t>
    </r>
  </si>
  <si>
    <r>
      <rPr>
        <rFont val="Arial"/>
        <color rgb="FF4285F4"/>
      </rPr>
      <t>ControlCommand</t>
    </r>
    <r>
      <rPr>
        <rFont val="Arial"/>
        <color rgb="FF000000"/>
      </rPr>
      <t xml:space="preserve"> has a </t>
    </r>
    <r>
      <rPr>
        <rFont val="Arial"/>
        <color rgb="FF9900FF"/>
      </rPr>
      <t>timestamp</t>
    </r>
    <r>
      <rPr>
        <rFont val="Arial"/>
        <color rgb="FF000000"/>
      </rPr>
      <t xml:space="preserve"> and a </t>
    </r>
    <r>
      <rPr>
        <rFont val="Arial"/>
        <color rgb="FFFBBC04"/>
      </rPr>
      <t>status</t>
    </r>
  </si>
  <si>
    <r>
      <rPr>
        <rFont val="Arial"/>
        <color theme="4"/>
      </rPr>
      <t>AlertRule</t>
    </r>
    <r>
      <rPr>
        <rFont val="Arial"/>
        <color rgb="FF000000"/>
      </rPr>
      <t xml:space="preserve"> (RuleStatus ruleStatus)</t>
    </r>
  </si>
  <si>
    <r>
      <rPr>
        <rFont val="Arial"/>
        <color theme="4"/>
      </rPr>
      <t>AutomationRule</t>
    </r>
    <r>
      <rPr>
        <rFont val="Arial"/>
        <color rgb="FF000000"/>
      </rPr>
      <t xml:space="preserve">(string ruleId, string precondition, string action, </t>
    </r>
    <r>
      <rPr>
        <rFont val="Arial"/>
        <color theme="6"/>
      </rPr>
      <t>boolean isActive</t>
    </r>
    <r>
      <rPr>
        <rFont val="Arial"/>
        <color rgb="FF000000"/>
      </rPr>
      <t>)</t>
    </r>
  </si>
  <si>
    <t>1 SHAS contains *SmartHome</t>
  </si>
  <si>
    <t>1 SmartHome contain *Room</t>
  </si>
  <si>
    <t>1 SmartHome associate *ActivityLog</t>
  </si>
  <si>
    <t>1 Room contain *Sensor</t>
  </si>
  <si>
    <t>1 Room contain *Actuator</t>
  </si>
  <si>
    <t>1 Sensor associate *SensorReading</t>
  </si>
  <si>
    <t>1 Actuator associate *ControlCommand</t>
  </si>
  <si>
    <t>0..* AutomationRule is associated with 1 SmartHome</t>
  </si>
  <si>
    <t>1 AutomationRule conflicts with 0..* AutomationRule</t>
  </si>
  <si>
    <t>1 AutomationRule depends on 0..* AutomationRule</t>
  </si>
  <si>
    <t>1 AutomationRule edits 0..* AutomationRule</t>
  </si>
  <si>
    <t>1 SmartHome recognize *Device</t>
  </si>
  <si>
    <r>
      <rPr>
        <rFont val="Arial"/>
        <color theme="6"/>
      </rPr>
      <t xml:space="preserve">CommandType </t>
    </r>
    <r>
      <rPr>
        <rFont val="Arial"/>
        <color theme="6"/>
      </rPr>
      <t>(lockDoor, turnOnHeating)</t>
    </r>
  </si>
  <si>
    <r>
      <rPr>
        <rFont val="Arial"/>
        <color rgb="FF000000"/>
      </rPr>
      <t xml:space="preserve">CommandStatus </t>
    </r>
    <r>
      <rPr>
        <rFont val="Arial"/>
        <color rgb="FF000000"/>
      </rPr>
      <t>(Requested, Completed, Failed)</t>
    </r>
  </si>
  <si>
    <r>
      <rPr>
        <rFont val="Arial"/>
        <color rgb="FF000000"/>
      </rPr>
      <t xml:space="preserve">RuleStatus (created, </t>
    </r>
    <r>
      <rPr>
        <rFont val="Arial"/>
        <color theme="6"/>
      </rPr>
      <t>edited</t>
    </r>
    <r>
      <rPr>
        <rFont val="Arial"/>
        <color rgb="FF000000"/>
      </rPr>
      <t>, activated, deactivated )</t>
    </r>
  </si>
  <si>
    <t>DeviceType(temperatureSensor, movementSensor, lightController, lockController)</t>
  </si>
  <si>
    <r>
      <rPr>
        <rFont val="Arial"/>
        <color theme="4"/>
      </rPr>
      <t>SmartHome</t>
    </r>
    <r>
      <rPr>
        <rFont val="Arial"/>
        <color rgb="FF000000"/>
      </rPr>
      <t>(</t>
    </r>
    <r>
      <rPr>
        <rFont val="Arial"/>
        <color theme="6"/>
      </rPr>
      <t>string physicalAddress</t>
    </r>
    <r>
      <rPr>
        <rFont val="Arial"/>
        <color rgb="FF000000"/>
      </rPr>
      <t>)</t>
    </r>
  </si>
  <si>
    <r>
      <rPr>
        <rFont val="Arial"/>
        <color theme="6"/>
      </rPr>
      <t>Address</t>
    </r>
    <r>
      <rPr>
        <rFont val="Arial"/>
        <color theme="6"/>
      </rPr>
      <t>(string city, string postalCode, string street, string aptNumber)</t>
    </r>
  </si>
  <si>
    <r>
      <rPr>
        <rFont val="Arial"/>
        <color theme="4"/>
      </rPr>
      <t>Room</t>
    </r>
    <r>
      <rPr>
        <rFont val="Arial"/>
        <color theme="4"/>
      </rPr>
      <t>()</t>
    </r>
  </si>
  <si>
    <r>
      <rPr>
        <rFont val="Arial"/>
        <color theme="4"/>
      </rPr>
      <t>Room</t>
    </r>
    <r>
      <rPr>
        <rFont val="Arial"/>
        <color rgb="FF000000"/>
      </rPr>
      <t>(string name)</t>
    </r>
  </si>
  <si>
    <r>
      <rPr>
        <rFont val="Arial"/>
        <color theme="4"/>
      </rPr>
      <t xml:space="preserve">abstract Device(DeviceStatus </t>
    </r>
    <r>
      <rPr>
        <rFont val="Arial"/>
        <color rgb="FF000000"/>
      </rPr>
      <t xml:space="preserve">deviceStatus, </t>
    </r>
    <r>
      <rPr>
        <rFont val="Arial"/>
        <color theme="4"/>
      </rPr>
      <t>int deviceID</t>
    </r>
    <r>
      <rPr>
        <rFont val="Arial"/>
        <color rgb="FF000000"/>
      </rPr>
      <t>)</t>
    </r>
  </si>
  <si>
    <r>
      <rPr>
        <rFont val="Arial"/>
        <color theme="4"/>
      </rPr>
      <t>Device(string uniqueID</t>
    </r>
    <r>
      <rPr>
        <rFont val="Arial"/>
        <color rgb="FF000000"/>
      </rPr>
      <t>, DeviceType type)</t>
    </r>
  </si>
  <si>
    <r>
      <rPr>
        <rFont val="Arial"/>
        <color theme="4"/>
      </rPr>
      <t>SensorDevice</t>
    </r>
    <r>
      <rPr>
        <rFont val="Arial"/>
        <color theme="4"/>
      </rPr>
      <t>()</t>
    </r>
  </si>
  <si>
    <t>SensorDevice extends Device()</t>
  </si>
  <si>
    <r>
      <rPr>
        <rFont val="Arial"/>
        <color theme="4"/>
      </rPr>
      <t>ActuatorDevice</t>
    </r>
    <r>
      <rPr>
        <rFont val="Arial"/>
        <color theme="4"/>
      </rPr>
      <t>()</t>
    </r>
  </si>
  <si>
    <t>ActuatorDevice extends Device()</t>
  </si>
  <si>
    <r>
      <rPr>
        <rFont val="Arial"/>
        <color theme="4"/>
      </rPr>
      <t>ActvityLog</t>
    </r>
    <r>
      <rPr>
        <rFont val="Arial"/>
        <color theme="4"/>
      </rPr>
      <t>()</t>
    </r>
  </si>
  <si>
    <r>
      <rPr>
        <rFont val="Arial"/>
        <color theme="4"/>
      </rPr>
      <t>SmartHomeLog</t>
    </r>
    <r>
      <rPr>
        <rFont val="Arial"/>
        <color rgb="FF000000"/>
      </rPr>
      <t>(</t>
    </r>
    <r>
      <rPr>
        <rFont val="Arial"/>
        <color theme="6"/>
      </rPr>
      <t>DateTime timestamp</t>
    </r>
    <r>
      <rPr>
        <rFont val="Arial"/>
        <color rgb="FF000000"/>
      </rPr>
      <t>)</t>
    </r>
  </si>
  <si>
    <r>
      <rPr>
        <rFont val="Arial"/>
        <color rgb="FF000000"/>
      </rPr>
      <t>abstract RuntimeElement(</t>
    </r>
    <r>
      <rPr>
        <rFont val="Arial"/>
        <color rgb="FF9900FF"/>
      </rPr>
      <t>time timestamp</t>
    </r>
    <r>
      <rPr>
        <rFont val="Arial"/>
        <color rgb="FF000000"/>
      </rPr>
      <t>)</t>
    </r>
  </si>
  <si>
    <t>SensorReading(double value)</t>
  </si>
  <si>
    <r>
      <rPr>
        <rFont val="Arial"/>
        <color rgb="FF4285F4"/>
      </rPr>
      <t>SensorReading(float value</t>
    </r>
    <r>
      <rPr>
        <rFont val="Arial"/>
        <color rgb="FF000000"/>
      </rPr>
      <t xml:space="preserve">, </t>
    </r>
    <r>
      <rPr>
        <rFont val="Arial"/>
        <color rgb="FF9900FF"/>
      </rPr>
      <t>DateTime timestamp</t>
    </r>
    <r>
      <rPr>
        <rFont val="Arial"/>
        <color rgb="FF000000"/>
      </rPr>
      <t>)</t>
    </r>
  </si>
  <si>
    <r>
      <rPr>
        <rFont val="Arial"/>
        <color rgb="FF4285F4"/>
      </rPr>
      <t>ControlCommand</t>
    </r>
    <r>
      <rPr>
        <rFont val="Arial"/>
        <color rgb="FF000000"/>
      </rPr>
      <t xml:space="preserve"> (</t>
    </r>
    <r>
      <rPr>
        <rFont val="Arial"/>
        <color rgb="FFFBBC04"/>
      </rPr>
      <t>CommandType commandType</t>
    </r>
    <r>
      <rPr>
        <rFont val="Arial"/>
        <color rgb="FF000000"/>
      </rPr>
      <t>, CommandStatus commandStatus)</t>
    </r>
  </si>
  <si>
    <r>
      <rPr>
        <rFont val="Arial"/>
        <color rgb="FF4285F4"/>
      </rPr>
      <t>ControlCommand</t>
    </r>
    <r>
      <rPr>
        <rFont val="Arial"/>
        <color rgb="FF000000"/>
      </rPr>
      <t>(</t>
    </r>
    <r>
      <rPr>
        <rFont val="Arial"/>
        <color rgb="FFFBBC04"/>
      </rPr>
      <t>string command</t>
    </r>
    <r>
      <rPr>
        <rFont val="Arial"/>
        <color rgb="FF000000"/>
      </rPr>
      <t xml:space="preserve">, </t>
    </r>
    <r>
      <rPr>
        <rFont val="Arial"/>
        <color rgb="FFFBBC04"/>
      </rPr>
      <t>ControlStatus status</t>
    </r>
    <r>
      <rPr>
        <rFont val="Arial"/>
        <color rgb="FF000000"/>
      </rPr>
      <t>,</t>
    </r>
    <r>
      <rPr>
        <rFont val="Arial"/>
        <color rgb="FF34A853"/>
      </rPr>
      <t xml:space="preserve"> </t>
    </r>
    <r>
      <rPr>
        <rFont val="Arial"/>
        <color rgb="FF9900FF"/>
      </rPr>
      <t>DateTime timestamp</t>
    </r>
    <r>
      <rPr>
        <rFont val="Arial"/>
        <color rgb="FF000000"/>
      </rPr>
      <t>)</t>
    </r>
  </si>
  <si>
    <r>
      <rPr>
        <rFont val="Arial"/>
        <color theme="4"/>
      </rPr>
      <t>AlertRule</t>
    </r>
    <r>
      <rPr>
        <rFont val="Arial"/>
        <color rgb="FF000000"/>
      </rPr>
      <t xml:space="preserve"> (RuleStatus ruleStatus)</t>
    </r>
  </si>
  <si>
    <r>
      <rPr>
        <rFont val="Arial"/>
        <color rgb="FF4285F4"/>
      </rPr>
      <t>AutomationRule</t>
    </r>
    <r>
      <rPr>
        <rFont val="Arial"/>
        <color theme="1"/>
      </rPr>
      <t xml:space="preserve">(string name, string precondition, List&lt;ControlCommand&gt; actions, </t>
    </r>
    <r>
      <rPr>
        <rFont val="Arial"/>
        <color rgb="FFFBBC04"/>
      </rPr>
      <t>boolean activated,</t>
    </r>
    <r>
      <rPr>
        <rFont val="Arial"/>
        <color theme="1"/>
      </rPr>
      <t xml:space="preserve"> </t>
    </r>
    <r>
      <rPr>
        <rFont val="Arial"/>
        <color rgb="FFFBBC04"/>
      </rPr>
      <t xml:space="preserve">boolean editable, </t>
    </r>
    <r>
      <rPr>
        <rFont val="Arial"/>
        <color theme="1"/>
      </rPr>
      <t>boolean deleted)</t>
    </r>
  </si>
  <si>
    <t>RuleTrigger(DateTime timestamp, AutomationRule triggeredRule)</t>
  </si>
  <si>
    <t>1 SHAS contains * SmartHome</t>
  </si>
  <si>
    <t>1 SmartHome contains * Room</t>
  </si>
  <si>
    <t>1 Room contains * Device</t>
  </si>
  <si>
    <t>1 Device associates * SensorReading</t>
  </si>
  <si>
    <t>1 Device associates * ControlCommand</t>
  </si>
  <si>
    <t>1 SmartHomeLog associates * SensorReading</t>
  </si>
  <si>
    <t>1 SmartHomeLog associates * ControlCommand</t>
  </si>
  <si>
    <t>* SmartHomeLog associates * RuleTrigger</t>
  </si>
  <si>
    <t>* AutomationRule can depend on or conflict with other AutomationRules.</t>
  </si>
  <si>
    <r>
      <rPr>
        <rFont val="Arial"/>
        <color theme="6"/>
      </rPr>
      <t xml:space="preserve">CommandType </t>
    </r>
    <r>
      <rPr>
        <rFont val="Arial"/>
        <color theme="6"/>
      </rPr>
      <t>(lockDoor, turnOnHeating)</t>
    </r>
  </si>
  <si>
    <r>
      <rPr>
        <rFont val="Arial"/>
        <color theme="6"/>
      </rPr>
      <t xml:space="preserve">CommandStatus </t>
    </r>
    <r>
      <rPr>
        <rFont val="Arial"/>
        <color theme="6"/>
      </rPr>
      <t>(Requested, Completed, Failed)</t>
    </r>
  </si>
  <si>
    <r>
      <rPr>
        <rFont val="Arial"/>
        <color rgb="FF000000"/>
      </rPr>
      <t xml:space="preserve">RuleStatus (created, </t>
    </r>
    <r>
      <rPr>
        <rFont val="Arial"/>
        <color theme="6"/>
      </rPr>
      <t>edited</t>
    </r>
    <r>
      <rPr>
        <rFont val="Arial"/>
        <color rgb="FF000000"/>
      </rPr>
      <t>, activated, deactivated )</t>
    </r>
  </si>
  <si>
    <r>
      <rPr>
        <rFont val="Arial"/>
        <color theme="4"/>
      </rPr>
      <t>SmartHome</t>
    </r>
    <r>
      <rPr>
        <rFont val="Arial"/>
        <color rgb="FF000000"/>
      </rPr>
      <t>(</t>
    </r>
    <r>
      <rPr>
        <rFont val="Arial"/>
        <color theme="6"/>
      </rPr>
      <t>string address</t>
    </r>
    <r>
      <rPr>
        <rFont val="Arial"/>
        <color rgb="FF000000"/>
      </rPr>
      <t>)</t>
    </r>
  </si>
  <si>
    <r>
      <rPr>
        <rFont val="Arial"/>
        <color theme="6"/>
      </rPr>
      <t>Address</t>
    </r>
    <r>
      <rPr>
        <rFont val="Arial"/>
        <color theme="6"/>
      </rPr>
      <t>(string city, string postalCode, string street, string aptNumber)</t>
    </r>
  </si>
  <si>
    <r>
      <rPr>
        <rFont val="Arial"/>
        <color theme="4"/>
      </rPr>
      <t>Room</t>
    </r>
    <r>
      <rPr>
        <rFont val="Arial"/>
        <color theme="4"/>
      </rPr>
      <t>()</t>
    </r>
  </si>
  <si>
    <t>Room()</t>
  </si>
  <si>
    <r>
      <rPr>
        <rFont val="Arial"/>
        <color rgb="FF000000"/>
      </rPr>
      <t xml:space="preserve">abstract Device(DeviceStatus deviceStatus, </t>
    </r>
    <r>
      <rPr>
        <rFont val="Arial"/>
        <color rgb="FF9900FF"/>
      </rPr>
      <t>int deviceID</t>
    </r>
    <r>
      <rPr>
        <rFont val="Arial"/>
        <color rgb="FF000000"/>
      </rPr>
      <t>)</t>
    </r>
  </si>
  <si>
    <r>
      <rPr>
        <rFont val="Arial"/>
        <color theme="4"/>
      </rPr>
      <t>SensorDevice</t>
    </r>
    <r>
      <rPr>
        <rFont val="Arial"/>
        <color theme="4"/>
      </rPr>
      <t>()</t>
    </r>
  </si>
  <si>
    <r>
      <rPr>
        <rFont val="Arial"/>
        <color theme="4"/>
      </rPr>
      <t>Sensor</t>
    </r>
    <r>
      <rPr>
        <rFont val="Arial"/>
        <color rgb="FF000000"/>
      </rPr>
      <t>(</t>
    </r>
    <r>
      <rPr>
        <rFont val="Arial"/>
        <color rgb="FF9900FF"/>
      </rPr>
      <t>string deviceId</t>
    </r>
    <r>
      <rPr>
        <rFont val="Arial"/>
        <color rgb="FF000000"/>
      </rPr>
      <t>)</t>
    </r>
  </si>
  <si>
    <r>
      <rPr>
        <rFont val="Arial"/>
        <color theme="4"/>
      </rPr>
      <t>ActuatorDevice</t>
    </r>
    <r>
      <rPr>
        <rFont val="Arial"/>
        <color theme="4"/>
      </rPr>
      <t>()</t>
    </r>
  </si>
  <si>
    <r>
      <rPr>
        <rFont val="Arial"/>
        <color theme="4"/>
      </rPr>
      <t>Actuator</t>
    </r>
    <r>
      <rPr>
        <rFont val="Arial"/>
        <color rgb="FF000000"/>
      </rPr>
      <t>(</t>
    </r>
    <r>
      <rPr>
        <rFont val="Arial"/>
        <color rgb="FF9900FF"/>
      </rPr>
      <t>string deviceId</t>
    </r>
    <r>
      <rPr>
        <rFont val="Arial"/>
        <color rgb="FF000000"/>
      </rPr>
      <t>)</t>
    </r>
  </si>
  <si>
    <r>
      <rPr>
        <rFont val="Arial"/>
        <color theme="4"/>
      </rPr>
      <t>ActvityLog</t>
    </r>
    <r>
      <rPr>
        <rFont val="Arial"/>
        <color theme="4"/>
      </rPr>
      <t>()</t>
    </r>
  </si>
  <si>
    <r>
      <rPr>
        <rFont val="Arial"/>
        <color rgb="FF000000"/>
      </rPr>
      <t>abstract RuntimeElement(</t>
    </r>
    <r>
      <rPr>
        <rFont val="Arial"/>
        <color rgb="FF9900FF"/>
      </rPr>
      <t>time timestamp</t>
    </r>
    <r>
      <rPr>
        <rFont val="Arial"/>
        <color rgb="FF000000"/>
      </rPr>
      <t>)</t>
    </r>
  </si>
  <si>
    <r>
      <rPr>
        <rFont val="Arial"/>
        <color theme="4"/>
      </rPr>
      <t>SensorReading(float value,</t>
    </r>
    <r>
      <rPr>
        <rFont val="Arial"/>
        <color rgb="FF9900FF"/>
      </rPr>
      <t xml:space="preserve"> Date timestamp</t>
    </r>
    <r>
      <rPr>
        <rFont val="Arial"/>
        <color rgb="FF000000"/>
      </rPr>
      <t>)</t>
    </r>
  </si>
  <si>
    <r>
      <rPr>
        <rFont val="Arial"/>
        <color theme="4"/>
      </rPr>
      <t>ControlCommand</t>
    </r>
    <r>
      <rPr>
        <rFont val="Arial"/>
        <color rgb="FF000000"/>
      </rPr>
      <t xml:space="preserve"> (</t>
    </r>
    <r>
      <rPr>
        <rFont val="Arial"/>
        <color theme="6"/>
      </rPr>
      <t>CommandType commandType, CommandStatus commandStatus</t>
    </r>
    <r>
      <rPr>
        <rFont val="Arial"/>
        <color rgb="FF000000"/>
      </rPr>
      <t>)</t>
    </r>
  </si>
  <si>
    <r>
      <rPr>
        <rFont val="Arial"/>
        <color theme="4"/>
      </rPr>
      <t>ControlCommand</t>
    </r>
    <r>
      <rPr>
        <rFont val="Arial"/>
        <color rgb="FF000000"/>
      </rPr>
      <t>(</t>
    </r>
    <r>
      <rPr>
        <rFont val="Arial"/>
        <color theme="6"/>
      </rPr>
      <t>string command</t>
    </r>
    <r>
      <rPr>
        <rFont val="Arial"/>
        <color rgb="FF000000"/>
      </rPr>
      <t xml:space="preserve">, </t>
    </r>
    <r>
      <rPr>
        <rFont val="Arial"/>
        <color rgb="FF9900FF"/>
      </rPr>
      <t>Date timestamp</t>
    </r>
    <r>
      <rPr>
        <rFont val="Arial"/>
        <color rgb="FF000000"/>
      </rPr>
      <t xml:space="preserve">, </t>
    </r>
    <r>
      <rPr>
        <rFont val="Arial"/>
        <color theme="6"/>
      </rPr>
      <t>string status</t>
    </r>
    <r>
      <rPr>
        <rFont val="Arial"/>
        <color rgb="FF000000"/>
      </rPr>
      <t>)</t>
    </r>
  </si>
  <si>
    <r>
      <rPr>
        <rFont val="Arial"/>
        <color theme="4"/>
      </rPr>
      <t>AlertRule</t>
    </r>
    <r>
      <rPr>
        <rFont val="Arial"/>
        <color rgb="FF000000"/>
      </rPr>
      <t xml:space="preserve"> (RuleStatus ruleStatus)</t>
    </r>
  </si>
  <si>
    <r>
      <rPr>
        <rFont val="Arial"/>
        <color rgb="FF4285F4"/>
      </rPr>
      <t>AutomationRule</t>
    </r>
    <r>
      <rPr>
        <rFont val="Arial"/>
        <color rgb="FF000000"/>
      </rPr>
      <t xml:space="preserve">(string precondition, string action, </t>
    </r>
    <r>
      <rPr>
        <rFont val="Arial"/>
        <color rgb="FFFBBC04"/>
      </rPr>
      <t xml:space="preserve">boolean activated, boolean editable, </t>
    </r>
    <r>
      <rPr>
        <rFont val="Arial"/>
        <color rgb="FF000000"/>
      </rPr>
      <t>boolean conflictable)</t>
    </r>
  </si>
  <si>
    <t>RuleTrigger(Date timestamp)</t>
  </si>
  <si>
    <t>1 SHAS contain * SmartHome</t>
  </si>
  <si>
    <t>1 SmartHome contain * ActivityLog</t>
  </si>
  <si>
    <t>1 Sensor provide * SensorReading</t>
  </si>
  <si>
    <t>1 Actuator receive * ControlCommand</t>
  </si>
  <si>
    <t>- 1 AutomationRule depend on * AutomationRule</t>
  </si>
  <si>
    <t>- 1 AutomationRule conflict with * AutomationRule</t>
  </si>
  <si>
    <t>- 1 SmartHome trigger * RuleTrigger by AutomationRule</t>
  </si>
  <si>
    <t>Online Tutoring System (OTS)</t>
  </si>
  <si>
    <t>Enumerations:</t>
  </si>
  <si>
    <t>LevelOfTutoring(PrimarySchool, HighSchool, University)</t>
  </si>
  <si>
    <r>
      <rPr>
        <rFont val="Arial"/>
        <color rgb="FF000000"/>
      </rPr>
      <t xml:space="preserve">- </t>
    </r>
    <r>
      <rPr>
        <rFont val="Arial"/>
        <color theme="6"/>
      </rPr>
      <t xml:space="preserve">Subject </t>
    </r>
    <r>
      <rPr>
        <rFont val="Arial"/>
        <color rgb="FF000000"/>
      </rPr>
      <t>(mathematics, science, literature)</t>
    </r>
  </si>
  <si>
    <r>
      <rPr>
        <rFont val="Arial"/>
        <color rgb="FF000000"/>
      </rPr>
      <t xml:space="preserve">SessionStatus(Proposed, Confirmed, Completed, </t>
    </r>
    <r>
      <rPr>
        <rFont val="Arial"/>
        <color theme="4"/>
      </rPr>
      <t>Paid, Cancelled</t>
    </r>
    <r>
      <rPr>
        <rFont val="Arial"/>
        <color rgb="FF000000"/>
      </rPr>
      <t>)</t>
    </r>
  </si>
  <si>
    <t>- TutoringLevel (primary school level, high school level, university level)</t>
  </si>
  <si>
    <t>PaymentKind(CreditCard, WireTransfer)</t>
  </si>
  <si>
    <t>OTS()</t>
  </si>
  <si>
    <t>User(string name, string email)</t>
  </si>
  <si>
    <r>
      <rPr>
        <rFont val="Arial"/>
        <color theme="4"/>
      </rPr>
      <t xml:space="preserve">- </t>
    </r>
    <r>
      <rPr>
        <rFont val="Arial"/>
        <color theme="4"/>
      </rPr>
      <t xml:space="preserve">User </t>
    </r>
    <r>
      <rPr>
        <rFont val="Arial"/>
        <color theme="4"/>
      </rPr>
      <t>(name: string, email: string)</t>
    </r>
  </si>
  <si>
    <t>BestTutorAward(int year, int month)</t>
  </si>
  <si>
    <r>
      <rPr>
        <rFont val="Arial"/>
        <color rgb="FF000000"/>
      </rPr>
      <t xml:space="preserve">- </t>
    </r>
    <r>
      <rPr>
        <rFont val="Arial"/>
        <color theme="6"/>
      </rPr>
      <t>BankAccount (account_number: string)</t>
    </r>
  </si>
  <si>
    <r>
      <rPr>
        <rFont val="Arial"/>
        <color theme="4"/>
      </rPr>
      <t>Tutor</t>
    </r>
    <r>
      <rPr>
        <rFont val="Arial"/>
        <color rgb="FF000000"/>
      </rPr>
      <t xml:space="preserve">(string </t>
    </r>
    <r>
      <rPr>
        <rFont val="Arial"/>
        <color rgb="FFFBBC04"/>
      </rPr>
      <t>bankAccount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</si>
  <si>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rgb="FF4285F4"/>
      </rPr>
      <t xml:space="preserve">Tutor </t>
    </r>
    <r>
      <rPr>
        <rFont val="Arial"/>
        <color rgb="FF000000"/>
      </rPr>
      <t>(</t>
    </r>
    <r>
      <rPr>
        <rFont val="Arial"/>
        <color rgb="FF9900FF"/>
      </rPr>
      <t>name: string, email: string</t>
    </r>
    <r>
      <rPr>
        <rFont val="Arial"/>
        <color rgb="FF000000"/>
      </rPr>
      <t>, bank_account: BankAccount, tutoring_subjects: list of tuples(Subject, TutoringLevel, hourly_price: int), weekly_availability: list of tuples(day_of_week: string, start_time: string, end_time: string))</t>
    </r>
  </si>
  <si>
    <r>
      <rPr>
        <rFont val="Arial"/>
        <color rgb="FF000000"/>
      </rPr>
      <t>TutoringOffer</t>
    </r>
    <r>
      <rPr>
        <rFont val="Arial"/>
        <color rgb="FF000000"/>
      </rPr>
      <t xml:space="preserve">(float </t>
    </r>
    <r>
      <rPr>
        <rFont val="Arial"/>
        <color rgb="FF000000"/>
      </rPr>
      <t>hourlyPrice</t>
    </r>
    <r>
      <rPr>
        <rFont val="Arial"/>
        <color rgb="FF000000"/>
      </rPr>
      <t>)</t>
    </r>
  </si>
  <si>
    <r>
      <rPr>
        <rFont val="Arial"/>
        <color theme="6"/>
      </rPr>
      <t xml:space="preserve">Subject </t>
    </r>
    <r>
      <rPr>
        <rFont val="Arial"/>
        <color rgb="FF000000"/>
      </rPr>
      <t>(string name)</t>
    </r>
  </si>
  <si>
    <t>TutorAvailability(Date startTime, Time endTime)</t>
  </si>
  <si>
    <t>abstract TutoringRole()</t>
  </si>
  <si>
    <r>
      <rPr>
        <rFont val="Arial"/>
        <color rgb="FF000000"/>
      </rPr>
      <t xml:space="preserve">abstract TutoringElement(LevelOfTutoring </t>
    </r>
    <r>
      <rPr>
        <rFont val="Arial"/>
        <color rgb="FF000000"/>
      </rPr>
      <t>tutoringLevel</t>
    </r>
    <r>
      <rPr>
        <rFont val="Arial"/>
        <color rgb="FF000000"/>
      </rPr>
      <t>)</t>
    </r>
  </si>
  <si>
    <t>Student()</t>
  </si>
  <si>
    <r>
      <rPr>
        <rFont val="Arial"/>
        <color rgb="FF000000"/>
      </rPr>
      <t xml:space="preserve">- </t>
    </r>
    <r>
      <rPr>
        <rFont val="Arial"/>
        <color rgb="FF4285F4"/>
      </rPr>
      <t xml:space="preserve">Student </t>
    </r>
    <r>
      <rPr>
        <rFont val="Arial"/>
        <color rgb="FF000000"/>
      </rPr>
      <t>(</t>
    </r>
    <r>
      <rPr>
        <rFont val="Arial"/>
        <color rgb="FF9900FF"/>
      </rPr>
      <t>name: string, email: string</t>
    </r>
    <r>
      <rPr>
        <rFont val="Arial"/>
        <color rgb="FF000000"/>
      </rPr>
      <t>)</t>
    </r>
  </si>
  <si>
    <t>TutoringRequest()</t>
  </si>
  <si>
    <r>
      <rPr>
        <rFont val="Arial"/>
        <color theme="4"/>
      </rPr>
      <t xml:space="preserve">TutoringSession </t>
    </r>
    <r>
      <rPr>
        <rFont val="Arial"/>
        <color rgb="FF000000"/>
      </rPr>
      <t xml:space="preserve">(Date </t>
    </r>
    <r>
      <rPr>
        <rFont val="Arial"/>
        <color theme="4"/>
      </rPr>
      <t>sessionDate</t>
    </r>
    <r>
      <rPr>
        <rFont val="Arial"/>
        <color rgb="FF000000"/>
      </rPr>
      <t xml:space="preserve">, float </t>
    </r>
    <r>
      <rPr>
        <rFont val="Arial"/>
        <color theme="4"/>
      </rPr>
      <t>totalPrice</t>
    </r>
    <r>
      <rPr>
        <rFont val="Arial"/>
        <color rgb="FF000000"/>
      </rPr>
      <t xml:space="preserve">, SessionStatus </t>
    </r>
    <r>
      <rPr>
        <rFont val="Arial"/>
        <color theme="4"/>
      </rPr>
      <t>sessionStatus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</si>
  <si>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TutoringSession </t>
    </r>
    <r>
      <rPr>
        <rFont val="Arial"/>
        <color rgb="FF000000"/>
      </rPr>
      <t xml:space="preserve">(id: int, tutor: Tutor, student: Student, subject: Subject, tutoring_level: TutoringLevel, </t>
    </r>
    <r>
      <rPr>
        <rFont val="Arial"/>
        <color theme="4"/>
      </rPr>
      <t>date: date</t>
    </r>
    <r>
      <rPr>
        <rFont val="Arial"/>
        <color rgb="FF000000"/>
      </rPr>
      <t xml:space="preserve">, time: time, followup_session: boolean, followup_date: date, followup_time: time, </t>
    </r>
    <r>
      <rPr>
        <rFont val="Arial"/>
        <color rgb="FF9900FF"/>
      </rPr>
      <t>paid: boolean</t>
    </r>
    <r>
      <rPr>
        <rFont val="Arial"/>
        <color rgb="FF000000"/>
      </rPr>
      <t xml:space="preserve">, </t>
    </r>
    <r>
      <rPr>
        <rFont val="Arial"/>
        <color theme="4"/>
      </rPr>
      <t>price: int</t>
    </r>
    <r>
      <rPr>
        <rFont val="Arial"/>
        <color rgb="FF000000"/>
      </rPr>
      <t xml:space="preserve">, </t>
    </r>
    <r>
      <rPr>
        <rFont val="Arial"/>
        <color rgb="FF9900FF"/>
      </rPr>
      <t>cancelled: boolean, cancelled_by_student: boolean</t>
    </r>
    <r>
      <rPr>
        <rFont val="Arial"/>
        <color rgb="FF000000"/>
      </rPr>
      <t>)</t>
    </r>
  </si>
  <si>
    <r>
      <rPr>
        <rFont val="Arial"/>
        <color rgb="FF000000"/>
      </rPr>
      <t xml:space="preserve">Payment </t>
    </r>
    <r>
      <rPr>
        <rFont val="Arial"/>
        <color rgb="FF000000"/>
      </rPr>
      <t>(PaymentKind paymentForm, date paymentDate)</t>
    </r>
  </si>
  <si>
    <t>Associations:</t>
  </si>
  <si>
    <t>1 OTS contain *Subject</t>
  </si>
  <si>
    <t>- 1 Tutor inherit 1 User</t>
  </si>
  <si>
    <t>1 OTS contain *User</t>
  </si>
  <si>
    <t>- * Tutor associate * Student</t>
  </si>
  <si>
    <t>- * Student associate * TutoringSession</t>
  </si>
  <si>
    <t>1 OTS contain *BestTutorAward</t>
  </si>
  <si>
    <t>- 1 TutoringSession associate 1 Tutor</t>
  </si>
  <si>
    <t>1 Tutor contain *TutoringOffer</t>
  </si>
  <si>
    <t>- 1 TutoringSession associate 1 Student</t>
  </si>
  <si>
    <t>1 Tutor contain *TutorAvailability</t>
  </si>
  <si>
    <t>1 User contain 0..2 TutoringRole</t>
  </si>
  <si>
    <t>1 Student contain *TutoringRequest</t>
  </si>
  <si>
    <t>1 TutoringRequest contain *TutoringSession</t>
  </si>
  <si>
    <t>1 TutoringSession contain 0..1 Payment</t>
  </si>
  <si>
    <t>Tutor inherit TutoringRole</t>
  </si>
  <si>
    <t>Student inherit TutoringRole</t>
  </si>
  <si>
    <t>TutoringRequest inherit TutoringElement</t>
  </si>
  <si>
    <t>TutoringOffer inherit TutoringElement</t>
  </si>
  <si>
    <t>1 Subject associate *TutoringOffer</t>
  </si>
  <si>
    <t>0..1 TutoringOffer associate *TutoringRequest</t>
  </si>
  <si>
    <t>1 TutoringRequest associate 0..1 TutoringSession</t>
  </si>
  <si>
    <t>1 TutoringSession associate 0..1 TutoringSession</t>
  </si>
  <si>
    <t>1 Subject associate *TutoringRequest</t>
  </si>
  <si>
    <t>1 Tutor associate *BestTutorAward</t>
  </si>
  <si>
    <t>Enumerations: (none)</t>
  </si>
  <si>
    <r>
      <rPr>
        <rFont val="Arial"/>
        <color theme="6"/>
      </rPr>
      <t xml:space="preserve">LevelOfTutoring </t>
    </r>
    <r>
      <rPr>
        <rFont val="Arial"/>
        <color rgb="FF000000"/>
      </rPr>
      <t>(PrimarySchool, HighSchool, University)</t>
    </r>
  </si>
  <si>
    <r>
      <rPr>
        <rFont val="Arial"/>
        <color rgb="FF000000"/>
      </rPr>
      <t xml:space="preserve">SessionStatus(Proposed, Confirmed, Completed, </t>
    </r>
    <r>
      <rPr>
        <rFont val="Arial"/>
        <color rgb="FF000000"/>
      </rPr>
      <t>Paid, Cancelled</t>
    </r>
    <r>
      <rPr>
        <rFont val="Arial"/>
        <color rgb="FF000000"/>
      </rPr>
      <t>)</t>
    </r>
  </si>
  <si>
    <t>Tutor (string bankAccount)</t>
  </si>
  <si>
    <r>
      <rPr>
        <rFont val="Arial"/>
        <color theme="4"/>
      </rPr>
      <t xml:space="preserve">Tutor </t>
    </r>
    <r>
      <rPr>
        <rFont val="Arial"/>
        <color theme="1"/>
      </rPr>
      <t xml:space="preserve">(inherits User; string </t>
    </r>
    <r>
      <rPr>
        <rFont val="Arial"/>
        <color theme="4"/>
      </rPr>
      <t>bankAccount</t>
    </r>
    <r>
      <rPr>
        <rFont val="Arial"/>
        <color theme="1"/>
      </rPr>
      <t>)</t>
    </r>
  </si>
  <si>
    <r>
      <rPr>
        <rFont val="Arial"/>
        <color rgb="FF000000"/>
      </rPr>
      <t>TutoringOffer</t>
    </r>
    <r>
      <rPr>
        <rFont val="Arial"/>
        <color rgb="FF000000"/>
      </rPr>
      <t xml:space="preserve">(float </t>
    </r>
    <r>
      <rPr>
        <rFont val="Arial"/>
        <color rgb="FF000000"/>
      </rPr>
      <t>hourlyPrice</t>
    </r>
    <r>
      <rPr>
        <rFont val="Arial"/>
        <color rgb="FF000000"/>
      </rPr>
      <t>)</t>
    </r>
  </si>
  <si>
    <r>
      <rPr>
        <rFont val="Arial"/>
        <color theme="6"/>
      </rPr>
      <t xml:space="preserve">SubjectExpertise </t>
    </r>
    <r>
      <rPr>
        <rFont val="Arial"/>
        <color theme="1"/>
      </rPr>
      <t>(int level, float hourlyPrice)</t>
    </r>
  </si>
  <si>
    <r>
      <rPr>
        <rFont val="Arial"/>
        <color theme="4"/>
      </rPr>
      <t xml:space="preserve">Subject </t>
    </r>
    <r>
      <rPr>
        <rFont val="Arial"/>
        <color theme="4"/>
      </rPr>
      <t>(string name)</t>
    </r>
  </si>
  <si>
    <t>Subject(string name)</t>
  </si>
  <si>
    <r>
      <rPr>
        <rFont val="Arial"/>
        <color rgb="FF4285F4"/>
      </rPr>
      <t xml:space="preserve">TutorAvailability </t>
    </r>
    <r>
      <rPr>
        <rFont val="Arial"/>
        <color rgb="FF000000"/>
      </rPr>
      <t>(</t>
    </r>
    <r>
      <rPr>
        <rFont val="Arial"/>
        <color theme="6"/>
      </rPr>
      <t>Date startTime, Time endTime</t>
    </r>
    <r>
      <rPr>
        <rFont val="Arial"/>
        <color rgb="FF000000"/>
      </rPr>
      <t>)</t>
    </r>
  </si>
  <si>
    <r>
      <rPr>
        <rFont val="Arial"/>
        <color rgb="FF4285F4"/>
      </rPr>
      <t xml:space="preserve">WeeklyAvailability </t>
    </r>
    <r>
      <rPr>
        <rFont val="Arial"/>
        <color rgb="FF000000"/>
      </rPr>
      <t>(</t>
    </r>
    <r>
      <rPr>
        <rFont val="Arial"/>
        <color theme="6"/>
      </rPr>
      <t>dayOfWeek, timeSlot</t>
    </r>
    <r>
      <rPr>
        <rFont val="Arial"/>
        <color rgb="FF000000"/>
      </rPr>
      <t>)</t>
    </r>
  </si>
  <si>
    <r>
      <rPr>
        <rFont val="Arial"/>
        <color rgb="FF000000"/>
      </rPr>
      <t xml:space="preserve">abstract TutoringElement(LevelOfTutoring </t>
    </r>
    <r>
      <rPr>
        <rFont val="Arial"/>
        <color rgb="FF000000"/>
      </rPr>
      <t>tutoringLevel</t>
    </r>
    <r>
      <rPr>
        <rFont val="Arial"/>
        <color rgb="FF000000"/>
      </rPr>
      <t>)</t>
    </r>
  </si>
  <si>
    <r>
      <rPr>
        <rFont val="Arial"/>
        <color rgb="FF000000"/>
      </rPr>
      <t xml:space="preserve">TutoringSession </t>
    </r>
    <r>
      <rPr>
        <rFont val="Arial"/>
        <color rgb="FF000000"/>
      </rPr>
      <t xml:space="preserve">(Date </t>
    </r>
    <r>
      <rPr>
        <rFont val="Arial"/>
        <color rgb="FF000000"/>
      </rPr>
      <t>sessionDate</t>
    </r>
    <r>
      <rPr>
        <rFont val="Arial"/>
        <color rgb="FF000000"/>
      </rPr>
      <t xml:space="preserve">, float </t>
    </r>
    <r>
      <rPr>
        <rFont val="Arial"/>
        <color rgb="FF000000"/>
      </rPr>
      <t>totalPrice</t>
    </r>
    <r>
      <rPr>
        <rFont val="Arial"/>
        <color rgb="FF000000"/>
      </rPr>
      <t xml:space="preserve">, SessionStatus </t>
    </r>
    <r>
      <rPr>
        <rFont val="Arial"/>
        <color rgb="FF000000"/>
      </rPr>
      <t>sessionStatus</t>
    </r>
    <r>
      <rPr>
        <rFont val="Arial"/>
        <color rgb="FF000000"/>
      </rPr>
      <t>)</t>
    </r>
  </si>
  <si>
    <r>
      <rPr>
        <rFont val="Arial"/>
        <color rgb="FF000000"/>
      </rPr>
      <t xml:space="preserve">Payment </t>
    </r>
    <r>
      <rPr>
        <rFont val="Arial"/>
        <color rgb="FF000000"/>
      </rPr>
      <t>(PaymentKind paymentForm, date paymentDate)</t>
    </r>
  </si>
  <si>
    <t>Association:</t>
  </si>
  <si>
    <t>1 OTS contain * User</t>
  </si>
  <si>
    <t>1 OTS contain * Tutor</t>
  </si>
  <si>
    <t>1 OTS contain * Subject</t>
  </si>
  <si>
    <t>1 OTS contain * SubjectExpertise</t>
  </si>
  <si>
    <t>1 OTS contain * WeeklyAvailability</t>
  </si>
  <si>
    <t>* Tutor associate * SubjectExpertise</t>
  </si>
  <si>
    <t>* Tutor associate * WeeklyAvailability</t>
  </si>
  <si>
    <t>* SubjectExpertise associate 1 Subject</t>
  </si>
  <si>
    <t>* Tutor contains * TutoringSession</t>
  </si>
  <si>
    <t>* Student contains * TutoringSession</t>
  </si>
  <si>
    <t>* TutoringRequest associate 1 Subject</t>
  </si>
  <si>
    <t>* TutoringRequest associate 1 Student</t>
  </si>
  <si>
    <t xml:space="preserve">I dont think we can give credits to associations which contain non-existing classes </t>
  </si>
  <si>
    <t>* TutoringRequest associate 1 Tutor</t>
  </si>
  <si>
    <t>* TutoringSession associate 1 Tutor</t>
  </si>
  <si>
    <t>* TutoringSession associate 1 Student</t>
  </si>
  <si>
    <t>1 Subject associate * TutoringOffer</t>
  </si>
  <si>
    <t>(Multiplicity is not mentioned for TutoringRequest and TutoringSession, meaning they have a multiplicity of 1)</t>
  </si>
  <si>
    <r>
      <rPr>
        <rFont val="Arial"/>
        <color theme="6"/>
      </rPr>
      <t xml:space="preserve">Subject </t>
    </r>
    <r>
      <rPr>
        <rFont val="Arial"/>
        <color rgb="FF000000"/>
      </rPr>
      <t>(Mathematics, Science, Literature, ...)</t>
    </r>
  </si>
  <si>
    <r>
      <rPr>
        <rFont val="Arial"/>
        <color rgb="FF000000"/>
      </rPr>
      <t xml:space="preserve">SessionStatus(Proposed, Confirmed, Completed, </t>
    </r>
    <r>
      <rPr>
        <rFont val="Arial"/>
        <color rgb="FF000000"/>
      </rPr>
      <t>Paid, Cancelled</t>
    </r>
    <r>
      <rPr>
        <rFont val="Arial"/>
        <color rgb="FF000000"/>
      </rPr>
      <t>)</t>
    </r>
  </si>
  <si>
    <r>
      <rPr>
        <rFont val="Arial"/>
        <color theme="1"/>
      </rPr>
      <t xml:space="preserve">PaymentKind </t>
    </r>
    <r>
      <rPr>
        <rFont val="Arial"/>
        <color rgb="FF9900FF"/>
      </rPr>
      <t>(CreditCard, WireTransfer)</t>
    </r>
  </si>
  <si>
    <r>
      <rPr>
        <rFont val="Arial"/>
        <color theme="4"/>
      </rPr>
      <t xml:space="preserve">Tutor </t>
    </r>
    <r>
      <rPr>
        <rFont val="Arial"/>
        <color rgb="FF000000"/>
      </rPr>
      <t xml:space="preserve">(User, string </t>
    </r>
    <r>
      <rPr>
        <rFont val="Arial"/>
        <color theme="4"/>
      </rPr>
      <t>bankAccount</t>
    </r>
    <r>
      <rPr>
        <rFont val="Arial"/>
        <color rgb="FF000000"/>
      </rPr>
      <t>)</t>
    </r>
  </si>
  <si>
    <t>Tutor(string bankAccount)</t>
  </si>
  <si>
    <t>TutoringOffer (float hourlyPrice)</t>
  </si>
  <si>
    <r>
      <rPr>
        <rFont val="Arial"/>
        <color theme="4"/>
      </rPr>
      <t xml:space="preserve">TutoringOffer </t>
    </r>
    <r>
      <rPr>
        <rFont val="Arial"/>
        <color rgb="FF000000"/>
      </rPr>
      <t>(Subject, string levelOfExpertise,</t>
    </r>
    <r>
      <rPr>
        <rFont val="Arial"/>
        <color theme="4"/>
      </rPr>
      <t xml:space="preserve"> float hourlyPrice)</t>
    </r>
  </si>
  <si>
    <r>
      <rPr>
        <rFont val="Arial"/>
        <color theme="6"/>
      </rPr>
      <t xml:space="preserve">Subject </t>
    </r>
    <r>
      <rPr>
        <rFont val="Arial"/>
        <color rgb="FF000000"/>
      </rPr>
      <t>(string name)</t>
    </r>
  </si>
  <si>
    <t>CancellationPolicy(TutoringSession)</t>
  </si>
  <si>
    <r>
      <rPr>
        <rFont val="Arial"/>
        <color rgb="FF000000"/>
      </rPr>
      <t xml:space="preserve">abstract TutoringElement(LevelOfTutoring </t>
    </r>
    <r>
      <rPr>
        <rFont val="Arial"/>
        <color rgb="FF000000"/>
      </rPr>
      <t>tutoringLevel</t>
    </r>
    <r>
      <rPr>
        <rFont val="Arial"/>
        <color rgb="FF000000"/>
      </rPr>
      <t>)</t>
    </r>
  </si>
  <si>
    <t>FollowUpSession(TutoringSession)</t>
  </si>
  <si>
    <r>
      <rPr>
        <rFont val="Arial"/>
        <color rgb="FF4285F4"/>
      </rPr>
      <t>Student</t>
    </r>
    <r>
      <rPr>
        <rFont val="Arial"/>
        <color rgb="FF000000"/>
      </rPr>
      <t>(User)</t>
    </r>
  </si>
  <si>
    <r>
      <rPr>
        <rFont val="Arial"/>
        <color theme="4"/>
      </rPr>
      <t xml:space="preserve">TutoringSession </t>
    </r>
    <r>
      <rPr>
        <rFont val="Arial"/>
        <color rgb="FF000000"/>
      </rPr>
      <t xml:space="preserve">(Date </t>
    </r>
    <r>
      <rPr>
        <rFont val="Arial"/>
        <color theme="4"/>
      </rPr>
      <t>sessionDate</t>
    </r>
    <r>
      <rPr>
        <rFont val="Arial"/>
        <color rgb="FF000000"/>
      </rPr>
      <t xml:space="preserve">, float </t>
    </r>
    <r>
      <rPr>
        <rFont val="Arial"/>
        <color theme="4"/>
      </rPr>
      <t>totalPrice</t>
    </r>
    <r>
      <rPr>
        <rFont val="Arial"/>
        <color rgb="FF000000"/>
      </rPr>
      <t>, SessionStatus sessionStatus)</t>
    </r>
  </si>
  <si>
    <r>
      <rPr>
        <rFont val="Arial"/>
        <color theme="4"/>
      </rPr>
      <t>TutoringSession</t>
    </r>
    <r>
      <rPr>
        <rFont val="Arial"/>
        <color rgb="FF000000"/>
      </rPr>
      <t xml:space="preserve">(Tutor, Student, Date </t>
    </r>
    <r>
      <rPr>
        <rFont val="Arial"/>
        <color theme="4"/>
      </rPr>
      <t>scheduledDateTime</t>
    </r>
    <r>
      <rPr>
        <rFont val="Arial"/>
        <color rgb="FF000000"/>
      </rPr>
      <t xml:space="preserve">, Date endDateTime, float </t>
    </r>
    <r>
      <rPr>
        <rFont val="Arial"/>
        <color theme="4"/>
      </rPr>
      <t>price</t>
    </r>
    <r>
      <rPr>
        <rFont val="Arial"/>
        <color rgb="FF000000"/>
      </rPr>
      <t>)</t>
    </r>
  </si>
  <si>
    <r>
      <rPr>
        <rFont val="Arial"/>
        <color theme="6"/>
      </rPr>
      <t xml:space="preserve">Payment </t>
    </r>
    <r>
      <rPr>
        <rFont val="Arial"/>
        <color rgb="FF000000"/>
      </rPr>
      <t xml:space="preserve">(PaymentKind </t>
    </r>
    <r>
      <rPr>
        <rFont val="Arial"/>
        <color theme="6"/>
      </rPr>
      <t>paymentForm</t>
    </r>
    <r>
      <rPr>
        <rFont val="Arial"/>
        <color rgb="FF000000"/>
      </rPr>
      <t>, date paymentDate)</t>
    </r>
  </si>
  <si>
    <r>
      <rPr>
        <rFont val="Arial"/>
        <color rgb="FF9900FF"/>
      </rPr>
      <t xml:space="preserve">CreditPayment </t>
    </r>
    <r>
      <rPr>
        <rFont val="Arial"/>
        <color rgb="FF000000"/>
      </rPr>
      <t>(float amount, string creditCard)</t>
    </r>
  </si>
  <si>
    <r>
      <rPr>
        <rFont val="Arial"/>
        <color rgb="FF9900FF"/>
      </rPr>
      <t xml:space="preserve">WireTransferPayment </t>
    </r>
    <r>
      <rPr>
        <rFont val="Arial"/>
        <color rgb="FF000000"/>
      </rPr>
      <t>(float amount)</t>
    </r>
  </si>
  <si>
    <t>Relationships:</t>
  </si>
  <si>
    <t>1 OTS contain *TutoringOffer</t>
  </si>
  <si>
    <t>1 OTS contain *TutoringSession</t>
  </si>
  <si>
    <t>1 OTS contain *CancellationPolicy</t>
  </si>
  <si>
    <t>1 OTS associate *Payment</t>
  </si>
  <si>
    <t>0..1 TutoringSession associate 1 FollowUpSession</t>
  </si>
  <si>
    <t>* Tutor inherits from User</t>
  </si>
  <si>
    <t>1 Tutor associate *TutoringOffer</t>
  </si>
  <si>
    <t>1 Tutor associate *TutoringSession</t>
  </si>
  <si>
    <t>1 Student associate *TutoringSession</t>
  </si>
  <si>
    <t>1 TutoringOffer associate *TutoringSession</t>
  </si>
  <si>
    <t>1 TutoringOffer associate *Subject</t>
  </si>
  <si>
    <t>1 TutoringOffer associate *Tutor</t>
  </si>
  <si>
    <t>1 CancellationPolicy associate *TutoringSession</t>
  </si>
  <si>
    <t>1 Payment associate *TutoringSession</t>
  </si>
  <si>
    <r>
      <rPr>
        <rFont val="Arial"/>
        <color theme="6"/>
      </rPr>
      <t xml:space="preserve">Subject </t>
    </r>
    <r>
      <rPr>
        <rFont val="Arial"/>
        <color rgb="FF000000"/>
      </rPr>
      <t>(Mathematics, Science, Literature)</t>
    </r>
  </si>
  <si>
    <r>
      <rPr>
        <rFont val="Arial"/>
        <color rgb="FF000000"/>
      </rPr>
      <t xml:space="preserve">SessionStatus(Proposed, Confirmed, Completed, </t>
    </r>
    <r>
      <rPr>
        <rFont val="Arial"/>
        <color rgb="FF000000"/>
      </rPr>
      <t>Paid, Cancelled</t>
    </r>
    <r>
      <rPr>
        <rFont val="Arial"/>
        <color rgb="FF000000"/>
      </rPr>
      <t>)</t>
    </r>
  </si>
  <si>
    <t>Level(primary school, high school, university)</t>
  </si>
  <si>
    <r>
      <rPr>
        <rFont val="Arial"/>
        <color rgb="FF000000"/>
      </rPr>
      <t>PaymentKind(</t>
    </r>
    <r>
      <rPr>
        <rFont val="Arial"/>
        <color rgb="FF9900FF"/>
      </rPr>
      <t>CreditCard</t>
    </r>
    <r>
      <rPr>
        <rFont val="Arial"/>
        <color rgb="FF000000"/>
      </rPr>
      <t>, WireTransfer)</t>
    </r>
  </si>
  <si>
    <t>Person(string name, string email)</t>
  </si>
  <si>
    <t>BankAccount(string accountNumber)</t>
  </si>
  <si>
    <r>
      <rPr>
        <rFont val="Arial"/>
        <color theme="4"/>
      </rPr>
      <t>Tutor</t>
    </r>
    <r>
      <rPr>
        <rFont val="Arial"/>
        <color rgb="FF000000"/>
      </rPr>
      <t xml:space="preserve">(string </t>
    </r>
    <r>
      <rPr>
        <rFont val="Arial"/>
        <color theme="6"/>
      </rPr>
      <t>bankAccount</t>
    </r>
    <r>
      <rPr>
        <rFont val="Arial"/>
        <color rgb="FF000000"/>
      </rPr>
      <t>)</t>
    </r>
  </si>
  <si>
    <r>
      <rPr>
        <rFont val="Arial"/>
        <color theme="4"/>
      </rPr>
      <t xml:space="preserve">Tutor </t>
    </r>
    <r>
      <rPr>
        <rFont val="Arial"/>
        <color rgb="FF000000"/>
      </rPr>
      <t>(</t>
    </r>
    <r>
      <rPr>
        <rFont val="Arial"/>
        <color rgb="FF9900FF"/>
      </rPr>
      <t>string name, string email</t>
    </r>
    <r>
      <rPr>
        <rFont val="Arial"/>
        <color rgb="FF000000"/>
      </rPr>
      <t xml:space="preserve">, BankAccount </t>
    </r>
    <r>
      <rPr>
        <rFont val="Arial"/>
        <color theme="6"/>
      </rPr>
      <t>bankAccount</t>
    </r>
    <r>
      <rPr>
        <rFont val="Arial"/>
        <color rgb="FF000000"/>
      </rPr>
      <t>)</t>
    </r>
  </si>
  <si>
    <t>TutoringOffer(float hourlyPrice)</t>
  </si>
  <si>
    <r>
      <rPr>
        <rFont val="Arial"/>
        <color theme="4"/>
      </rPr>
      <t xml:space="preserve">Offer </t>
    </r>
    <r>
      <rPr>
        <rFont val="Arial"/>
        <color rgb="FF000000"/>
      </rPr>
      <t xml:space="preserve">(Subject subject, Level level, int </t>
    </r>
    <r>
      <rPr>
        <rFont val="Arial"/>
        <color theme="4"/>
      </rPr>
      <t>hourlyPrice</t>
    </r>
    <r>
      <rPr>
        <rFont val="Arial"/>
        <color rgb="FF000000"/>
      </rPr>
      <t>)</t>
    </r>
  </si>
  <si>
    <r>
      <rPr>
        <rFont val="Arial"/>
        <color theme="6"/>
      </rPr>
      <t xml:space="preserve">Subject </t>
    </r>
    <r>
      <rPr>
        <rFont val="Arial"/>
        <color rgb="FF000000"/>
      </rPr>
      <t>(string name)</t>
    </r>
  </si>
  <si>
    <r>
      <rPr>
        <rFont val="Arial"/>
        <color rgb="FF4285F4"/>
      </rPr>
      <t xml:space="preserve">Availability </t>
    </r>
    <r>
      <rPr>
        <rFont val="Arial"/>
        <color rgb="FF000000"/>
      </rPr>
      <t xml:space="preserve">(int dayOfWeek, </t>
    </r>
    <r>
      <rPr>
        <rFont val="Arial"/>
        <color rgb="FF4285F4"/>
      </rPr>
      <t>Time startTime, Time endTime</t>
    </r>
    <r>
      <rPr>
        <rFont val="Arial"/>
        <color rgb="FF000000"/>
      </rPr>
      <t>)</t>
    </r>
  </si>
  <si>
    <r>
      <rPr>
        <rFont val="Arial"/>
        <color rgb="FF000000"/>
      </rPr>
      <t xml:space="preserve">abstract TutoringElement(LevelOfTutoring </t>
    </r>
    <r>
      <rPr>
        <rFont val="Arial"/>
        <color rgb="FF000000"/>
      </rPr>
      <t>tutoringLevel</t>
    </r>
    <r>
      <rPr>
        <rFont val="Arial"/>
        <color rgb="FF000000"/>
      </rPr>
      <t>)</t>
    </r>
  </si>
  <si>
    <r>
      <rPr>
        <rFont val="Arial"/>
        <color theme="4"/>
      </rPr>
      <t>Student</t>
    </r>
    <r>
      <rPr>
        <rFont val="Arial"/>
        <color rgb="FF000000"/>
      </rPr>
      <t>(</t>
    </r>
    <r>
      <rPr>
        <rFont val="Arial"/>
        <color rgb="FF9900FF"/>
      </rPr>
      <t>string name, string email</t>
    </r>
    <r>
      <rPr>
        <rFont val="Arial"/>
        <color rgb="FF000000"/>
      </rPr>
      <t>)</t>
    </r>
  </si>
  <si>
    <r>
      <rPr>
        <rFont val="Arial"/>
        <color theme="4"/>
      </rPr>
      <t xml:space="preserve">TutoringSession </t>
    </r>
    <r>
      <rPr>
        <rFont val="Arial"/>
        <color rgb="FF000000"/>
      </rPr>
      <t xml:space="preserve">(Date </t>
    </r>
    <r>
      <rPr>
        <rFont val="Arial"/>
        <color theme="4"/>
      </rPr>
      <t>sessionDate</t>
    </r>
    <r>
      <rPr>
        <rFont val="Arial"/>
        <color rgb="FF000000"/>
      </rPr>
      <t xml:space="preserve">, float </t>
    </r>
    <r>
      <rPr>
        <rFont val="Arial"/>
        <color theme="4"/>
      </rPr>
      <t>totalPrice</t>
    </r>
    <r>
      <rPr>
        <rFont val="Arial"/>
        <color rgb="FF000000"/>
      </rPr>
      <t>, SessionStatus sessionStatus)</t>
    </r>
  </si>
  <si>
    <r>
      <rPr>
        <rFont val="Arial"/>
        <color rgb="FF4285F4"/>
      </rPr>
      <t>Session</t>
    </r>
    <r>
      <rPr>
        <rFont val="Arial"/>
        <color rgb="FF000000"/>
      </rPr>
      <t xml:space="preserve">(Date </t>
    </r>
    <r>
      <rPr>
        <rFont val="Arial"/>
        <color rgb="FF4285F4"/>
      </rPr>
      <t>date</t>
    </r>
    <r>
      <rPr>
        <rFont val="Arial"/>
        <color rgb="FF000000"/>
      </rPr>
      <t xml:space="preserve">, Time </t>
    </r>
    <r>
      <rPr>
        <rFont val="Arial"/>
        <color rgb="FF9900FF"/>
      </rPr>
      <t>time</t>
    </r>
    <r>
      <rPr>
        <rFont val="Arial"/>
        <color rgb="FF000000"/>
      </rPr>
      <t xml:space="preserve">, int duration, double </t>
    </r>
    <r>
      <rPr>
        <rFont val="Arial"/>
        <color rgb="FF4285F4"/>
      </rPr>
      <t>price</t>
    </r>
    <r>
      <rPr>
        <rFont val="Arial"/>
        <color rgb="FF000000"/>
      </rPr>
      <t>, CreditCard creditCard)</t>
    </r>
  </si>
  <si>
    <r>
      <rPr>
        <rFont val="Arial"/>
        <color theme="6"/>
      </rPr>
      <t xml:space="preserve">Payment </t>
    </r>
    <r>
      <rPr>
        <rFont val="Arial"/>
        <color rgb="FF000000"/>
      </rPr>
      <t xml:space="preserve">(PaymentKind </t>
    </r>
    <r>
      <rPr>
        <rFont val="Arial"/>
        <color theme="6"/>
      </rPr>
      <t>paymentForm</t>
    </r>
    <r>
      <rPr>
        <rFont val="Arial"/>
        <color rgb="FF000000"/>
      </rPr>
      <t>, date paymentDate)</t>
    </r>
  </si>
  <si>
    <r>
      <rPr>
        <rFont val="Arial"/>
        <color rgb="FFFBBC04"/>
      </rPr>
      <t xml:space="preserve">CreditCard </t>
    </r>
    <r>
      <rPr>
        <rFont val="Arial"/>
        <color rgb="FF000000"/>
      </rPr>
      <t>(string cardNumber, string cvv, string name, Date expirationDate)</t>
    </r>
  </si>
  <si>
    <t>1 OTS contain *Person</t>
  </si>
  <si>
    <t>1 OTS contain *Offer</t>
  </si>
  <si>
    <t>1 OTS contain *Session</t>
  </si>
  <si>
    <t>1 OTS contain *CreditCard</t>
  </si>
  <si>
    <t>1 Tutor inherit Person</t>
  </si>
  <si>
    <t>1 Tutor contain *BankAccount</t>
  </si>
  <si>
    <t>1 Tutor contain *Offer</t>
  </si>
  <si>
    <t>1 Tutor contain *Availability</t>
  </si>
  <si>
    <t>1 Student inherit Person</t>
  </si>
  <si>
    <t>1 Session associate 1 Student</t>
  </si>
  <si>
    <t>1 Session associate 1 Tutor</t>
  </si>
  <si>
    <t>*Offer associate *Tutor</t>
  </si>
  <si>
    <t>*Availability associate *Tutor</t>
  </si>
  <si>
    <t>*Session inherit Item</t>
  </si>
  <si>
    <t>*Student associate *Session</t>
  </si>
  <si>
    <t>*Session associate *CreditCard</t>
  </si>
  <si>
    <t>They are reasonings</t>
  </si>
  <si>
    <t>The relationships between the classes are defined as follows:</t>
  </si>
  <si>
    <t>1 OTS contain * Person, indicating that there may be many Persons registered in the OTS.</t>
  </si>
  <si>
    <t>1 OTS contain * Offer, indicating that there may be many Offers available in the OTS.</t>
  </si>
  <si>
    <t>1 OTS contain * Session, indicating that there may be many Sessions happening in the OTS.</t>
  </si>
  <si>
    <t>1 OTS contain * CreditCard, indicating that there may be many CreditCards used in the OTS.</t>
  </si>
  <si>
    <t>1 Tutor inherit Person, indicating that a Tutor is a type of Person.</t>
  </si>
  <si>
    <t>1 Tutor contain * BankAccount, indicating that a Tutor has a BankAccount.</t>
  </si>
  <si>
    <t>1 Tutor contain * Offer, indicating that a Tutor may offer many Offers.</t>
  </si>
  <si>
    <t>1 Tutor contain * Availability, indicating that a Tutor may have many Availabilities.</t>
  </si>
  <si>
    <t>1 Student inherit Person, indicating that a Student is a type of Person.</t>
  </si>
  <si>
    <t>1 Session associate 1 Student, indicating that each Session has exactly one Student.</t>
  </si>
  <si>
    <t>1 Session associate 1 Tutor, indicating that each Session has exactly one Tutor.</t>
  </si>
  <si>
    <t>*Offer associate *Tutor, indicating that each Offer may be associated with many Tutors.</t>
  </si>
  <si>
    <t>*Availability associate *Tutor, indicating that each Availability may be associated with many Tutors.</t>
  </si>
  <si>
    <t>*Session inherit Item, indicating that Session is a type of item.</t>
  </si>
  <si>
    <t>*Student associate *Session, indicating that a Student may have many Sessions.</t>
  </si>
  <si>
    <t>*Session associate *CreditCard, indicating that each Session may be associated with exactly one CreditCard.</t>
  </si>
  <si>
    <t>COT</t>
  </si>
  <si>
    <r>
      <rPr>
        <rFont val="Arial"/>
        <color theme="1"/>
      </rPr>
      <t xml:space="preserve">SessionStatus(Proposed, Confirmed, Completed, </t>
    </r>
    <r>
      <rPr>
        <rFont val="Arial"/>
        <color theme="1"/>
      </rPr>
      <t>Paid, Cancelled</t>
    </r>
    <r>
      <rPr>
        <rFont val="Arial"/>
        <color theme="1"/>
      </rPr>
      <t>)</t>
    </r>
  </si>
  <si>
    <r>
      <rPr>
        <rFont val="Arial"/>
        <color theme="1"/>
      </rPr>
      <t xml:space="preserve">PaymentKind </t>
    </r>
    <r>
      <rPr>
        <rFont val="Arial"/>
        <color theme="1"/>
      </rPr>
      <t>(CreditCard, WireTransfer)</t>
    </r>
  </si>
  <si>
    <r>
      <rPr>
        <rFont val="Arial"/>
        <color theme="1"/>
      </rPr>
      <t>User(</t>
    </r>
    <r>
      <rPr>
        <rFont val="Arial"/>
        <color rgb="FF9900FF"/>
      </rPr>
      <t>string name, string email</t>
    </r>
    <r>
      <rPr>
        <rFont val="Arial"/>
        <color theme="1"/>
      </rPr>
      <t>)</t>
    </r>
  </si>
  <si>
    <r>
      <rPr>
        <rFont val="Arial"/>
        <color rgb="FF4285F4"/>
      </rPr>
      <t>- Tutor (</t>
    </r>
    <r>
      <rPr>
        <rFont val="Arial"/>
        <color rgb="FF9900FF"/>
      </rPr>
      <t>string name, string email</t>
    </r>
    <r>
      <rPr>
        <rFont val="Arial"/>
        <color rgb="FF4285F4"/>
      </rPr>
      <t>, string bankAccount)</t>
    </r>
  </si>
  <si>
    <t>- FollowUpSession (Date suggestedDate)</t>
  </si>
  <si>
    <r>
      <rPr>
        <rFont val="Arial"/>
        <color theme="4"/>
      </rPr>
      <t xml:space="preserve">Subject </t>
    </r>
    <r>
      <rPr>
        <rFont val="Arial"/>
        <color theme="4"/>
      </rPr>
      <t>(string name)</t>
    </r>
  </si>
  <si>
    <t>- Subject (string name)</t>
  </si>
  <si>
    <r>
      <rPr>
        <rFont val="Arial"/>
        <color theme="1"/>
      </rPr>
      <t xml:space="preserve">abstract TutoringElement(LevelOfTutoring </t>
    </r>
    <r>
      <rPr>
        <rFont val="Arial"/>
        <color theme="1"/>
      </rPr>
      <t>tutoringLevel</t>
    </r>
    <r>
      <rPr>
        <rFont val="Arial"/>
        <color theme="1"/>
      </rPr>
      <t>)</t>
    </r>
  </si>
  <si>
    <r>
      <rPr>
        <rFont val="Arial"/>
        <color theme="4"/>
      </rPr>
      <t xml:space="preserve">- Student </t>
    </r>
    <r>
      <rPr>
        <rFont val="Arial"/>
        <color theme="1"/>
      </rPr>
      <t>(</t>
    </r>
    <r>
      <rPr>
        <rFont val="Arial"/>
        <color rgb="FF9900FF"/>
      </rPr>
      <t>string name, string email</t>
    </r>
    <r>
      <rPr>
        <rFont val="Arial"/>
        <color theme="1"/>
      </rPr>
      <t>)</t>
    </r>
  </si>
  <si>
    <r>
      <rPr>
        <rFont val="Arial"/>
        <color theme="4"/>
      </rPr>
      <t xml:space="preserve">TutoringSession </t>
    </r>
    <r>
      <rPr>
        <rFont val="Arial"/>
        <color theme="1"/>
      </rPr>
      <t xml:space="preserve">(Date </t>
    </r>
    <r>
      <rPr>
        <rFont val="Arial"/>
        <color theme="4"/>
      </rPr>
      <t>sessionDate</t>
    </r>
    <r>
      <rPr>
        <rFont val="Arial"/>
        <color theme="1"/>
      </rPr>
      <t xml:space="preserve">, float </t>
    </r>
    <r>
      <rPr>
        <rFont val="Arial"/>
        <color theme="4"/>
      </rPr>
      <t>totalPrice</t>
    </r>
    <r>
      <rPr>
        <rFont val="Arial"/>
        <color theme="1"/>
      </rPr>
      <t>, SessionStatus sessionStatus)</t>
    </r>
  </si>
  <si>
    <r>
      <rPr>
        <rFont val="Arial"/>
        <color theme="1"/>
      </rPr>
      <t xml:space="preserve">- </t>
    </r>
    <r>
      <rPr>
        <rFont val="Arial"/>
        <color theme="4"/>
      </rPr>
      <t xml:space="preserve">TutoringSession </t>
    </r>
    <r>
      <rPr>
        <rFont val="Arial"/>
        <color theme="1"/>
      </rPr>
      <t xml:space="preserve">(int </t>
    </r>
    <r>
      <rPr>
        <rFont val="Arial"/>
        <color theme="4"/>
      </rPr>
      <t>pricePerHour</t>
    </r>
    <r>
      <rPr>
        <rFont val="Arial"/>
        <color theme="1"/>
      </rPr>
      <t xml:space="preserve">, </t>
    </r>
    <r>
      <rPr>
        <rFont val="Arial"/>
        <color theme="4"/>
      </rPr>
      <t>Date startTime, Date endTime</t>
    </r>
    <r>
      <rPr>
        <rFont val="Arial"/>
        <color theme="1"/>
      </rPr>
      <t>)</t>
    </r>
  </si>
  <si>
    <r>
      <rPr>
        <rFont val="Arial"/>
        <color theme="4"/>
      </rPr>
      <t xml:space="preserve">Payment </t>
    </r>
    <r>
      <rPr>
        <rFont val="Arial"/>
        <color theme="1"/>
      </rPr>
      <t xml:space="preserve">(PaymentKind </t>
    </r>
    <r>
      <rPr>
        <rFont val="Arial"/>
        <color theme="6"/>
      </rPr>
      <t>paymentForm</t>
    </r>
    <r>
      <rPr>
        <rFont val="Arial"/>
        <color theme="1"/>
      </rPr>
      <t>, date paymentDate)</t>
    </r>
  </si>
  <si>
    <r>
      <rPr>
        <rFont val="Arial"/>
        <color theme="1"/>
      </rPr>
      <t xml:space="preserve">- </t>
    </r>
    <r>
      <rPr>
        <rFont val="Arial"/>
        <color rgb="FF4285F4"/>
      </rPr>
      <t xml:space="preserve">PaymentMethod </t>
    </r>
    <r>
      <rPr>
        <rFont val="Arial"/>
        <color theme="1"/>
      </rPr>
      <t xml:space="preserve">(string </t>
    </r>
    <r>
      <rPr>
        <rFont val="Arial"/>
        <color theme="6"/>
      </rPr>
      <t>type</t>
    </r>
    <r>
      <rPr>
        <rFont val="Arial"/>
        <color theme="1"/>
      </rPr>
      <t>)</t>
    </r>
  </si>
  <si>
    <t xml:space="preserve">- 1..* TutoringSession associate 1 Tutor, </t>
  </si>
  <si>
    <t>TutoringSession contains 1 PaymentMethod</t>
  </si>
  <si>
    <t>- 1 FollowUpSession associate 1 TutoringSession</t>
  </si>
  <si>
    <t>- 1 Tutor inherit Student</t>
  </si>
  <si>
    <t>- 1..* Subject associate 1 Tutor</t>
  </si>
  <si>
    <t>- 1 Tutor associate * Availability (string dayOfWeek, Date startTime, Date endTime)</t>
  </si>
  <si>
    <t>- 0..* TutoringSession associate 1 Student</t>
  </si>
  <si>
    <t>- 1 TutoringSession associate * FollowUpSession</t>
  </si>
  <si>
    <t>- 1 PaymentMethod associate 1 TutoringSession</t>
  </si>
  <si>
    <t>BLOCK 223</t>
  </si>
  <si>
    <t>0-SHOT</t>
  </si>
  <si>
    <t>Roles (player, admin)</t>
  </si>
  <si>
    <t>Class:</t>
  </si>
  <si>
    <t>DestroyBlock()</t>
  </si>
  <si>
    <r>
      <rPr>
        <rFont val="Arial"/>
        <color theme="1"/>
      </rPr>
      <t xml:space="preserve">- </t>
    </r>
    <r>
      <rPr>
        <rFont val="Arial"/>
        <color rgb="FF4285F4"/>
      </rPr>
      <t xml:space="preserve">User </t>
    </r>
    <r>
      <rPr>
        <rFont val="Arial"/>
        <color theme="1"/>
      </rPr>
      <t>(</t>
    </r>
    <r>
      <rPr>
        <rFont val="Arial"/>
        <color rgb="FF4285F4"/>
      </rPr>
      <t>username</t>
    </r>
    <r>
      <rPr>
        <rFont val="Arial"/>
        <color theme="1"/>
      </rPr>
      <t xml:space="preserve">: string, </t>
    </r>
    <r>
      <rPr>
        <rFont val="Arial"/>
        <color rgb="FF4285F4"/>
      </rPr>
      <t>password</t>
    </r>
    <r>
      <rPr>
        <rFont val="Arial"/>
        <color theme="1"/>
      </rPr>
      <t xml:space="preserve">: string, role: </t>
    </r>
    <r>
      <rPr>
        <rFont val="Arial"/>
        <color theme="6"/>
      </rPr>
      <t>Roles</t>
    </r>
    <r>
      <rPr>
        <rFont val="Arial"/>
        <color theme="1"/>
      </rPr>
      <t>)</t>
    </r>
  </si>
  <si>
    <r>
      <rPr>
        <rFont val="Arial"/>
        <color theme="4"/>
      </rPr>
      <t xml:space="preserve">User </t>
    </r>
    <r>
      <rPr>
        <rFont val="Arial"/>
        <color rgb="FF000000"/>
      </rPr>
      <t xml:space="preserve">(string </t>
    </r>
    <r>
      <rPr>
        <rFont val="Arial"/>
        <color theme="4"/>
      </rPr>
      <t>username</t>
    </r>
    <r>
      <rPr>
        <rFont val="Arial"/>
        <color rgb="FF000000"/>
      </rPr>
      <t xml:space="preserve">, string </t>
    </r>
    <r>
      <rPr>
        <rFont val="Arial"/>
        <color theme="4"/>
      </rPr>
      <t>password</t>
    </r>
    <r>
      <rPr>
        <rFont val="Arial"/>
        <color rgb="FF000000"/>
      </rPr>
      <t>)</t>
    </r>
  </si>
  <si>
    <r>
      <rPr>
        <rFont val="Arial"/>
        <color rgb="FF000000"/>
      </rPr>
      <t>BlockAssignment</t>
    </r>
    <r>
      <rPr>
        <rFont val="Arial"/>
        <color rgb="FF000000"/>
      </rPr>
      <t>(int gridHorizontalPosition, int gridVerticalPosition)</t>
    </r>
  </si>
  <si>
    <r>
      <rPr>
        <rFont val="Arial"/>
        <color theme="4"/>
      </rPr>
      <t xml:space="preserve">Level </t>
    </r>
    <r>
      <rPr>
        <rFont val="Arial"/>
        <color rgb="FF000000"/>
      </rPr>
      <t>(boolean isRandom)</t>
    </r>
  </si>
  <si>
    <r>
      <rPr>
        <rFont val="Arial"/>
        <color theme="1"/>
      </rPr>
      <t xml:space="preserve">- </t>
    </r>
    <r>
      <rPr>
        <rFont val="Arial"/>
        <color theme="4"/>
      </rPr>
      <t xml:space="preserve">Level </t>
    </r>
    <r>
      <rPr>
        <rFont val="Arial"/>
        <color theme="1"/>
      </rPr>
      <t>(level_num: int, block_positions: list[str])</t>
    </r>
  </si>
  <si>
    <r>
      <rPr>
        <rFont val="Arial"/>
        <color theme="4"/>
      </rPr>
      <t xml:space="preserve">Game </t>
    </r>
    <r>
      <rPr>
        <rFont val="Arial"/>
        <color rgb="FF000000"/>
      </rPr>
      <t xml:space="preserve">(string </t>
    </r>
    <r>
      <rPr>
        <rFont val="Arial"/>
        <color theme="4"/>
      </rPr>
      <t>name</t>
    </r>
    <r>
      <rPr>
        <rFont val="Arial"/>
        <color rgb="FF000000"/>
      </rPr>
      <t>, int nrBlocksPerLevel)</t>
    </r>
  </si>
  <si>
    <r>
      <rPr>
        <rFont val="Arial"/>
        <color theme="1"/>
      </rPr>
      <t xml:space="preserve">- </t>
    </r>
    <r>
      <rPr>
        <rFont val="Arial"/>
        <color theme="4"/>
      </rPr>
      <t xml:space="preserve">Game </t>
    </r>
    <r>
      <rPr>
        <rFont val="Arial"/>
        <color theme="1"/>
      </rPr>
      <t>(</t>
    </r>
    <r>
      <rPr>
        <rFont val="Arial"/>
        <color theme="4"/>
      </rPr>
      <t>name</t>
    </r>
    <r>
      <rPr>
        <rFont val="Arial"/>
        <color theme="1"/>
      </rPr>
      <t>: string, blocks: list[Block], levels: list[Level], admin_username: string, speed_min: int, speed_increase: float, paddle_max_length: int, paddle_min_length: int)</t>
    </r>
  </si>
  <si>
    <r>
      <rPr>
        <rFont val="Arial"/>
        <color rgb="FF4285F4"/>
      </rPr>
      <t xml:space="preserve">Block </t>
    </r>
    <r>
      <rPr>
        <rFont val="Arial"/>
        <color rgb="FF000000"/>
      </rPr>
      <t xml:space="preserve">(int id, </t>
    </r>
    <r>
      <rPr>
        <rFont val="Arial"/>
        <color theme="6"/>
      </rPr>
      <t>int red, int green, int blue</t>
    </r>
    <r>
      <rPr>
        <rFont val="Arial"/>
        <color rgb="FF000000"/>
      </rPr>
      <t xml:space="preserve">, int </t>
    </r>
    <r>
      <rPr>
        <rFont val="Arial"/>
        <color rgb="FF4285F4"/>
      </rPr>
      <t>points</t>
    </r>
    <r>
      <rPr>
        <rFont val="Arial"/>
        <color rgb="FF000000"/>
      </rPr>
      <t>)</t>
    </r>
  </si>
  <si>
    <r>
      <rPr>
        <rFont val="Arial"/>
        <color theme="1"/>
      </rPr>
      <t xml:space="preserve">- </t>
    </r>
    <r>
      <rPr>
        <rFont val="Arial"/>
        <color rgb="FF4285F4"/>
      </rPr>
      <t>Block</t>
    </r>
    <r>
      <rPr>
        <rFont val="Arial"/>
        <color theme="1"/>
      </rPr>
      <t xml:space="preserve"> (</t>
    </r>
    <r>
      <rPr>
        <rFont val="Arial"/>
        <color theme="6"/>
      </rPr>
      <t>color</t>
    </r>
    <r>
      <rPr>
        <rFont val="Arial"/>
        <color theme="1"/>
      </rPr>
      <t xml:space="preserve">: string, </t>
    </r>
    <r>
      <rPr>
        <rFont val="Arial"/>
        <color rgb="FF4285F4"/>
      </rPr>
      <t>point</t>
    </r>
    <r>
      <rPr>
        <rFont val="Arial"/>
        <color theme="1"/>
      </rPr>
      <t>: int)</t>
    </r>
  </si>
  <si>
    <r>
      <rPr>
        <rFont val="Arial"/>
        <color rgb="FF000000"/>
      </rPr>
      <t>Paddle</t>
    </r>
    <r>
      <rPr>
        <rFont val="Arial"/>
        <color rgb="FF000000"/>
      </rPr>
      <t>(int amxPaddleLength, int minPaddleLength)</t>
    </r>
  </si>
  <si>
    <r>
      <rPr>
        <rFont val="Arial"/>
        <color rgb="FF000000"/>
      </rPr>
      <t>Ball</t>
    </r>
    <r>
      <rPr>
        <rFont val="Arial"/>
        <color rgb="FF000000"/>
      </rPr>
      <t>(</t>
    </r>
    <r>
      <rPr>
        <rFont val="Arial"/>
        <color rgb="FF000000"/>
      </rPr>
      <t>int minBallSpeedX, int minBallSpeedY</t>
    </r>
    <r>
      <rPr>
        <rFont val="Arial"/>
        <color rgb="FF000000"/>
      </rPr>
      <t>)</t>
    </r>
  </si>
  <si>
    <r>
      <rPr>
        <rFont val="Arial"/>
        <color rgb="FF000000"/>
      </rPr>
      <t>HallOfFameEntry</t>
    </r>
    <r>
      <rPr>
        <rFont val="Arial"/>
        <color rgb="FF000000"/>
      </rPr>
      <t>(int score)</t>
    </r>
  </si>
  <si>
    <t>PlayedGame(int id, int score, int lives, int currentLevel)</t>
  </si>
  <si>
    <t>PlayedBall(double ballDirectionX, double ballDirectionY, double currentBallX, double currentBallY)</t>
  </si>
  <si>
    <t>PlayedPaddle(double currentPaddleLength, double currentPaddleX, double currentPaddleY)</t>
  </si>
  <si>
    <t>PlayedBlockAssignment(int x, int y)</t>
  </si>
  <si>
    <t>Admin()</t>
  </si>
  <si>
    <t>1 DestroyBlock contain * User</t>
  </si>
  <si>
    <t>1 DestroyBlock contain * Game</t>
  </si>
  <si>
    <t>1 DestroyBlock contain * PlayedGame</t>
  </si>
  <si>
    <t>1 DestroyBlock contain * HallOfFameEntry</t>
  </si>
  <si>
    <t>1 Game contain * Block</t>
  </si>
  <si>
    <t>- 1 Game contain * Block</t>
  </si>
  <si>
    <t>1 Game contain 1 Paddle</t>
  </si>
  <si>
    <t>1 Game contain 1 Ball</t>
  </si>
  <si>
    <t>1 Game contain 1..* Level</t>
  </si>
  <si>
    <t>- 1 Game contain * Level</t>
  </si>
  <si>
    <t>1 Level contain * BlockAssignment</t>
  </si>
  <si>
    <t>1 User associate * Game (admin)</t>
  </si>
  <si>
    <t>- * User associate 1 Game</t>
  </si>
  <si>
    <t>1 User associate * Game (player)</t>
  </si>
  <si>
    <t>* BlockAssignment associate 1 Block</t>
  </si>
  <si>
    <t>1 User associate * HallOfFameEntry</t>
  </si>
  <si>
    <t>* HallOfFameEntry associate 1 Game</t>
  </si>
  <si>
    <t>1 Game associate * PlayedGame</t>
  </si>
  <si>
    <t>1 Block associate * PlayedBlockAssignment</t>
  </si>
  <si>
    <t>1 PlayedGame contain * PlayedBlockAssignment</t>
  </si>
  <si>
    <t>1 PlayedGame contain 1 PlayedPaddle</t>
  </si>
  <si>
    <t>1 PlayedGame contain 1 PlayedBall</t>
  </si>
  <si>
    <t>- * Level inherit 1 Game (Level 1 is part of Game)</t>
  </si>
  <si>
    <t>- 1 Game inherit * Block (Block types are defined by Game)</t>
  </si>
  <si>
    <t>- * Level inherit 1 Level (Level N is the next level after Level N-1)</t>
  </si>
  <si>
    <t>- 1 Game inherit * Level (Game contains multiple levels)</t>
  </si>
  <si>
    <t>- 1 Game associate * GameScore</t>
  </si>
  <si>
    <t>- 1 User associate * GameScore</t>
  </si>
  <si>
    <t>- * GameScore contain 1 Game</t>
  </si>
  <si>
    <t>- * GameScore contain 1 User</t>
  </si>
  <si>
    <t>AdminMode(admin)</t>
  </si>
  <si>
    <t>PlayMode(player)</t>
  </si>
  <si>
    <t>User (string username, string password)</t>
  </si>
  <si>
    <r>
      <rPr>
        <rFont val="Arial"/>
        <color rgb="FF000000"/>
      </rPr>
      <t>BlockAssignment</t>
    </r>
    <r>
      <rPr>
        <rFont val="Arial"/>
        <color rgb="FF000000"/>
      </rPr>
      <t>(int gridHorizontalPosition, int gridVerticalPosition)</t>
    </r>
  </si>
  <si>
    <r>
      <rPr>
        <rFont val="Arial"/>
        <color rgb="FF4285F4"/>
      </rPr>
      <t xml:space="preserve">User </t>
    </r>
    <r>
      <rPr>
        <rFont val="Arial"/>
        <color theme="1"/>
      </rPr>
      <t>(string</t>
    </r>
    <r>
      <rPr>
        <rFont val="Arial"/>
        <color rgb="FF4285F4"/>
      </rPr>
      <t xml:space="preserve"> username, string password</t>
    </r>
    <r>
      <rPr>
        <rFont val="Arial"/>
        <color theme="1"/>
      </rPr>
      <t xml:space="preserve">, AdminMode </t>
    </r>
    <r>
      <rPr>
        <rFont val="Arial"/>
        <color theme="6"/>
      </rPr>
      <t>adminMode</t>
    </r>
    <r>
      <rPr>
        <rFont val="Arial"/>
        <color theme="1"/>
      </rPr>
      <t>)</t>
    </r>
  </si>
  <si>
    <r>
      <rPr>
        <rFont val="Arial"/>
        <color theme="4"/>
      </rPr>
      <t xml:space="preserve">Level </t>
    </r>
    <r>
      <rPr>
        <rFont val="Arial"/>
        <color rgb="FF000000"/>
      </rPr>
      <t xml:space="preserve">(boolean </t>
    </r>
    <r>
      <rPr>
        <rFont val="Arial"/>
        <color theme="4"/>
      </rPr>
      <t>isRandom</t>
    </r>
    <r>
      <rPr>
        <rFont val="Arial"/>
        <color rgb="FF000000"/>
      </rPr>
      <t>)</t>
    </r>
  </si>
  <si>
    <r>
      <rPr>
        <rFont val="Arial"/>
        <color theme="4"/>
      </rPr>
      <t xml:space="preserve">Level </t>
    </r>
    <r>
      <rPr>
        <rFont val="Arial"/>
        <color theme="1"/>
      </rPr>
      <t xml:space="preserve">(int levelNumber, List&lt;Block&gt; blocks, boolean </t>
    </r>
    <r>
      <rPr>
        <rFont val="Arial"/>
        <color theme="4"/>
      </rPr>
      <t>random</t>
    </r>
    <r>
      <rPr>
        <rFont val="Arial"/>
        <color theme="1"/>
      </rPr>
      <t>)</t>
    </r>
  </si>
  <si>
    <r>
      <rPr>
        <rFont val="Arial"/>
        <color theme="4"/>
      </rPr>
      <t>Game (string name</t>
    </r>
    <r>
      <rPr>
        <rFont val="Arial"/>
        <color rgb="FF000000"/>
      </rPr>
      <t xml:space="preserve">, int </t>
    </r>
    <r>
      <rPr>
        <rFont val="Arial"/>
        <color theme="4"/>
      </rPr>
      <t>nrBlocksPerLevel</t>
    </r>
    <r>
      <rPr>
        <rFont val="Arial"/>
        <color rgb="FF000000"/>
      </rPr>
      <t>)</t>
    </r>
  </si>
  <si>
    <r>
      <rPr>
        <rFont val="Arial"/>
        <color theme="4"/>
      </rPr>
      <t>Game(string name,</t>
    </r>
    <r>
      <rPr>
        <rFont val="Arial"/>
        <color theme="1"/>
      </rPr>
      <t xml:space="preserve"> int maxLevels, int </t>
    </r>
    <r>
      <rPr>
        <rFont val="Arial"/>
        <color theme="4"/>
      </rPr>
      <t>numBlocks</t>
    </r>
    <r>
      <rPr>
        <rFont val="Arial"/>
        <color theme="1"/>
      </rPr>
      <t>, int minSpeed, int speedIncreaseFactor, int maxLength, int minLength)</t>
    </r>
  </si>
  <si>
    <r>
      <rPr>
        <rFont val="Arial"/>
        <color theme="4"/>
      </rPr>
      <t>Block</t>
    </r>
    <r>
      <rPr>
        <rFont val="Arial"/>
        <color rgb="FF000000"/>
      </rPr>
      <t xml:space="preserve">(int id, </t>
    </r>
    <r>
      <rPr>
        <rFont val="Arial"/>
        <color theme="6"/>
      </rPr>
      <t>int red, int green, int blue</t>
    </r>
    <r>
      <rPr>
        <rFont val="Arial"/>
        <color rgb="FF000000"/>
      </rPr>
      <t xml:space="preserve">, int </t>
    </r>
    <r>
      <rPr>
        <rFont val="Arial"/>
        <color theme="4"/>
      </rPr>
      <t>points</t>
    </r>
    <r>
      <rPr>
        <rFont val="Arial"/>
        <color rgb="FF000000"/>
      </rPr>
      <t>)</t>
    </r>
  </si>
  <si>
    <r>
      <rPr>
        <rFont val="Arial"/>
        <color theme="4"/>
      </rPr>
      <t>Block</t>
    </r>
    <r>
      <rPr>
        <rFont val="Arial"/>
        <color theme="1"/>
      </rPr>
      <t xml:space="preserve">(Color </t>
    </r>
    <r>
      <rPr>
        <rFont val="Arial"/>
        <color theme="6"/>
      </rPr>
      <t>color</t>
    </r>
    <r>
      <rPr>
        <rFont val="Arial"/>
        <color theme="1"/>
      </rPr>
      <t xml:space="preserve">, int </t>
    </r>
    <r>
      <rPr>
        <rFont val="Arial"/>
        <color theme="4"/>
      </rPr>
      <t>points</t>
    </r>
    <r>
      <rPr>
        <rFont val="Arial"/>
        <color theme="1"/>
      </rPr>
      <t>)</t>
    </r>
  </si>
  <si>
    <r>
      <rPr>
        <rFont val="Arial"/>
        <color rgb="FF4285F4"/>
      </rPr>
      <t xml:space="preserve">Paddle </t>
    </r>
    <r>
      <rPr>
        <rFont val="Arial"/>
        <color rgb="FF000000"/>
      </rPr>
      <t xml:space="preserve">(int </t>
    </r>
    <r>
      <rPr>
        <rFont val="Arial"/>
        <color theme="6"/>
      </rPr>
      <t>amxPaddleLength, int minPaddleLength</t>
    </r>
    <r>
      <rPr>
        <rFont val="Arial"/>
        <color rgb="FF000000"/>
      </rPr>
      <t>)</t>
    </r>
  </si>
  <si>
    <r>
      <rPr>
        <rFont val="Arial"/>
        <color rgb="FF4285F4"/>
      </rPr>
      <t xml:space="preserve">Paddle </t>
    </r>
    <r>
      <rPr>
        <rFont val="Arial"/>
        <color theme="1"/>
      </rPr>
      <t xml:space="preserve">(int </t>
    </r>
    <r>
      <rPr>
        <rFont val="Arial"/>
        <color theme="6"/>
      </rPr>
      <t>length</t>
    </r>
    <r>
      <rPr>
        <rFont val="Arial"/>
        <color theme="1"/>
      </rPr>
      <t>, GridPosition position)</t>
    </r>
  </si>
  <si>
    <r>
      <rPr>
        <rFont val="Arial"/>
        <color rgb="FF4285F4"/>
      </rPr>
      <t xml:space="preserve">Ball </t>
    </r>
    <r>
      <rPr>
        <rFont val="Arial"/>
        <color rgb="FF000000"/>
      </rPr>
      <t xml:space="preserve">(int </t>
    </r>
    <r>
      <rPr>
        <rFont val="Arial"/>
        <color theme="6"/>
      </rPr>
      <t>minBallSpeedX, int minBallSpeedY</t>
    </r>
    <r>
      <rPr>
        <rFont val="Arial"/>
        <color rgb="FF000000"/>
      </rPr>
      <t>)</t>
    </r>
  </si>
  <si>
    <r>
      <rPr>
        <rFont val="Arial"/>
        <color rgb="FF4285F4"/>
      </rPr>
      <t xml:space="preserve">Ball </t>
    </r>
    <r>
      <rPr>
        <rFont val="Arial"/>
        <color theme="1"/>
      </rPr>
      <t xml:space="preserve">(int </t>
    </r>
    <r>
      <rPr>
        <rFont val="Arial"/>
        <color theme="6"/>
      </rPr>
      <t>speed</t>
    </r>
    <r>
      <rPr>
        <rFont val="Arial"/>
        <color theme="1"/>
      </rPr>
      <t>, Direction direction, GridPosition position)</t>
    </r>
  </si>
  <si>
    <r>
      <rPr>
        <rFont val="Arial"/>
        <color theme="4"/>
      </rPr>
      <t xml:space="preserve">HallOfFameEntry </t>
    </r>
    <r>
      <rPr>
        <rFont val="Arial"/>
        <color rgb="FF000000"/>
      </rPr>
      <t>(int score)</t>
    </r>
  </si>
  <si>
    <r>
      <rPr>
        <rFont val="Arial"/>
        <color theme="4"/>
      </rPr>
      <t xml:space="preserve">HallOfFame </t>
    </r>
    <r>
      <rPr>
        <rFont val="Arial"/>
        <color theme="1"/>
      </rPr>
      <t>(Game game, List&lt;Player&gt; players)</t>
    </r>
  </si>
  <si>
    <r>
      <rPr>
        <rFont val="Arial"/>
        <color rgb="FF4285F4"/>
      </rPr>
      <t xml:space="preserve">Player </t>
    </r>
    <r>
      <rPr>
        <rFont val="Arial"/>
        <color theme="1"/>
      </rPr>
      <t>(User user, int lives, int currentLevel, int currentScore, Level currentPlayingLevel)</t>
    </r>
  </si>
  <si>
    <t>* Game contain 1..* Block</t>
  </si>
  <si>
    <t>* Game contain 1..* Level</t>
  </si>
  <si>
    <t>* Game contain 1 HallOfFame</t>
  </si>
  <si>
    <t>* Level contain * Block</t>
  </si>
  <si>
    <t>* Level inherit Ball</t>
  </si>
  <si>
    <t>* Level inherit Paddle</t>
  </si>
  <si>
    <t>1 Game play 1 HallOfFame</t>
  </si>
  <si>
    <t>* Player play 1 Game</t>
  </si>
  <si>
    <t>* Ball moves in 1 Direction</t>
  </si>
  <si>
    <t>* Ball placed at 1 GridPosition</t>
  </si>
  <si>
    <t>* Paddle placed at 1 GridPosition</t>
  </si>
  <si>
    <t>* Block placed at 1 GridPosition</t>
  </si>
  <si>
    <t>* Block destroy with 1 Ball</t>
  </si>
  <si>
    <t>* Block is scored by 1 Player</t>
  </si>
  <si>
    <t>* Level contain 1 Ball</t>
  </si>
  <si>
    <t>* Level contain 1 Paddle</t>
  </si>
  <si>
    <t>* User inherit Player</t>
  </si>
  <si>
    <t>* User inherit Admin</t>
  </si>
  <si>
    <t>1 Admin create 1..* Game</t>
  </si>
  <si>
    <t>None</t>
  </si>
  <si>
    <t>DestroyBlockApplication</t>
  </si>
  <si>
    <t>User(string username, string password)</t>
  </si>
  <si>
    <r>
      <rPr>
        <rFont val="Arial"/>
        <color theme="4"/>
      </rPr>
      <t xml:space="preserve">BlockAssignment </t>
    </r>
    <r>
      <rPr>
        <rFont val="Arial"/>
        <color rgb="FF000000"/>
      </rPr>
      <t>(int gridHorizontalPosition, int gridVerticalPosition)</t>
    </r>
  </si>
  <si>
    <r>
      <rPr>
        <rFont val="Arial"/>
        <color theme="4"/>
      </rPr>
      <t xml:space="preserve">PlayArea </t>
    </r>
    <r>
      <rPr>
        <rFont val="Arial"/>
        <color theme="1"/>
      </rPr>
      <t>(Block[][] grid, Ball ball, Paddle paddle, int numberOfLives, int score, boolean isPaused)</t>
    </r>
  </si>
  <si>
    <r>
      <rPr>
        <rFont val="Arial"/>
        <color theme="4"/>
      </rPr>
      <t xml:space="preserve">Level </t>
    </r>
    <r>
      <rPr>
        <rFont val="Arial"/>
        <color rgb="FF000000"/>
      </rPr>
      <t xml:space="preserve">(boolean </t>
    </r>
    <r>
      <rPr>
        <rFont val="Arial"/>
        <color theme="4"/>
      </rPr>
      <t>isRandom</t>
    </r>
    <r>
      <rPr>
        <rFont val="Arial"/>
        <color rgb="FF000000"/>
      </rPr>
      <t>)</t>
    </r>
  </si>
  <si>
    <r>
      <rPr>
        <rFont val="Arial"/>
        <color theme="4"/>
      </rPr>
      <t xml:space="preserve">Level </t>
    </r>
    <r>
      <rPr>
        <rFont val="Arial"/>
        <color theme="1"/>
      </rPr>
      <t xml:space="preserve">(int number, boolean </t>
    </r>
    <r>
      <rPr>
        <rFont val="Arial"/>
        <color theme="4"/>
      </rPr>
      <t>isRandom</t>
    </r>
    <r>
      <rPr>
        <rFont val="Arial"/>
        <color theme="1"/>
      </rPr>
      <t>, List&lt;Block&gt; blocks, int startingNumberOfBlocks, int speed, int speedIncreaseFactor, int maxPaddleLength, int minPaddleLength)</t>
    </r>
  </si>
  <si>
    <r>
      <rPr>
        <rFont val="Arial"/>
        <color theme="4"/>
      </rPr>
      <t>Game (string name</t>
    </r>
    <r>
      <rPr>
        <rFont val="Arial"/>
        <color rgb="FF000000"/>
      </rPr>
      <t>, int nrBlocksPerLevel)</t>
    </r>
  </si>
  <si>
    <r>
      <rPr>
        <rFont val="Arial"/>
        <color theme="4"/>
      </rPr>
      <t>Game (string name</t>
    </r>
    <r>
      <rPr>
        <rFont val="Arial"/>
        <color theme="1"/>
      </rPr>
      <t>, Map&lt;String, Integer&gt; blockInfo, List&lt;Level&gt; levels, HallOfFame hallOfFame, Player currentPlayer, Admin admin)</t>
    </r>
  </si>
  <si>
    <r>
      <rPr>
        <rFont val="Arial"/>
        <color theme="4"/>
      </rPr>
      <t>Block</t>
    </r>
    <r>
      <rPr>
        <rFont val="Arial"/>
        <color rgb="FF000000"/>
      </rPr>
      <t xml:space="preserve">(int id, </t>
    </r>
    <r>
      <rPr>
        <rFont val="Arial"/>
        <color theme="6"/>
      </rPr>
      <t>int red, int green, int blue</t>
    </r>
    <r>
      <rPr>
        <rFont val="Arial"/>
        <color rgb="FF000000"/>
      </rPr>
      <t xml:space="preserve">, int </t>
    </r>
    <r>
      <rPr>
        <rFont val="Arial"/>
        <color theme="4"/>
      </rPr>
      <t>points</t>
    </r>
    <r>
      <rPr>
        <rFont val="Arial"/>
        <color rgb="FF000000"/>
      </rPr>
      <t>)</t>
    </r>
  </si>
  <si>
    <r>
      <rPr>
        <rFont val="Arial"/>
        <color theme="4"/>
      </rPr>
      <t>Block</t>
    </r>
    <r>
      <rPr>
        <rFont val="Arial"/>
        <color theme="1"/>
      </rPr>
      <t xml:space="preserve">(Color </t>
    </r>
    <r>
      <rPr>
        <rFont val="Arial"/>
        <color theme="6"/>
      </rPr>
      <t>color</t>
    </r>
    <r>
      <rPr>
        <rFont val="Arial"/>
        <color theme="1"/>
      </rPr>
      <t xml:space="preserve">, int </t>
    </r>
    <r>
      <rPr>
        <rFont val="Arial"/>
        <color theme="4"/>
      </rPr>
      <t>points</t>
    </r>
    <r>
      <rPr>
        <rFont val="Arial"/>
        <color theme="1"/>
      </rPr>
      <t>)</t>
    </r>
  </si>
  <si>
    <r>
      <rPr>
        <rFont val="Arial"/>
        <color theme="4"/>
      </rPr>
      <t>Paddle</t>
    </r>
    <r>
      <rPr>
        <rFont val="Arial"/>
        <color rgb="FF000000"/>
      </rPr>
      <t xml:space="preserve">(int </t>
    </r>
    <r>
      <rPr>
        <rFont val="Arial"/>
        <color theme="6"/>
      </rPr>
      <t>amxPaddleLength, int minPaddleLength</t>
    </r>
    <r>
      <rPr>
        <rFont val="Arial"/>
        <color rgb="FF000000"/>
      </rPr>
      <t>)</t>
    </r>
  </si>
  <si>
    <r>
      <rPr>
        <rFont val="Arial"/>
        <color rgb="FF4285F4"/>
      </rPr>
      <t>Paddle</t>
    </r>
    <r>
      <rPr>
        <rFont val="Arial"/>
        <color theme="1"/>
      </rPr>
      <t xml:space="preserve">(int </t>
    </r>
    <r>
      <rPr>
        <rFont val="Arial"/>
        <color theme="6"/>
      </rPr>
      <t>length</t>
    </r>
    <r>
      <rPr>
        <rFont val="Arial"/>
        <color theme="1"/>
      </rPr>
      <t>, Position position)</t>
    </r>
  </si>
  <si>
    <r>
      <rPr>
        <rFont val="Arial"/>
        <color rgb="FF4285F4"/>
      </rPr>
      <t xml:space="preserve">Ball </t>
    </r>
    <r>
      <rPr>
        <rFont val="Arial"/>
        <color rgb="FF000000"/>
      </rPr>
      <t>(int</t>
    </r>
    <r>
      <rPr>
        <rFont val="Arial"/>
        <color theme="6"/>
      </rPr>
      <t xml:space="preserve"> minBallSpeedX, int minBallSpeedY</t>
    </r>
    <r>
      <rPr>
        <rFont val="Arial"/>
        <color rgb="FF000000"/>
      </rPr>
      <t>)</t>
    </r>
  </si>
  <si>
    <r>
      <rPr>
        <rFont val="Arial"/>
        <color theme="4"/>
      </rPr>
      <t xml:space="preserve">Ball </t>
    </r>
    <r>
      <rPr>
        <rFont val="Arial"/>
        <color theme="1"/>
      </rPr>
      <t xml:space="preserve">(int </t>
    </r>
    <r>
      <rPr>
        <rFont val="Arial"/>
        <color theme="4"/>
      </rPr>
      <t>speed</t>
    </r>
    <r>
      <rPr>
        <rFont val="Arial"/>
        <color theme="1"/>
      </rPr>
      <t>, double direction, Position position)</t>
    </r>
  </si>
  <si>
    <t>HallOfFameEntry(int score)</t>
  </si>
  <si>
    <r>
      <rPr>
        <rFont val="Arial"/>
        <color rgb="FF4285F4"/>
      </rPr>
      <t xml:space="preserve">HallOfFame </t>
    </r>
    <r>
      <rPr>
        <rFont val="Arial"/>
        <color theme="1"/>
      </rPr>
      <t>(List&lt;GameScore&gt; scores)</t>
    </r>
  </si>
  <si>
    <r>
      <rPr>
        <rFont val="Arial"/>
        <color theme="7"/>
      </rPr>
      <t xml:space="preserve">GameScore </t>
    </r>
    <r>
      <rPr>
        <rFont val="Arial"/>
        <color theme="1"/>
      </rPr>
      <t>(</t>
    </r>
    <r>
      <rPr>
        <rFont val="Arial"/>
        <color theme="7"/>
      </rPr>
      <t>String playerName, int score</t>
    </r>
    <r>
      <rPr>
        <rFont val="Arial"/>
        <color theme="1"/>
      </rPr>
      <t>)</t>
    </r>
  </si>
  <si>
    <t>Player extends User</t>
  </si>
  <si>
    <t>Admin extends User</t>
  </si>
  <si>
    <t>1 DestroyBlockApplication contains *User</t>
  </si>
  <si>
    <t>1 DestroyBlockApplication contains *Game</t>
  </si>
  <si>
    <t>1Game contain *Level</t>
  </si>
  <si>
    <t>1 User associate *Game</t>
  </si>
  <si>
    <t>1Admin associate *Game</t>
  </si>
  <si>
    <t>1Player associate *Game</t>
  </si>
  <si>
    <t>1 PlayArea associate 1 Ball</t>
  </si>
  <si>
    <t>1 HallOfFame contains *GameScore</t>
  </si>
  <si>
    <t>1 Player have *GameScore.</t>
  </si>
  <si>
    <t>1GameScore is associated with only one Player.</t>
  </si>
  <si>
    <t>1 Game contains 1Admin</t>
  </si>
  <si>
    <t>1 Game contains *Player</t>
  </si>
  <si>
    <t>1Level contain *Block</t>
  </si>
  <si>
    <t>1 PlayArea associate 1 Paddle</t>
  </si>
  <si>
    <t>1 PlayArea is played in one and only one Game</t>
  </si>
  <si>
    <t>1 Player played 1 PlayArea</t>
  </si>
  <si>
    <t>1 Level starts with only one PlayArea</t>
  </si>
  <si>
    <t>1 Block is part of one and only one Level</t>
  </si>
  <si>
    <t>1 Game has 1 HallOfFame</t>
  </si>
  <si>
    <t>N/A</t>
  </si>
  <si>
    <t>DestroyBlockApplication()</t>
  </si>
  <si>
    <r>
      <rPr>
        <rFont val="Arial"/>
        <color rgb="FF000000"/>
      </rPr>
      <t>BlockAssignment</t>
    </r>
    <r>
      <rPr>
        <rFont val="Arial"/>
        <color rgb="FF000000"/>
      </rPr>
      <t>(int gridHorizontalPosition, int gridVerticalPosition)</t>
    </r>
  </si>
  <si>
    <r>
      <rPr>
        <rFont val="Arial"/>
        <color theme="4"/>
      </rPr>
      <t xml:space="preserve">Level </t>
    </r>
    <r>
      <rPr>
        <rFont val="Arial"/>
        <color rgb="FF000000"/>
      </rPr>
      <t>(boolean isRandom)</t>
    </r>
  </si>
  <si>
    <r>
      <rPr>
        <rFont val="Arial"/>
        <color theme="4"/>
      </rPr>
      <t xml:space="preserve">Level </t>
    </r>
    <r>
      <rPr>
        <rFont val="Arial"/>
        <color theme="1"/>
      </rPr>
      <t>(int number, grid arrangement)</t>
    </r>
  </si>
  <si>
    <r>
      <rPr>
        <rFont val="Arial"/>
        <color theme="4"/>
      </rPr>
      <t>Game (string name,</t>
    </r>
    <r>
      <rPr>
        <rFont val="Arial"/>
        <color rgb="FF000000"/>
      </rPr>
      <t xml:space="preserve"> int nrBlocksPerLevel)</t>
    </r>
  </si>
  <si>
    <r>
      <rPr>
        <rFont val="Arial"/>
        <color theme="4"/>
      </rPr>
      <t xml:space="preserve">Game(unique name, </t>
    </r>
    <r>
      <rPr>
        <rFont val="Arial"/>
        <color theme="1"/>
      </rPr>
      <t>HallOfFame)</t>
    </r>
  </si>
  <si>
    <r>
      <rPr>
        <rFont val="Arial"/>
        <color theme="4"/>
      </rPr>
      <t xml:space="preserve">Block </t>
    </r>
    <r>
      <rPr>
        <rFont val="Arial"/>
        <color rgb="FF000000"/>
      </rPr>
      <t xml:space="preserve">(int id, </t>
    </r>
    <r>
      <rPr>
        <rFont val="Arial"/>
        <color theme="6"/>
      </rPr>
      <t>int red, int green, int blue, int points)</t>
    </r>
  </si>
  <si>
    <r>
      <rPr>
        <rFont val="Arial"/>
        <color rgb="FF4285F4"/>
      </rPr>
      <t xml:space="preserve">Block </t>
    </r>
    <r>
      <rPr>
        <rFont val="Arial"/>
        <color theme="6"/>
      </rPr>
      <t>(colour, points)</t>
    </r>
  </si>
  <si>
    <t>lack of attributes type</t>
  </si>
  <si>
    <r>
      <rPr>
        <rFont val="Arial"/>
        <color rgb="FF4285F4"/>
      </rPr>
      <t xml:space="preserve">Paddle </t>
    </r>
    <r>
      <rPr>
        <rFont val="Arial"/>
        <color rgb="FF000000"/>
      </rPr>
      <t>(</t>
    </r>
    <r>
      <rPr>
        <rFont val="Arial"/>
        <color theme="6"/>
      </rPr>
      <t>int amxPaddleLength, int minPaddleLength</t>
    </r>
    <r>
      <rPr>
        <rFont val="Arial"/>
        <color rgb="FF000000"/>
      </rPr>
      <t>)</t>
    </r>
  </si>
  <si>
    <r>
      <rPr>
        <rFont val="Arial"/>
        <color rgb="FF4285F4"/>
      </rPr>
      <t xml:space="preserve">Paddle </t>
    </r>
    <r>
      <rPr>
        <rFont val="Arial"/>
        <color theme="1"/>
      </rPr>
      <t>(</t>
    </r>
    <r>
      <rPr>
        <rFont val="Arial"/>
        <color theme="6"/>
      </rPr>
      <t>length</t>
    </r>
    <r>
      <rPr>
        <rFont val="Arial"/>
        <color theme="1"/>
      </rPr>
      <t>)</t>
    </r>
  </si>
  <si>
    <r>
      <rPr>
        <rFont val="Arial"/>
        <color theme="4"/>
      </rPr>
      <t xml:space="preserve">Ball </t>
    </r>
    <r>
      <rPr>
        <rFont val="Arial"/>
        <color rgb="FF000000"/>
      </rPr>
      <t xml:space="preserve">(int </t>
    </r>
    <r>
      <rPr>
        <rFont val="Arial"/>
        <color theme="6"/>
      </rPr>
      <t>minBallSpeedX, int minBallSpeedY</t>
    </r>
    <r>
      <rPr>
        <rFont val="Arial"/>
        <color rgb="FF000000"/>
      </rPr>
      <t>)</t>
    </r>
  </si>
  <si>
    <r>
      <rPr>
        <rFont val="Arial"/>
        <color theme="4"/>
      </rPr>
      <t xml:space="preserve">Ball </t>
    </r>
    <r>
      <rPr>
        <rFont val="Arial"/>
        <color theme="1"/>
      </rPr>
      <t>(</t>
    </r>
    <r>
      <rPr>
        <rFont val="Arial"/>
        <color theme="6"/>
      </rPr>
      <t>speed</t>
    </r>
    <r>
      <rPr>
        <rFont val="Arial"/>
        <color theme="1"/>
      </rPr>
      <t>, direction)</t>
    </r>
  </si>
  <si>
    <r>
      <rPr>
        <rFont val="Arial"/>
        <color rgb="FF000000"/>
      </rPr>
      <t>HallOfFameEntry</t>
    </r>
    <r>
      <rPr>
        <rFont val="Arial"/>
        <color rgb="FF000000"/>
      </rPr>
      <t>(int score)</t>
    </r>
  </si>
  <si>
    <t>Life()</t>
  </si>
  <si>
    <t>1 DestroyBlockApplication contain *User</t>
  </si>
  <si>
    <t>1 User contain *Player</t>
  </si>
  <si>
    <t>1 User contain *Admin</t>
  </si>
  <si>
    <t>1 Game contain *Block</t>
  </si>
  <si>
    <t>1 Game contain *Level</t>
  </si>
  <si>
    <t>1 Level contain *Block</t>
  </si>
  <si>
    <t>1 Level associate *Ball</t>
  </si>
  <si>
    <t>1 Level associate *Paddle</t>
  </si>
  <si>
    <t>1 Level contain *Life</t>
  </si>
  <si>
    <t>1 Game associate *HallOfFame</t>
  </si>
  <si>
    <t>1 Ball associate 1 Level</t>
  </si>
  <si>
    <t>1 Paddle associate 1 Level</t>
  </si>
  <si>
    <t>1 Life associate 1 Level</t>
  </si>
  <si>
    <t>1 Game associate *PlayerScore</t>
  </si>
  <si>
    <t>1 Player associate *PlayerScore</t>
  </si>
  <si>
    <t>1 Player contain *CurrentGame</t>
  </si>
  <si>
    <t>1 Life associate *CurrentGame</t>
  </si>
  <si>
    <t>1 CurrentGame associate *Level</t>
  </si>
  <si>
    <t>1 CurrentGame associate 1 Ball</t>
  </si>
  <si>
    <t>1 CurrentGame associate 1 Paddle</t>
  </si>
  <si>
    <t>None.</t>
  </si>
  <si>
    <t>- User(string username, string password)</t>
  </si>
  <si>
    <r>
      <rPr>
        <rFont val="Arial"/>
        <color rgb="FF000000"/>
      </rPr>
      <t>BlockAssignment</t>
    </r>
    <r>
      <rPr>
        <rFont val="Arial"/>
        <color rgb="FF000000"/>
      </rPr>
      <t>(int gridHorizontalPosition, int gridVerticalPosition)</t>
    </r>
  </si>
  <si>
    <r>
      <rPr>
        <rFont val="Arial"/>
        <color rgb="FF4285F4"/>
      </rPr>
      <t xml:space="preserve">Level </t>
    </r>
    <r>
      <rPr>
        <rFont val="Arial"/>
        <color rgb="FF000000"/>
      </rPr>
      <t xml:space="preserve">(boolean </t>
    </r>
    <r>
      <rPr>
        <rFont val="Arial"/>
        <color rgb="FF4285F4"/>
      </rPr>
      <t>isRandom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</si>
  <si>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Level </t>
    </r>
    <r>
      <rPr>
        <rFont val="Arial"/>
        <color rgb="FF000000"/>
      </rPr>
      <t xml:space="preserve">(int number, bool </t>
    </r>
    <r>
      <rPr>
        <rFont val="Arial"/>
        <color theme="4"/>
      </rPr>
      <t>isRandom</t>
    </r>
    <r>
      <rPr>
        <rFont val="Arial"/>
        <color rgb="FF000000"/>
      </rPr>
      <t>, List&lt;Block&gt; startingBlocks)</t>
    </r>
  </si>
  <si>
    <r>
      <rPr>
        <rFont val="Arial"/>
        <color theme="4"/>
      </rPr>
      <t xml:space="preserve">Game </t>
    </r>
    <r>
      <rPr>
        <rFont val="Arial"/>
        <color rgb="FF000000"/>
      </rPr>
      <t xml:space="preserve">(string </t>
    </r>
    <r>
      <rPr>
        <rFont val="Arial"/>
        <color theme="4"/>
      </rPr>
      <t>name</t>
    </r>
    <r>
      <rPr>
        <rFont val="Arial"/>
        <color rgb="FF000000"/>
      </rPr>
      <t>, int nrBlocksPerLevel)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</si>
  <si>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DestroyBlockGame </t>
    </r>
    <r>
      <rPr>
        <rFont val="Arial"/>
        <color rgb="FF000000"/>
      </rPr>
      <t xml:space="preserve">(string </t>
    </r>
    <r>
      <rPr>
        <rFont val="Arial"/>
        <color theme="4"/>
      </rPr>
      <t>name</t>
    </r>
    <r>
      <rPr>
        <rFont val="Arial"/>
        <color rgb="FF000000"/>
      </rPr>
      <t>, List&lt;Block&gt; blocks, List&lt;Level&gt; levels, int startingBlockCount, int minSpeed, float speedIncrease, int maxPaddleLength, int minPaddleLength, Admin admin)</t>
    </r>
  </si>
  <si>
    <r>
      <rPr>
        <rFont val="Arial"/>
        <color theme="4"/>
      </rPr>
      <t xml:space="preserve">Block </t>
    </r>
    <r>
      <rPr>
        <rFont val="Arial"/>
        <color rgb="FF000000"/>
      </rPr>
      <t xml:space="preserve">(int id, </t>
    </r>
    <r>
      <rPr>
        <rFont val="Arial"/>
        <color rgb="FFFBBC04"/>
      </rPr>
      <t>int red, int green, int blue</t>
    </r>
    <r>
      <rPr>
        <rFont val="Arial"/>
        <color rgb="FF000000"/>
      </rPr>
      <t xml:space="preserve">, int </t>
    </r>
    <r>
      <rPr>
        <rFont val="Arial"/>
        <color theme="4"/>
      </rPr>
      <t>points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</si>
  <si>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Block </t>
    </r>
    <r>
      <rPr>
        <rFont val="Arial"/>
        <color rgb="FF000000"/>
      </rPr>
      <t xml:space="preserve">(Color </t>
    </r>
    <r>
      <rPr>
        <rFont val="Arial"/>
        <color theme="6"/>
      </rPr>
      <t>color</t>
    </r>
    <r>
      <rPr>
        <rFont val="Arial"/>
        <color rgb="FF000000"/>
      </rPr>
      <t xml:space="preserve">, int </t>
    </r>
    <r>
      <rPr>
        <rFont val="Arial"/>
        <color theme="4"/>
      </rPr>
      <t>points</t>
    </r>
    <r>
      <rPr>
        <rFont val="Arial"/>
        <color rgb="FF000000"/>
      </rPr>
      <t>)</t>
    </r>
  </si>
  <si>
    <t>Paddle (int maxPaddleLength, int minPaddleLength)</t>
  </si>
  <si>
    <r>
      <rPr>
        <rFont val="Arial"/>
        <color rgb="FF000000"/>
      </rPr>
      <t xml:space="preserve">Ball </t>
    </r>
    <r>
      <rPr>
        <rFont val="Arial"/>
        <color rgb="FF000000"/>
      </rPr>
      <t xml:space="preserve">(int </t>
    </r>
    <r>
      <rPr>
        <rFont val="Arial"/>
        <color rgb="FF000000"/>
      </rPr>
      <t>minBallSpeedX, int minBallSpeedY</t>
    </r>
    <r>
      <rPr>
        <rFont val="Arial"/>
        <color rgb="FF000000"/>
      </rPr>
      <t>)</t>
    </r>
  </si>
  <si>
    <r>
      <rPr>
        <rFont val="Arial"/>
        <color theme="4"/>
      </rPr>
      <t xml:space="preserve">HallOfFameEntry </t>
    </r>
    <r>
      <rPr>
        <rFont val="Arial"/>
        <color rgb="FF000000"/>
      </rPr>
      <t xml:space="preserve">(int </t>
    </r>
    <r>
      <rPr>
        <rFont val="Arial"/>
        <color theme="4"/>
      </rPr>
      <t>score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</si>
  <si>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HallOfFameEntry </t>
    </r>
    <r>
      <rPr>
        <rFont val="Arial"/>
        <color rgb="FF000000"/>
      </rPr>
      <t xml:space="preserve">(int </t>
    </r>
    <r>
      <rPr>
        <rFont val="Arial"/>
        <color theme="4"/>
      </rPr>
      <t>score</t>
    </r>
    <r>
      <rPr>
        <rFont val="Arial"/>
        <color rgb="FF000000"/>
      </rPr>
      <t>, Player player, DestroyBlockGame game)</t>
    </r>
  </si>
  <si>
    <r>
      <rPr>
        <rFont val="Arial"/>
        <color theme="4"/>
      </rPr>
      <t xml:space="preserve">PlayedGame </t>
    </r>
    <r>
      <rPr>
        <rFont val="Arial"/>
        <color rgb="FF000000"/>
      </rPr>
      <t xml:space="preserve">(int id, int </t>
    </r>
    <r>
      <rPr>
        <rFont val="Arial"/>
        <color theme="4"/>
      </rPr>
      <t>score</t>
    </r>
    <r>
      <rPr>
        <rFont val="Arial"/>
        <color rgb="FF000000"/>
      </rPr>
      <t xml:space="preserve">, int lives, int </t>
    </r>
    <r>
      <rPr>
        <rFont val="Arial"/>
        <color theme="4"/>
      </rPr>
      <t>currentLevel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</si>
  <si>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GameInstance </t>
    </r>
    <r>
      <rPr>
        <rFont val="Arial"/>
        <color rgb="FF000000"/>
      </rPr>
      <t xml:space="preserve">(int </t>
    </r>
    <r>
      <rPr>
        <rFont val="Arial"/>
        <color theme="4"/>
      </rPr>
      <t>currentLevel</t>
    </r>
    <r>
      <rPr>
        <rFont val="Arial"/>
        <color rgb="FF000000"/>
      </rPr>
      <t xml:space="preserve">, int </t>
    </r>
    <r>
      <rPr>
        <rFont val="Arial"/>
        <color theme="4"/>
      </rPr>
      <t>currentScore</t>
    </r>
    <r>
      <rPr>
        <rFont val="Arial"/>
        <color rgb="FF000000"/>
      </rPr>
      <t>, int remainingLives, List&lt;Block&gt; remainingBlocks, Level currentLevelInfo, Player player)</t>
    </r>
  </si>
  <si>
    <r>
      <rPr>
        <rFont val="Arial"/>
        <color rgb="FF000000"/>
      </rPr>
      <t xml:space="preserve">- </t>
    </r>
    <r>
      <rPr>
        <rFont val="Arial"/>
        <color rgb="FF4285F4"/>
      </rPr>
      <t xml:space="preserve">Player </t>
    </r>
    <r>
      <rPr>
        <rFont val="Arial"/>
        <color rgb="FF000000"/>
      </rPr>
      <t>(</t>
    </r>
    <r>
      <rPr>
        <rFont val="Arial"/>
        <color theme="6"/>
      </rPr>
      <t>string username, string password</t>
    </r>
    <r>
      <rPr>
        <rFont val="Arial"/>
        <color rgb="FF000000"/>
      </rPr>
      <t>), inherits from User</t>
    </r>
  </si>
  <si>
    <t>repeatd attributes in sub-classes</t>
  </si>
  <si>
    <r>
      <rPr>
        <rFont val="Arial"/>
        <color rgb="FF000000"/>
      </rPr>
      <t xml:space="preserve">- </t>
    </r>
    <r>
      <rPr>
        <rFont val="Arial"/>
        <color rgb="FF4285F4"/>
      </rPr>
      <t xml:space="preserve">Admin </t>
    </r>
    <r>
      <rPr>
        <rFont val="Arial"/>
        <color rgb="FF000000"/>
      </rPr>
      <t>(</t>
    </r>
    <r>
      <rPr>
        <rFont val="Arial"/>
        <color theme="6"/>
      </rPr>
      <t>string username, string password</t>
    </r>
    <r>
      <rPr>
        <rFont val="Arial"/>
        <color rgb="FF000000"/>
      </rPr>
      <t>), inherits from User</t>
    </r>
  </si>
  <si>
    <t>- 1 DestroyBlockGame have * Block</t>
  </si>
  <si>
    <t>- 1 DestroyBlockGame have * Level</t>
  </si>
  <si>
    <t>- 1 DestroyBlockGame create 0..* GameInstance</t>
  </si>
  <si>
    <t>- 1 Admin create * DestroyBlockGame</t>
  </si>
  <si>
    <t>- 1 DestroyBlockGame have 1 Admin</t>
  </si>
  <si>
    <t>- 1 GameInstance have 1 Level</t>
  </si>
  <si>
    <t>- 1 GameInstance have 1 Player</t>
  </si>
  <si>
    <t>- 1 Player competeIn 0..* HallOfFameEntry</t>
  </si>
  <si>
    <t>- 1 Level have * Block</t>
  </si>
  <si>
    <t>- 1 HallOfFameEntry have 1 Player</t>
  </si>
  <si>
    <t>- 1 HallOfFameEntry have 1 DestroyBlockGame</t>
  </si>
  <si>
    <t>0 shot CHATGPT</t>
  </si>
  <si>
    <t>Mode(design, game)</t>
  </si>
  <si>
    <t>Color (red, blue, green, yellow)</t>
  </si>
  <si>
    <t>- GameDesigner (board, actionDeck)</t>
  </si>
  <si>
    <t>TileO()</t>
  </si>
  <si>
    <r>
      <rPr>
        <rFont val="Arial"/>
        <color theme="4"/>
      </rPr>
      <t xml:space="preserve">Game </t>
    </r>
    <r>
      <rPr>
        <rFont val="Arial"/>
        <color rgb="FF000000"/>
      </rPr>
      <t>(int currentConnectionPieces, Mode mode, const int spaceConnectionPieces=32, 
const int numberOfActionCards=32)</t>
    </r>
  </si>
  <si>
    <r>
      <rPr>
        <rFont val="Arial"/>
        <color theme="1"/>
      </rPr>
      <t xml:space="preserve">- </t>
    </r>
    <r>
      <rPr>
        <rFont val="Arial"/>
        <color theme="4"/>
      </rPr>
      <t xml:space="preserve">GameBoard </t>
    </r>
    <r>
      <rPr>
        <rFont val="Arial"/>
        <color theme="1"/>
      </rPr>
      <t>(tiles, connectionPieces, hiddenTileLocation)</t>
    </r>
  </si>
  <si>
    <t>Connection()</t>
  </si>
  <si>
    <t>- ConnectionPiece</t>
  </si>
  <si>
    <t>Die()</t>
  </si>
  <si>
    <t>Deck()</t>
  </si>
  <si>
    <r>
      <rPr>
        <rFont val="Arial"/>
        <color rgb="FF4285F4"/>
      </rPr>
      <t>abstract Tile</t>
    </r>
    <r>
      <rPr>
        <rFont val="Arial"/>
        <color rgb="FF000000"/>
      </rPr>
      <t>(int x, int y, boolean hasBeenVisited)</t>
    </r>
  </si>
  <si>
    <r>
      <rPr>
        <rFont val="Arial"/>
        <color theme="1"/>
      </rPr>
      <t xml:space="preserve">- </t>
    </r>
    <r>
      <rPr>
        <rFont val="Arial"/>
        <color rgb="FF4285F4"/>
      </rPr>
      <t xml:space="preserve">Tile </t>
    </r>
    <r>
      <rPr>
        <rFont val="Arial"/>
        <color theme="1"/>
      </rPr>
      <t>(color, isActionTile)</t>
    </r>
  </si>
  <si>
    <r>
      <rPr>
        <rFont val="Arial"/>
        <color theme="4"/>
      </rPr>
      <t xml:space="preserve">abstract ActionCard </t>
    </r>
    <r>
      <rPr>
        <rFont val="Arial"/>
        <color rgb="FF000000"/>
      </rPr>
      <t>( string instructions)</t>
    </r>
  </si>
  <si>
    <r>
      <rPr>
        <rFont val="Arial"/>
        <color theme="1"/>
      </rPr>
      <t xml:space="preserve">- </t>
    </r>
    <r>
      <rPr>
        <rFont val="Arial"/>
        <color theme="4"/>
      </rPr>
      <t xml:space="preserve">ActionCard </t>
    </r>
    <r>
      <rPr>
        <rFont val="Arial"/>
        <color theme="1"/>
      </rPr>
      <t>(actionType)</t>
    </r>
  </si>
  <si>
    <t>RollDieActionCard()</t>
  </si>
  <si>
    <r>
      <rPr>
        <rFont val="Arial"/>
        <color rgb="FF000000"/>
      </rPr>
      <t>ConnectTilesActionCard</t>
    </r>
    <r>
      <rPr>
        <rFont val="Arial"/>
        <color rgb="FF000000"/>
      </rPr>
      <t>()</t>
    </r>
  </si>
  <si>
    <t>RemoveConnectionActionCard()</t>
  </si>
  <si>
    <t>TeleportActionCard()</t>
  </si>
  <si>
    <t>LoseTurnActionCard()</t>
  </si>
  <si>
    <t>WinTile()</t>
  </si>
  <si>
    <t>ActionTile(int inactivityPeriod, int turnsUntilActive)</t>
  </si>
  <si>
    <t>NormalTile()</t>
  </si>
  <si>
    <r>
      <rPr>
        <rFont val="Arial"/>
        <color rgb="FF4285F4"/>
      </rPr>
      <t xml:space="preserve">Player </t>
    </r>
    <r>
      <rPr>
        <rFont val="Arial"/>
        <color rgb="FF000000"/>
      </rPr>
      <t xml:space="preserve">(int number, int turnsUntilActive, Color </t>
    </r>
    <r>
      <rPr>
        <rFont val="Arial"/>
        <color rgb="FF4285F4"/>
      </rPr>
      <t>color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</si>
  <si>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rgb="FF4285F4"/>
      </rPr>
      <t xml:space="preserve">Player </t>
    </r>
    <r>
      <rPr>
        <rFont val="Arial"/>
        <color rgb="FF000000"/>
      </rPr>
      <t>(</t>
    </r>
    <r>
      <rPr>
        <rFont val="Arial"/>
        <color rgb="FF4285F4"/>
      </rPr>
      <t>color</t>
    </r>
    <r>
      <rPr>
        <rFont val="Arial"/>
        <color rgb="FF000000"/>
      </rPr>
      <t>, playingPiece)</t>
    </r>
  </si>
  <si>
    <t>- PlayingPiece</t>
  </si>
  <si>
    <t>1 TileO contain *Game</t>
  </si>
  <si>
    <t>- 1 GameDesigner contain 1 GameBoard</t>
  </si>
  <si>
    <t>1 Game contain *Tile</t>
  </si>
  <si>
    <t>- 1 GameBoard contain * Tile</t>
  </si>
  <si>
    <t>1 Game contain *Connection</t>
  </si>
  <si>
    <t>- 1 GameBoard contain * ConnectionPiece</t>
  </si>
  <si>
    <t>1 Game contain 1Die</t>
  </si>
  <si>
    <t>1 Game contain 1Deck</t>
  </si>
  <si>
    <t>1 Game contain 0..1 Player</t>
  </si>
  <si>
    <t>1 Deck contain 0..32 ActionCard</t>
  </si>
  <si>
    <t>- 1 GameDesigner contain 32 ActionCards</t>
  </si>
  <si>
    <t>1 WinTile inherit Tile</t>
  </si>
  <si>
    <t>1 ActionTile inherit Tile</t>
  </si>
  <si>
    <t>1 NormalTile inherit Tile</t>
  </si>
  <si>
    <t>1 RollDieActionCard inherit ActionCard</t>
  </si>
  <si>
    <t>1 ConnectTilesActionCard inherit ActionCard</t>
  </si>
  <si>
    <t>1 RemoveConnectionActionCard inherit ActionCard</t>
  </si>
  <si>
    <t>1 TeleportActionCard inherit ActionCard</t>
  </si>
  <si>
    <t>1 LoseTurnActionCard inherit ActionCard</t>
  </si>
  <si>
    <t>1 Game associate 0..1 WinTile</t>
  </si>
  <si>
    <t>0..4 Connection associate 2 Tile</t>
  </si>
  <si>
    <t>1 Player associate 0..1 Tile</t>
  </si>
  <si>
    <t>- * Player associate 1 Tile as the current position</t>
  </si>
  <si>
    <t>0..4 Player associate 0..1 Tile</t>
  </si>
  <si>
    <t>1 Deck associate 0..1 ActionCard</t>
  </si>
  <si>
    <t>1 Game assicate 0..1 Player</t>
  </si>
  <si>
    <t>- 1 GameBoard inherit 1 Tile to define hiddenTile</t>
  </si>
  <si>
    <t>- 1 GameBoard inherit * Tile to define starting positions of each player</t>
  </si>
  <si>
    <t>- 1 GameBoard contain * Tile to define location of action tiles</t>
  </si>
  <si>
    <t>(REPEATED)</t>
  </si>
  <si>
    <t>- * Player inherit 1 PlayingPiece</t>
  </si>
  <si>
    <t>- 1 Tile associate 4 Tiles as connected tiles (right, left, top, bottom)</t>
  </si>
  <si>
    <t>- 1 Tile inherit 1 ConnectionPiece if it is a connection tile</t>
  </si>
  <si>
    <t>- 1 Tile inherit 1 ActionCard if it is an action tile</t>
  </si>
  <si>
    <t>- 1 ActionCard inherit 1 ActionType.</t>
  </si>
  <si>
    <t>1 shot-BTMS CHATGPT</t>
  </si>
  <si>
    <r>
      <rPr>
        <rFont val="Arial"/>
        <color rgb="FF000000"/>
      </rPr>
      <t xml:space="preserve">- </t>
    </r>
    <r>
      <rPr>
        <rFont val="Arial"/>
        <color theme="4"/>
      </rPr>
      <t xml:space="preserve">Color </t>
    </r>
    <r>
      <rPr>
        <rFont val="Arial"/>
        <color rgb="FF000000"/>
      </rPr>
      <t>(White,Black)</t>
    </r>
  </si>
  <si>
    <r>
      <rPr>
        <rFont val="Arial"/>
        <color theme="4"/>
      </rPr>
      <t xml:space="preserve">Color </t>
    </r>
    <r>
      <rPr>
        <rFont val="Arial"/>
        <color theme="1"/>
      </rPr>
      <t>(red, blue, green, yellow)</t>
    </r>
  </si>
  <si>
    <t>- ActionCard (RollExtraTurn, ConnectTwoAdjacentTiles, RemoveConnectionPiece, MovePlayingPiece, LoseNextTurn)</t>
  </si>
  <si>
    <t>- TileO()</t>
  </si>
  <si>
    <r>
      <rPr>
        <rFont val="Arial"/>
        <color theme="4"/>
      </rPr>
      <t xml:space="preserve">Game </t>
    </r>
    <r>
      <rPr>
        <rFont val="Arial"/>
        <color rgb="FF000000"/>
      </rPr>
      <t>(int currentConnectionPieces, Mode mode, const int spaceConnectionPieces=32, 
const int numberOfActionCards=32)</t>
    </r>
  </si>
  <si>
    <t>- GameBoard()</t>
  </si>
  <si>
    <t>- ConnectionPiece()</t>
  </si>
  <si>
    <t>- Die()</t>
  </si>
  <si>
    <t>- ActionDeck()</t>
  </si>
  <si>
    <r>
      <rPr>
        <rFont val="Arial"/>
        <color rgb="FF000000"/>
      </rPr>
      <t xml:space="preserve">abstract </t>
    </r>
    <r>
      <rPr>
        <rFont val="Arial"/>
        <color rgb="FF4285F4"/>
      </rPr>
      <t xml:space="preserve">Tile </t>
    </r>
    <r>
      <rPr>
        <rFont val="Arial"/>
        <color rgb="FF000000"/>
      </rPr>
      <t>(int x, int y, boolean hasBeenVisited)</t>
    </r>
  </si>
  <si>
    <r>
      <rPr>
        <rFont val="Arial"/>
        <color rgb="FF000000"/>
      </rPr>
      <t xml:space="preserve">- </t>
    </r>
    <r>
      <rPr>
        <rFont val="Arial"/>
        <color theme="6"/>
      </rPr>
      <t xml:space="preserve">Tile </t>
    </r>
    <r>
      <rPr>
        <rFont val="Arial"/>
        <color rgb="FF000000"/>
      </rPr>
      <t>(Color color, boolean isHidden)</t>
    </r>
  </si>
  <si>
    <r>
      <rPr>
        <rFont val="Arial"/>
        <color theme="4"/>
      </rPr>
      <t xml:space="preserve">abstract ActionCard </t>
    </r>
    <r>
      <rPr>
        <rFont val="Arial"/>
        <color rgb="FF000000"/>
      </rPr>
      <t>( string instructions)</t>
    </r>
  </si>
  <si>
    <r>
      <rPr>
        <rFont val="Arial"/>
        <color rgb="FF000000"/>
      </rPr>
      <t xml:space="preserve">- </t>
    </r>
    <r>
      <rPr>
        <rFont val="Arial"/>
        <color theme="4"/>
      </rPr>
      <t>ActionCardAssignment</t>
    </r>
    <r>
      <rPr>
        <rFont val="Arial"/>
        <color rgb="FF000000"/>
      </rPr>
      <t xml:space="preserve"> (ActionCard </t>
    </r>
    <r>
      <rPr>
        <rFont val="Arial"/>
        <color theme="4"/>
      </rPr>
      <t>card</t>
    </r>
    <r>
      <rPr>
        <rFont val="Arial"/>
        <color rgb="FF000000"/>
      </rPr>
      <t>)</t>
    </r>
  </si>
  <si>
    <r>
      <rPr>
        <rFont val="Arial"/>
        <color theme="6"/>
      </rPr>
      <t>ConnectTilesActionCard</t>
    </r>
    <r>
      <rPr>
        <rFont val="Arial"/>
        <color theme="6"/>
      </rPr>
      <t>()</t>
    </r>
  </si>
  <si>
    <r>
      <rPr>
        <rFont val="Arial"/>
        <color rgb="FF4285F4"/>
      </rPr>
      <t>ActionTile(</t>
    </r>
    <r>
      <rPr>
        <rFont val="Arial"/>
        <color theme="1"/>
      </rPr>
      <t>int inactivityPeriod, int turnsUntilActive)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</si>
  <si>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ActionTile </t>
    </r>
    <r>
      <rPr>
        <rFont val="Arial"/>
        <color rgb="FF000000"/>
      </rPr>
      <t>(int turnsAsRegularTile)</t>
    </r>
  </si>
  <si>
    <r>
      <rPr>
        <rFont val="Arial"/>
        <color theme="4"/>
      </rPr>
      <t xml:space="preserve">Player </t>
    </r>
    <r>
      <rPr>
        <rFont val="Arial"/>
        <color rgb="FF000000"/>
      </rPr>
      <t xml:space="preserve">(int </t>
    </r>
    <r>
      <rPr>
        <rFont val="Arial"/>
        <color theme="4"/>
      </rPr>
      <t>number</t>
    </r>
    <r>
      <rPr>
        <rFont val="Arial"/>
        <color rgb="FF000000"/>
      </rPr>
      <t xml:space="preserve">, int turnsUntilActive, Color </t>
    </r>
    <r>
      <rPr>
        <rFont val="Arial"/>
        <color theme="4"/>
      </rPr>
      <t>color</t>
    </r>
    <r>
      <rPr>
        <rFont val="Arial"/>
        <color rgb="FF000000"/>
      </rPr>
      <t>)</t>
    </r>
  </si>
  <si>
    <r>
      <rPr>
        <rFont val="Arial"/>
        <color rgb="FF000000"/>
      </rPr>
      <t xml:space="preserve">- </t>
    </r>
    <r>
      <rPr>
        <rFont val="Arial"/>
        <color theme="4"/>
      </rPr>
      <t xml:space="preserve">Player </t>
    </r>
    <r>
      <rPr>
        <rFont val="Arial"/>
        <color rgb="FF000000"/>
      </rPr>
      <t xml:space="preserve">(int </t>
    </r>
    <r>
      <rPr>
        <rFont val="Arial"/>
        <color theme="4"/>
      </rPr>
      <t>playerNumber</t>
    </r>
    <r>
      <rPr>
        <rFont val="Arial"/>
        <color rgb="FF000000"/>
      </rPr>
      <t xml:space="preserve">, Color </t>
    </r>
    <r>
      <rPr>
        <rFont val="Arial"/>
        <color theme="4"/>
      </rPr>
      <t>playerColor</t>
    </r>
    <r>
      <rPr>
        <rFont val="Arial"/>
        <color rgb="FF000000"/>
      </rPr>
      <t>, Tile currentTile)</t>
    </r>
  </si>
  <si>
    <t>- 1 TileO contains 1 GameBoard</t>
  </si>
  <si>
    <t>- 1 GameBoard contain 1 ActionDeck</t>
  </si>
  <si>
    <t>- 1 GameBoard contain * Player</t>
  </si>
  <si>
    <t>- * ActionDeck contain 32 ActionCardAssignment</t>
  </si>
  <si>
    <t>- * Player associate 1 Tile</t>
  </si>
  <si>
    <t>- 1 GameBoard contain * ActionTile</t>
  </si>
  <si>
    <t>- * Tile connect * Tile</t>
  </si>
  <si>
    <t>- * Tile associate 1 ActionTile</t>
  </si>
  <si>
    <t>- * ActionCardAssignment associate 1 ActionCard</t>
  </si>
  <si>
    <t>- * Die rollOnce to show a number between 1 to 6.</t>
  </si>
  <si>
    <t>1 shot-H2SS CHATGPT</t>
  </si>
  <si>
    <t>Mode (design, game)</t>
  </si>
  <si>
    <r>
      <rPr>
        <rFont val="Arial"/>
        <color theme="4"/>
      </rPr>
      <t xml:space="preserve">Color </t>
    </r>
    <r>
      <rPr>
        <rFont val="Arial"/>
        <color rgb="FF000000"/>
      </rPr>
      <t>(White, Black)</t>
    </r>
  </si>
  <si>
    <r>
      <rPr>
        <rFont val="Arial"/>
        <color theme="4"/>
      </rPr>
      <t xml:space="preserve">Color </t>
    </r>
    <r>
      <rPr>
        <rFont val="Arial"/>
        <color rgb="FF000000"/>
      </rPr>
      <t>(red, blue, green, yellow)</t>
    </r>
  </si>
  <si>
    <r>
      <rPr>
        <rFont val="Arial"/>
        <color theme="6"/>
      </rPr>
      <t xml:space="preserve">ActionCards </t>
    </r>
    <r>
      <rPr>
        <rFont val="Arial"/>
        <color rgb="FF000000"/>
      </rPr>
      <t>(</t>
    </r>
    <r>
      <rPr>
        <rFont val="Arial"/>
        <color rgb="FF9900FF"/>
      </rPr>
      <t>Roll, Connect, Remove, Move, Lose</t>
    </r>
    <r>
      <rPr>
        <rFont val="Arial"/>
        <color rgb="FF000000"/>
      </rPr>
      <t>)</t>
    </r>
  </si>
  <si>
    <t>should be singualr</t>
  </si>
  <si>
    <r>
      <rPr>
        <rFont val="Arial"/>
        <color theme="4"/>
      </rPr>
      <t xml:space="preserve">Game </t>
    </r>
    <r>
      <rPr>
        <rFont val="Arial"/>
        <color rgb="FF000000"/>
      </rPr>
      <t>(int currentConnectionPieces, Mode mode, const int spaceConnectionPieces=32, 
const int numberOfActionCards=32)</t>
    </r>
  </si>
  <si>
    <t>GameBoard()</t>
  </si>
  <si>
    <t>ConnectionPiece()</t>
  </si>
  <si>
    <t>DeckOfActionCards()</t>
  </si>
  <si>
    <r>
      <rPr>
        <rFont val="Arial"/>
        <color rgb="FF000000"/>
      </rPr>
      <t xml:space="preserve">abstract </t>
    </r>
    <r>
      <rPr>
        <rFont val="Arial"/>
        <color rgb="FF4285F4"/>
      </rPr>
      <t>Tile</t>
    </r>
    <r>
      <rPr>
        <rFont val="Arial"/>
        <color rgb="FF000000"/>
      </rPr>
      <t>(int x, int y, boolean hasBeenVisited)</t>
    </r>
  </si>
  <si>
    <r>
      <rPr>
        <rFont val="Arial"/>
        <color theme="6"/>
      </rPr>
      <t xml:space="preserve">Tile </t>
    </r>
    <r>
      <rPr>
        <rFont val="Arial"/>
        <color rgb="FF000000"/>
      </rPr>
      <t>(Color color, boolean hidden)</t>
    </r>
  </si>
  <si>
    <t>should abstract becuase there is ActionTile subclass. If no subclass, Tile can be non-abstract</t>
  </si>
  <si>
    <r>
      <rPr>
        <rFont val="Arial"/>
        <color rgb="FF000000"/>
      </rPr>
      <t xml:space="preserve">abstract </t>
    </r>
    <r>
      <rPr>
        <rFont val="Arial"/>
        <color theme="4"/>
      </rPr>
      <t xml:space="preserve">ActionCard </t>
    </r>
    <r>
      <rPr>
        <rFont val="Arial"/>
        <color rgb="FF000000"/>
      </rPr>
      <t>( string instructions)</t>
    </r>
  </si>
  <si>
    <t>GameInProgress()</t>
  </si>
  <si>
    <r>
      <rPr>
        <rFont val="Arial"/>
        <color theme="6"/>
      </rPr>
      <t>ConnectTilesActionCard</t>
    </r>
    <r>
      <rPr>
        <rFont val="Arial"/>
        <color theme="6"/>
      </rPr>
      <t>()</t>
    </r>
  </si>
  <si>
    <t>DesignMode()</t>
  </si>
  <si>
    <t>GamePlayMode()</t>
  </si>
  <si>
    <r>
      <rPr>
        <rFont val="Arial"/>
        <color rgb="FF4285F4"/>
      </rPr>
      <t>ActionTile</t>
    </r>
    <r>
      <rPr>
        <rFont val="Arial"/>
        <color theme="1"/>
      </rPr>
      <t>(int inactivityPeriod, int turnsUntilActive)</t>
    </r>
  </si>
  <si>
    <r>
      <rPr>
        <rFont val="Arial"/>
        <color theme="4"/>
      </rPr>
      <t xml:space="preserve">ActionTile </t>
    </r>
    <r>
      <rPr>
        <rFont val="Arial"/>
        <color rgb="FF000000"/>
      </rPr>
      <t>(boolean isActionTile)</t>
    </r>
  </si>
  <si>
    <r>
      <rPr>
        <rFont val="Arial"/>
        <color theme="4"/>
      </rPr>
      <t xml:space="preserve">Player </t>
    </r>
    <r>
      <rPr>
        <rFont val="Arial"/>
        <color rgb="FF000000"/>
      </rPr>
      <t xml:space="preserve">(int </t>
    </r>
    <r>
      <rPr>
        <rFont val="Arial"/>
        <color theme="4"/>
      </rPr>
      <t>number</t>
    </r>
    <r>
      <rPr>
        <rFont val="Arial"/>
        <color rgb="FF000000"/>
      </rPr>
      <t xml:space="preserve">, int turnsUntilActive, Color </t>
    </r>
    <r>
      <rPr>
        <rFont val="Arial"/>
        <color theme="4"/>
      </rPr>
      <t>color</t>
    </r>
    <r>
      <rPr>
        <rFont val="Arial"/>
        <color rgb="FF000000"/>
      </rPr>
      <t>)</t>
    </r>
  </si>
  <si>
    <r>
      <rPr>
        <rFont val="Arial"/>
        <color theme="4"/>
      </rPr>
      <t xml:space="preserve">Player </t>
    </r>
    <r>
      <rPr>
        <rFont val="Arial"/>
        <color rgb="FF000000"/>
      </rPr>
      <t xml:space="preserve">(int </t>
    </r>
    <r>
      <rPr>
        <rFont val="Arial"/>
        <color theme="4"/>
      </rPr>
      <t>playerNumber</t>
    </r>
    <r>
      <rPr>
        <rFont val="Arial"/>
        <color rgb="FF000000"/>
      </rPr>
      <t xml:space="preserve">, Color </t>
    </r>
    <r>
      <rPr>
        <rFont val="Arial"/>
        <color theme="4"/>
      </rPr>
      <t>color</t>
    </r>
    <r>
      <rPr>
        <rFont val="Arial"/>
        <color rgb="FF000000"/>
      </rPr>
      <t>, Tile currentTile)</t>
    </r>
  </si>
  <si>
    <t>1 TileO contain *GameBoard</t>
  </si>
  <si>
    <t>1 GameBoard contain *Tile</t>
  </si>
  <si>
    <t>1 GameBoard contain *ConnectionPiece</t>
  </si>
  <si>
    <t>1 GameBoard contain *DeckOfActionCards</t>
  </si>
  <si>
    <t>1 GameBoard associate *DesignMode</t>
  </si>
  <si>
    <t>1 TileO associate *GameInProgress</t>
  </si>
  <si>
    <t>1 GameInProgress associate *GamePlayMode</t>
  </si>
  <si>
    <t>1 GameInProgress associate *DeckOfActionCards</t>
  </si>
  <si>
    <t>1 DesignMode associate *Tile</t>
  </si>
  <si>
    <t>1 DesignMode associate *GameBoard</t>
  </si>
  <si>
    <t>1 DeckOfActionCards associate *ActionCards</t>
  </si>
  <si>
    <t>1 Player contain *Tile</t>
  </si>
  <si>
    <t>1 GamePlayMode contain *Player</t>
  </si>
  <si>
    <t>0..1 Tile associate 1 ConnectionPiece</t>
  </si>
  <si>
    <t>0..1 ConnectionPiece associate 1 Tile</t>
  </si>
  <si>
    <t>DesignMode:</t>
  </si>
  <si>
    <t>1 Tile associate *ActionTile</t>
  </si>
  <si>
    <t>1 Tile contain *Player</t>
  </si>
  <si>
    <t>1 Tile associate 1 Tile</t>
  </si>
  <si>
    <t>GamePlayMode:</t>
  </si>
  <si>
    <t>1 GameBoard associate *Tile</t>
  </si>
  <si>
    <t>1 GameBoard associate 1 Tile</t>
  </si>
  <si>
    <t>1 Player associate 1 Tile</t>
  </si>
  <si>
    <t>1 Player associate 1 Color</t>
  </si>
  <si>
    <t>2 shot CHATGPT</t>
  </si>
  <si>
    <r>
      <rPr>
        <rFont val="Arial"/>
        <color theme="4"/>
      </rPr>
      <t xml:space="preserve">Color </t>
    </r>
    <r>
      <rPr>
        <rFont val="Arial"/>
        <color rgb="FF000000"/>
      </rPr>
      <t>(White, Black)</t>
    </r>
  </si>
  <si>
    <r>
      <rPr>
        <rFont val="Arial"/>
        <color theme="4"/>
      </rPr>
      <t xml:space="preserve">Color </t>
    </r>
    <r>
      <rPr>
        <rFont val="Arial"/>
        <color rgb="FF000000"/>
      </rPr>
      <t>(red, blue, green, yellow)</t>
    </r>
  </si>
  <si>
    <t>ActionType (RollDie, ConnectTwoAdjacentTiles, RemoveConnectionPiece, MoveToRandomTile, LoseNextTurn)</t>
  </si>
  <si>
    <r>
      <rPr>
        <rFont val="Arial"/>
        <color theme="4"/>
      </rPr>
      <t xml:space="preserve">Game </t>
    </r>
    <r>
      <rPr>
        <rFont val="Arial"/>
        <color rgb="FF000000"/>
      </rPr>
      <t>(int currentConnectionPieces, Mode mode, const int spaceConnectionPieces=32, 
const int numberOfActionCards=32)</t>
    </r>
  </si>
  <si>
    <t>Game()</t>
  </si>
  <si>
    <r>
      <rPr>
        <rFont val="Arial"/>
        <color theme="4"/>
      </rPr>
      <t xml:space="preserve">ConnectionPiece </t>
    </r>
    <r>
      <rPr>
        <rFont val="Arial"/>
        <color rgb="FF000000"/>
      </rPr>
      <t>(Tile t1, Tile t2)</t>
    </r>
  </si>
  <si>
    <t>Dice()</t>
  </si>
  <si>
    <r>
      <rPr>
        <rFont val="Arial"/>
        <color theme="1"/>
      </rPr>
      <t xml:space="preserve">abstract </t>
    </r>
    <r>
      <rPr>
        <rFont val="Arial"/>
        <color rgb="FF4285F4"/>
      </rPr>
      <t>Tile (int x, int y,</t>
    </r>
    <r>
      <rPr>
        <rFont val="Arial"/>
        <color theme="1"/>
      </rPr>
      <t xml:space="preserve"> boolean hasBeenVisited</t>
    </r>
    <r>
      <rPr>
        <rFont val="Arial"/>
        <color rgb="FF4285F4"/>
      </rPr>
      <t>)</t>
    </r>
  </si>
  <si>
    <r>
      <rPr>
        <rFont val="Arial"/>
        <color rgb="FF4285F4"/>
      </rPr>
      <t xml:space="preserve">Tile </t>
    </r>
    <r>
      <rPr>
        <rFont val="Arial"/>
        <color rgb="FF000000"/>
      </rPr>
      <t>(</t>
    </r>
    <r>
      <rPr>
        <rFont val="Arial"/>
        <color rgb="FF4285F4"/>
      </rPr>
      <t>int x, int y</t>
    </r>
    <r>
      <rPr>
        <rFont val="Arial"/>
        <color rgb="FF000000"/>
      </rPr>
      <t>, boolean isHidden, boolean isAction)</t>
    </r>
  </si>
  <si>
    <r>
      <rPr>
        <rFont val="Arial"/>
        <color rgb="FF000000"/>
      </rPr>
      <t xml:space="preserve">abstract </t>
    </r>
    <r>
      <rPr>
        <rFont val="Arial"/>
        <color theme="4"/>
      </rPr>
      <t xml:space="preserve">ActionCard </t>
    </r>
    <r>
      <rPr>
        <rFont val="Arial"/>
        <color rgb="FF000000"/>
      </rPr>
      <t>( string instructions)</t>
    </r>
  </si>
  <si>
    <r>
      <rPr>
        <rFont val="Arial"/>
        <color rgb="FF4285F4"/>
      </rPr>
      <t xml:space="preserve">ActionCard </t>
    </r>
    <r>
      <rPr>
        <rFont val="Arial"/>
        <color rgb="FF000000"/>
      </rPr>
      <t xml:space="preserve">(ActionType </t>
    </r>
    <r>
      <rPr>
        <rFont val="Arial"/>
        <color rgb="FF9900FF"/>
      </rPr>
      <t>type</t>
    </r>
    <r>
      <rPr>
        <rFont val="Arial"/>
        <color rgb="FF000000"/>
      </rPr>
      <t>, int turnsActive)</t>
    </r>
  </si>
  <si>
    <r>
      <rPr>
        <rFont val="Arial"/>
        <color theme="6"/>
      </rPr>
      <t>ConnectTilesActionCard</t>
    </r>
    <r>
      <rPr>
        <rFont val="Arial"/>
        <color theme="6"/>
      </rPr>
      <t>()</t>
    </r>
  </si>
  <si>
    <t>Board()</t>
  </si>
  <si>
    <r>
      <rPr>
        <rFont val="Arial"/>
        <color theme="4"/>
      </rPr>
      <t xml:space="preserve">Player </t>
    </r>
    <r>
      <rPr>
        <rFont val="Arial"/>
        <color rgb="FF000000"/>
      </rPr>
      <t xml:space="preserve">(int </t>
    </r>
    <r>
      <rPr>
        <rFont val="Arial"/>
        <color theme="4"/>
      </rPr>
      <t>number</t>
    </r>
    <r>
      <rPr>
        <rFont val="Arial"/>
        <color rgb="FF000000"/>
      </rPr>
      <t xml:space="preserve">, int turnsUntilActive, Color </t>
    </r>
    <r>
      <rPr>
        <rFont val="Arial"/>
        <color theme="4"/>
      </rPr>
      <t>color</t>
    </r>
    <r>
      <rPr>
        <rFont val="Arial"/>
        <color rgb="FF000000"/>
      </rPr>
      <t>)</t>
    </r>
  </si>
  <si>
    <r>
      <rPr>
        <rFont val="Arial"/>
        <color theme="4"/>
      </rPr>
      <t xml:space="preserve">Player </t>
    </r>
    <r>
      <rPr>
        <rFont val="Arial"/>
        <color rgb="FF000000"/>
      </rPr>
      <t>(</t>
    </r>
    <r>
      <rPr>
        <rFont val="Arial"/>
        <color theme="4"/>
      </rPr>
      <t>int id, Color color,</t>
    </r>
    <r>
      <rPr>
        <rFont val="Arial"/>
        <color rgb="FF000000"/>
      </rPr>
      <t xml:space="preserve"> Tile startingPosition)</t>
    </r>
  </si>
  <si>
    <t>1 TileO contain *Board</t>
  </si>
  <si>
    <t>1 TileO contain *Deck</t>
  </si>
  <si>
    <t>1 Tileo contain *Game</t>
  </si>
  <si>
    <t>* Tile associate *Tile</t>
  </si>
  <si>
    <t>* Tile associate 1 Board</t>
  </si>
  <si>
    <t>1 Board associate *ConnectionPiece</t>
  </si>
  <si>
    <t>* Board contain *Player</t>
  </si>
  <si>
    <t>1 Deck contain *ActionCard</t>
  </si>
  <si>
    <t>1 Game associate 4 Player</t>
  </si>
  <si>
    <t>1 Game associate 1 Board</t>
  </si>
  <si>
    <t>1 Game associate 1 Deck</t>
  </si>
  <si>
    <t>1 ActionCard associate 1 ActionType</t>
  </si>
  <si>
    <t>1 Player contain *ActionCard</t>
  </si>
  <si>
    <t>1 Player associates 1 Tile</t>
  </si>
  <si>
    <t>* ConnectionPiece associate 2 Tile</t>
  </si>
  <si>
    <r>
      <rPr>
        <rFont val="Arial"/>
        <color theme="1"/>
      </rPr>
      <t xml:space="preserve">- </t>
    </r>
    <r>
      <rPr>
        <rFont val="Arial"/>
        <color theme="4"/>
      </rPr>
      <t xml:space="preserve">Color </t>
    </r>
    <r>
      <rPr>
        <rFont val="Arial"/>
        <color theme="1"/>
      </rPr>
      <t>(White, Black)</t>
    </r>
  </si>
  <si>
    <r>
      <rPr>
        <rFont val="Arial"/>
        <color theme="4"/>
      </rPr>
      <t xml:space="preserve">Color </t>
    </r>
    <r>
      <rPr>
        <rFont val="Arial"/>
        <color theme="1"/>
      </rPr>
      <t>(red, blue, green, yellow)</t>
    </r>
  </si>
  <si>
    <t>- ActionCard(RollForExtraTurn, ConnectTwoAdjacentTiles, RemoveConnectionPiece, MoveToArbitraryTile, LoseNextTurn)</t>
  </si>
  <si>
    <r>
      <rPr>
        <rFont val="Arial"/>
        <color theme="1"/>
      </rPr>
      <t xml:space="preserve">Game </t>
    </r>
    <r>
      <rPr>
        <rFont val="Arial"/>
        <color theme="1"/>
      </rPr>
      <t>(int currentConnectionPieces, Mode mode, const int spaceConnectionPieces=32, 
const int numberOfActionCards=32)</t>
    </r>
  </si>
  <si>
    <r>
      <rPr>
        <rFont val="Arial"/>
        <color theme="1"/>
      </rPr>
      <t xml:space="preserve">- </t>
    </r>
    <r>
      <rPr>
        <rFont val="Arial"/>
        <color theme="4"/>
      </rPr>
      <t>DeckOfActionCards</t>
    </r>
    <r>
      <rPr>
        <rFont val="Arial"/>
        <color theme="1"/>
      </rPr>
      <t>(ActionCard[] cards)</t>
    </r>
  </si>
  <si>
    <r>
      <rPr>
        <rFont val="Arial"/>
        <color theme="1"/>
      </rPr>
      <t xml:space="preserve">abstract </t>
    </r>
    <r>
      <rPr>
        <rFont val="Arial"/>
        <color rgb="FF4285F4"/>
      </rPr>
      <t xml:space="preserve">Tile </t>
    </r>
    <r>
      <rPr>
        <rFont val="Arial"/>
        <color theme="1"/>
      </rPr>
      <t>(int x, int y, boolean hasBeenVisited)</t>
    </r>
  </si>
  <si>
    <r>
      <rPr>
        <rFont val="Arial"/>
        <color theme="1"/>
      </rPr>
      <t xml:space="preserve">- </t>
    </r>
    <r>
      <rPr>
        <rFont val="Arial"/>
        <color theme="6"/>
      </rPr>
      <t xml:space="preserve">Tile </t>
    </r>
    <r>
      <rPr>
        <rFont val="Arial"/>
        <color theme="1"/>
      </rPr>
      <t>(Color color)</t>
    </r>
  </si>
  <si>
    <t>should be abstract</t>
  </si>
  <si>
    <r>
      <rPr>
        <rFont val="Arial"/>
        <color theme="1"/>
      </rPr>
      <t xml:space="preserve">abstract </t>
    </r>
    <r>
      <rPr>
        <rFont val="Arial"/>
        <color rgb="FF9900FF"/>
      </rPr>
      <t xml:space="preserve">ActionCard </t>
    </r>
    <r>
      <rPr>
        <rFont val="Arial"/>
        <color theme="1"/>
      </rPr>
      <t>( string instructions)</t>
    </r>
  </si>
  <si>
    <r>
      <rPr>
        <rFont val="Arial"/>
        <color theme="6"/>
      </rPr>
      <t>ConnectTilesActionCard</t>
    </r>
    <r>
      <rPr>
        <rFont val="Arial"/>
        <color theme="6"/>
      </rPr>
      <t>()</t>
    </r>
  </si>
  <si>
    <t>- HiddenTile(Tile tile)</t>
  </si>
  <si>
    <t>- StartingPosition(Tile tile, Player player)</t>
  </si>
  <si>
    <r>
      <rPr>
        <rFont val="Arial"/>
        <color rgb="FF4285F4"/>
      </rPr>
      <t>ActionTile(</t>
    </r>
    <r>
      <rPr>
        <rFont val="Arial"/>
        <color theme="1"/>
      </rPr>
      <t>int inactivityPeriod, int turnsUntilActive)</t>
    </r>
  </si>
  <si>
    <r>
      <rPr>
        <rFont val="Arial"/>
        <color theme="1"/>
      </rPr>
      <t xml:space="preserve">- </t>
    </r>
    <r>
      <rPr>
        <rFont val="Arial"/>
        <color rgb="FF4285F4"/>
      </rPr>
      <t xml:space="preserve">ActionTile </t>
    </r>
    <r>
      <rPr>
        <rFont val="Arial"/>
        <color theme="1"/>
      </rPr>
      <t>(Tile tile, int turnsUntilReactivated)</t>
    </r>
  </si>
  <si>
    <t>- GameDesigner()</t>
  </si>
  <si>
    <r>
      <rPr>
        <rFont val="Arial"/>
        <color theme="1"/>
      </rPr>
      <t xml:space="preserve">Player </t>
    </r>
    <r>
      <rPr>
        <rFont val="Arial"/>
        <color theme="1"/>
      </rPr>
      <t xml:space="preserve">(int </t>
    </r>
    <r>
      <rPr>
        <rFont val="Arial"/>
        <color theme="1"/>
      </rPr>
      <t>number</t>
    </r>
    <r>
      <rPr>
        <rFont val="Arial"/>
        <color theme="1"/>
      </rPr>
      <t xml:space="preserve">, int turnsUntilActive, Color </t>
    </r>
    <r>
      <rPr>
        <rFont val="Arial"/>
        <color theme="1"/>
      </rPr>
      <t>color</t>
    </r>
    <r>
      <rPr>
        <rFont val="Arial"/>
        <color theme="1"/>
      </rPr>
      <t>)</t>
    </r>
  </si>
  <si>
    <t>- 1 GameDesigner contain * Tile</t>
  </si>
  <si>
    <t>- 1 GameDesigner contain * ConnectionPiece</t>
  </si>
  <si>
    <t>- 1 GameDesigner contain 1 HiddenTile</t>
  </si>
  <si>
    <t>- 1 GameDesigner contain * StartingPosition</t>
  </si>
  <si>
    <t>- 1 GameDesigner contain * ActionTile</t>
  </si>
  <si>
    <t>- 1 GameDesigner contain 1 DeckOfActionCards</t>
  </si>
  <si>
    <t>- 2..4 Player</t>
  </si>
  <si>
    <t>- 1 Tile connect 0..1 Tile (on the right)</t>
  </si>
  <si>
    <t>- 1 Tile connect 0..1 Tile (on the left)</t>
  </si>
  <si>
    <t>- 1 Tile connect 0..1 Tile (on the top)</t>
  </si>
  <si>
    <t>- 1 Tile connect 0..1 Tile (on the bottom)</t>
  </si>
  <si>
    <t>- 1 Player associate * Tile</t>
  </si>
  <si>
    <t>- 1 Player have 1 PlayingPiece</t>
  </si>
  <si>
    <t>- 1 PlayingPiece has 1 Color</t>
  </si>
  <si>
    <t>- 1 GameDesigner contain * ActionCard</t>
  </si>
  <si>
    <t>Hotel Booking Management System (HBMS)</t>
  </si>
  <si>
    <r>
      <rPr>
        <rFont val="Arial"/>
        <color theme="4"/>
      </rPr>
      <t xml:space="preserve">RoomType </t>
    </r>
    <r>
      <rPr>
        <rFont val="Arial"/>
        <color rgb="FF000000"/>
      </rPr>
      <t>(SINGLE, DOUBLE, TWIN)</t>
    </r>
  </si>
  <si>
    <r>
      <rPr>
        <rFont val="Arial"/>
        <color theme="4"/>
      </rPr>
      <t>BookingStatus</t>
    </r>
    <r>
      <rPr>
        <rFont val="Arial"/>
        <color rgb="FF000000"/>
      </rPr>
      <t>(FINALIZED, CONFIRMED, CANCELLED_BY_HBMS, 
PRELIMINARY, CANCELLED_BY_TRAVELLER, CANCELLED_BY_HOTEL)</t>
    </r>
  </si>
  <si>
    <t>CityType (string)</t>
  </si>
  <si>
    <r>
      <rPr>
        <rFont val="Arial"/>
        <color theme="4"/>
      </rPr>
      <t xml:space="preserve">PaymentType </t>
    </r>
    <r>
      <rPr>
        <rFont val="Arial"/>
        <color rgb="FF000000"/>
      </rPr>
      <t>(PREPAID, PAID_AT_HOTEL)</t>
    </r>
  </si>
  <si>
    <r>
      <rPr>
        <rFont val="Arial"/>
        <color theme="4"/>
      </rPr>
      <t xml:space="preserve">RoomType </t>
    </r>
    <r>
      <rPr>
        <rFont val="Arial"/>
        <color rgb="FF000000"/>
      </rPr>
      <t>(string)</t>
    </r>
  </si>
  <si>
    <r>
      <rPr>
        <rFont val="Arial"/>
        <color theme="4"/>
      </rPr>
      <t xml:space="preserve">PaymentType </t>
    </r>
    <r>
      <rPr>
        <rFont val="Arial"/>
        <color rgb="FF000000"/>
      </rPr>
      <t>(string)</t>
    </r>
  </si>
  <si>
    <t>HotelRating (int)</t>
  </si>
  <si>
    <r>
      <rPr>
        <rFont val="Arial"/>
        <color theme="4"/>
      </rPr>
      <t xml:space="preserve">BookingStatus </t>
    </r>
    <r>
      <rPr>
        <rFont val="Arial"/>
        <color rgb="FF000000"/>
      </rPr>
      <t>(string)</t>
    </r>
  </si>
  <si>
    <t>Traveller</t>
  </si>
  <si>
    <t>HotelChain()</t>
  </si>
  <si>
    <t>- name (string)</t>
  </si>
  <si>
    <t>HotelBookingManager()</t>
  </si>
  <si>
    <t>- billingInformation (string)</t>
  </si>
  <si>
    <r>
      <rPr>
        <rFont val="Arial"/>
        <color theme="4"/>
      </rPr>
      <t xml:space="preserve">Traveller </t>
    </r>
    <r>
      <rPr>
        <rFont val="Arial"/>
        <color rgb="FF000000"/>
      </rPr>
      <t xml:space="preserve">(string </t>
    </r>
    <r>
      <rPr>
        <rFont val="Arial"/>
        <color theme="4"/>
      </rPr>
      <t>name</t>
    </r>
    <r>
      <rPr>
        <rFont val="Arial"/>
        <color rgb="FF000000"/>
      </rPr>
      <t xml:space="preserve">, int </t>
    </r>
    <r>
      <rPr>
        <rFont val="Arial"/>
        <color theme="4"/>
      </rPr>
      <t>reliabilityRating</t>
    </r>
    <r>
      <rPr>
        <rFont val="Arial"/>
        <color rgb="FF000000"/>
      </rPr>
      <t>)</t>
    </r>
  </si>
  <si>
    <t>- company (string)</t>
  </si>
  <si>
    <r>
      <rPr>
        <rFont val="Arial"/>
        <color theme="6"/>
      </rPr>
      <t xml:space="preserve">BillingInformation </t>
    </r>
    <r>
      <rPr>
        <rFont val="Arial"/>
        <color theme="6"/>
      </rPr>
      <t>(string companyName, string address)</t>
    </r>
  </si>
  <si>
    <t>- address (string)</t>
  </si>
  <si>
    <t>TravelPreference(string preference, string value)</t>
  </si>
  <si>
    <t>- travelPreferences (List&lt;string&gt;)</t>
  </si>
  <si>
    <r>
      <rPr>
        <rFont val="Arial"/>
        <color theme="4"/>
      </rPr>
      <t xml:space="preserve">Hotel (string city, string country, </t>
    </r>
    <r>
      <rPr>
        <rFont val="Arial"/>
        <color theme="1"/>
      </rPr>
      <t>string area</t>
    </r>
    <r>
      <rPr>
        <rFont val="Arial"/>
        <color theme="4"/>
      </rPr>
      <t>)</t>
    </r>
  </si>
  <si>
    <t>- reliabilityRating (float)</t>
  </si>
  <si>
    <t>abstract Offer()</t>
  </si>
  <si>
    <t>SpecialOffer()</t>
  </si>
  <si>
    <t>Hotel</t>
  </si>
  <si>
    <t>RegularOffer()</t>
  </si>
  <si>
    <t>TravelSearch()</t>
  </si>
  <si>
    <t>SearchInfo()</t>
  </si>
  <si>
    <t>- city (CityType)</t>
  </si>
  <si>
    <t>RoomAvailability()</t>
  </si>
  <si>
    <t>- hotelChain (string)</t>
  </si>
  <si>
    <r>
      <rPr>
        <rFont val="Arial"/>
        <color rgb="FF000000"/>
      </rPr>
      <t xml:space="preserve">abstract TripInfo(int numberOfRooms, RoomType </t>
    </r>
    <r>
      <rPr>
        <rFont val="Arial"/>
        <color theme="6"/>
      </rPr>
      <t>roomType</t>
    </r>
    <r>
      <rPr>
        <rFont val="Arial"/>
        <color rgb="FF000000"/>
      </rPr>
      <t xml:space="preserve">, </t>
    </r>
    <r>
      <rPr>
        <rFont val="Arial"/>
        <color theme="6"/>
      </rPr>
      <t>date arrivalDate, 
date departureDate</t>
    </r>
    <r>
      <rPr>
        <rFont val="Arial"/>
        <color rgb="FF000000"/>
      </rPr>
      <t>, float budgetPerNight)</t>
    </r>
  </si>
  <si>
    <t>- availableRoomTypes (Dictionary&lt;RoomType, int&gt;)</t>
  </si>
  <si>
    <t>BookingInfo()</t>
  </si>
  <si>
    <t>- hotelRating (HotelRating)</t>
  </si>
  <si>
    <r>
      <rPr>
        <rFont val="Arial"/>
        <color rgb="FF4285F4"/>
      </rPr>
      <t xml:space="preserve">Booking </t>
    </r>
    <r>
      <rPr>
        <rFont val="Arial"/>
        <color rgb="FF000000"/>
      </rPr>
      <t xml:space="preserve">(int </t>
    </r>
    <r>
      <rPr>
        <rFont val="Arial"/>
        <color rgb="FF4285F4"/>
      </rPr>
      <t>bookingId</t>
    </r>
    <r>
      <rPr>
        <rFont val="Arial"/>
        <color rgb="FF000000"/>
      </rPr>
      <t xml:space="preserve">, date </t>
    </r>
    <r>
      <rPr>
        <rFont val="Arial"/>
        <color rgb="FF4285F4"/>
      </rPr>
      <t>cancellationDeadline</t>
    </r>
    <r>
      <rPr>
        <rFont val="Arial"/>
        <color rgb="FF000000"/>
      </rPr>
      <t xml:space="preserve">, string creditCardNumber, 
BookingStatus </t>
    </r>
    <r>
      <rPr>
        <rFont val="Arial"/>
        <color rgb="FF4285F4"/>
      </rPr>
      <t>bookingStatus</t>
    </r>
    <r>
      <rPr>
        <rFont val="Arial"/>
        <color rgb="FF000000"/>
      </rPr>
      <t xml:space="preserve">, PaymentType </t>
    </r>
    <r>
      <rPr>
        <rFont val="Arial"/>
        <color rgb="FF4285F4"/>
      </rPr>
      <t>paymentType</t>
    </r>
    <r>
      <rPr>
        <rFont val="Arial"/>
        <color rgb="FF000000"/>
      </rPr>
      <t xml:space="preserve">, date </t>
    </r>
    <r>
      <rPr>
        <rFont val="Arial"/>
        <color rgb="FF4285F4"/>
      </rPr>
      <t>confirmationDate</t>
    </r>
    <r>
      <rPr>
        <rFont val="Arial"/>
        <color rgb="FF000000"/>
      </rPr>
      <t xml:space="preserve">, float </t>
    </r>
    <r>
      <rPr>
        <rFont val="Arial"/>
        <color rgb="FF4285F4"/>
      </rPr>
      <t>paidAmount</t>
    </r>
    <r>
      <rPr>
        <rFont val="Arial"/>
        <color rgb="FF000000"/>
      </rPr>
      <t>)</t>
    </r>
  </si>
  <si>
    <t>Booking</t>
  </si>
  <si>
    <t>- bookingID (string)</t>
  </si>
  <si>
    <r>
      <rPr>
        <rFont val="Arial"/>
        <color rgb="FF000000"/>
      </rPr>
      <t xml:space="preserve">- </t>
    </r>
    <r>
      <rPr>
        <rFont val="Arial"/>
        <color theme="4"/>
      </rPr>
      <t xml:space="preserve">bookingDate </t>
    </r>
    <r>
      <rPr>
        <rFont val="Arial"/>
        <color rgb="FF000000"/>
      </rPr>
      <t>(date)</t>
    </r>
  </si>
  <si>
    <t>- checkInDate (date)</t>
  </si>
  <si>
    <t>- checkOutDate (date)</t>
  </si>
  <si>
    <t>- roomType (RoomType)</t>
  </si>
  <si>
    <t>- hotel (Hotel)</t>
  </si>
  <si>
    <t>- traveller (Traveller)</t>
  </si>
  <si>
    <t>- paymentType (PaymentType)</t>
  </si>
  <si>
    <t>- bookingStatus (BookingStatus)</t>
  </si>
  <si>
    <t>- totalPrice (float)</t>
  </si>
  <si>
    <t>- cancellationDeadline (date)</t>
  </si>
  <si>
    <t>1 HotelChain contain *Hotel</t>
  </si>
  <si>
    <t>1 HotelBookingManager contain *HotelChain</t>
  </si>
  <si>
    <t>1 HotelBookingManager contain *Traveller</t>
  </si>
  <si>
    <t>1 Booking associate 1 RoomType</t>
  </si>
  <si>
    <t>1 Hotel contain *Offer</t>
  </si>
  <si>
    <t>1 RoomType associate * Hotel</t>
  </si>
  <si>
    <t>1 Hotel contain *RoomAvailability</t>
  </si>
  <si>
    <t>1 Booking associate * PaymentType</t>
  </si>
  <si>
    <t>1 Traveller contain *TravelSearch</t>
  </si>
  <si>
    <t>1 Booking associate * BookingStatus</t>
  </si>
  <si>
    <t>1 Traveller contain *TravelPreference</t>
  </si>
  <si>
    <t>1 Traveller contain 1 BillingInformation</t>
  </si>
  <si>
    <t>1 Booking contain 1 Traveller</t>
  </si>
  <si>
    <t>1 TravelSearch contain 1 SearchInfo</t>
  </si>
  <si>
    <t>1 TravelSearch contain *TravelPreference</t>
  </si>
  <si>
    <t>1 Booking contain 1 BookingInfo</t>
  </si>
  <si>
    <t>1 SpecialOffer inherit Offer</t>
  </si>
  <si>
    <t>1 RegularOffer inherit Offer</t>
  </si>
  <si>
    <t>1 RoomAvailability inherit TripInfo</t>
  </si>
  <si>
    <t>1 SearchInfo inherit TripInfo</t>
  </si>
  <si>
    <t>1 BookingInfo inherit TripInfo</t>
  </si>
  <si>
    <t>*RegularOffer associate * TravelSearch</t>
  </si>
  <si>
    <t>1 Traveller associate * Booking</t>
  </si>
  <si>
    <t>1 Hotel associate * Booking</t>
  </si>
  <si>
    <t>1 Booking contain 1 Hotel</t>
  </si>
  <si>
    <t>Booking associate 0..1 Offer</t>
  </si>
  <si>
    <t>* Booking associate 1 Traveller</t>
  </si>
  <si>
    <t>* SpecialOffer associate 1 BookingInfo</t>
  </si>
  <si>
    <t>BookingInfo associate 0..5 SpecialOffer</t>
  </si>
  <si>
    <r>
      <rPr>
        <rFont val="Arial"/>
        <color theme="4"/>
      </rPr>
      <t>RoomType(</t>
    </r>
    <r>
      <rPr>
        <rFont val="Arial"/>
        <color theme="4"/>
      </rPr>
      <t>SINGLE, DOUBLE, TWIN</t>
    </r>
    <r>
      <rPr>
        <rFont val="Arial"/>
        <color theme="4"/>
      </rPr>
      <t>)</t>
    </r>
  </si>
  <si>
    <t>RoomType(single, double, twin)</t>
  </si>
  <si>
    <t>BookingStatus(FINALIZED, CONFIRMED, CANCELLED_BY_HBMS, 
PRELIMINARY, CANCELLED_BY_TRAVELLER, CANCELLED_BY_HOTEL)</t>
  </si>
  <si>
    <r>
      <rPr>
        <rFont val="Arial"/>
        <color rgb="FF000000"/>
      </rPr>
      <t xml:space="preserve">PaymentType </t>
    </r>
    <r>
      <rPr>
        <rFont val="Arial"/>
        <color rgb="FF000000"/>
      </rPr>
      <t>(</t>
    </r>
    <r>
      <rPr>
        <rFont val="Arial"/>
        <color rgb="FF000000"/>
      </rPr>
      <t>PREPAID, PAID_AT_HOTEL</t>
    </r>
    <r>
      <rPr>
        <rFont val="Arial"/>
        <color rgb="FF000000"/>
      </rPr>
      <t>)</t>
    </r>
  </si>
  <si>
    <t>HBMS()</t>
  </si>
  <si>
    <r>
      <rPr>
        <rFont val="Arial"/>
        <color theme="4"/>
      </rPr>
      <t>Traveller (string name</t>
    </r>
    <r>
      <rPr>
        <rFont val="Arial"/>
        <color rgb="FF000000"/>
      </rPr>
      <t>, int reliabilityRating)</t>
    </r>
  </si>
  <si>
    <r>
      <rPr>
        <rFont val="Arial"/>
        <color theme="4"/>
      </rPr>
      <t>Traveller (string name,</t>
    </r>
    <r>
      <rPr>
        <rFont val="Arial"/>
        <color rgb="FF000000"/>
      </rPr>
      <t xml:space="preserve"> </t>
    </r>
    <r>
      <rPr>
        <rFont val="Arial"/>
        <color theme="6"/>
      </rPr>
      <t>string billingInfo, string companyAddress,</t>
    </r>
    <r>
      <rPr>
        <rFont val="Arial"/>
        <color rgb="FF000000"/>
      </rPr>
      <t xml:space="preserve"> boolean breakfastIncluded, boolean freeWifi, boolean twentyFourSevenFrontDesk, int maxCostPerNight)</t>
    </r>
  </si>
  <si>
    <r>
      <rPr>
        <rFont val="Arial"/>
        <color theme="6"/>
      </rPr>
      <t>BillingInformation</t>
    </r>
    <r>
      <rPr>
        <rFont val="Arial"/>
        <color rgb="FF000000"/>
      </rPr>
      <t xml:space="preserve">(string companyName, string </t>
    </r>
    <r>
      <rPr>
        <rFont val="Arial"/>
        <color theme="6"/>
      </rPr>
      <t>address</t>
    </r>
    <r>
      <rPr>
        <rFont val="Arial"/>
        <color rgb="FF000000"/>
      </rPr>
      <t>)</t>
    </r>
  </si>
  <si>
    <r>
      <rPr>
        <rFont val="Arial"/>
        <color theme="4"/>
      </rPr>
      <t>Hotel (string city, string country</t>
    </r>
    <r>
      <rPr>
        <rFont val="Arial"/>
        <color rgb="FF000000"/>
      </rPr>
      <t>, string area)</t>
    </r>
  </si>
  <si>
    <r>
      <rPr>
        <rFont val="Arial"/>
        <color theme="4"/>
      </rPr>
      <t>Hotel(string name, string address,</t>
    </r>
    <r>
      <rPr>
        <rFont val="Arial"/>
        <color rgb="FF000000"/>
      </rPr>
      <t xml:space="preserve"> string chainName)</t>
    </r>
  </si>
  <si>
    <r>
      <rPr>
        <rFont val="Arial"/>
        <color rgb="FF4285F4"/>
      </rPr>
      <t xml:space="preserve">Room </t>
    </r>
    <r>
      <rPr>
        <rFont val="Arial"/>
        <color rgb="FF000000"/>
      </rPr>
      <t xml:space="preserve">(RoomType </t>
    </r>
    <r>
      <rPr>
        <rFont val="Arial"/>
        <color theme="6"/>
      </rPr>
      <t>type</t>
    </r>
    <r>
      <rPr>
        <rFont val="Arial"/>
        <color rgb="FF000000"/>
      </rPr>
      <t xml:space="preserve">, boolean </t>
    </r>
    <r>
      <rPr>
        <rFont val="Arial"/>
        <color rgb="FF9900FF"/>
      </rPr>
      <t>available</t>
    </r>
    <r>
      <rPr>
        <rFont val="Arial"/>
        <color rgb="FF000000"/>
      </rPr>
      <t>)</t>
    </r>
  </si>
  <si>
    <r>
      <rPr>
        <rFont val="Arial"/>
        <color rgb="FF000000"/>
      </rPr>
      <t xml:space="preserve">abstract TripInfo(int numberOfRooms, RoomType </t>
    </r>
    <r>
      <rPr>
        <rFont val="Arial"/>
        <color theme="6"/>
      </rPr>
      <t>roomType</t>
    </r>
    <r>
      <rPr>
        <rFont val="Arial"/>
        <color rgb="FF000000"/>
      </rPr>
      <t>, date arrivalDate, 
date departureDate, float budgetPerNight)</t>
    </r>
  </si>
  <si>
    <r>
      <rPr>
        <rFont val="Arial"/>
        <color theme="4"/>
      </rPr>
      <t xml:space="preserve">Booking </t>
    </r>
    <r>
      <rPr>
        <rFont val="Arial"/>
        <color rgb="FF000000"/>
      </rPr>
      <t xml:space="preserve">(int bookingId, date </t>
    </r>
    <r>
      <rPr>
        <rFont val="Arial"/>
        <color theme="4"/>
      </rPr>
      <t>cancellationDeadline</t>
    </r>
    <r>
      <rPr>
        <rFont val="Arial"/>
        <color rgb="FF000000"/>
      </rPr>
      <t xml:space="preserve">, string creditCardNumber, 
BookingStatus bookingStatus, PaymentType paymentType, date confirmationDate, float </t>
    </r>
    <r>
      <rPr>
        <rFont val="Arial"/>
        <color theme="4"/>
      </rPr>
      <t>paidAmount</t>
    </r>
    <r>
      <rPr>
        <rFont val="Arial"/>
        <color rgb="FF000000"/>
      </rPr>
      <t>)</t>
    </r>
  </si>
  <si>
    <r>
      <rPr>
        <rFont val="Arial"/>
        <color rgb="FF4285F4"/>
      </rPr>
      <t xml:space="preserve">Booking </t>
    </r>
    <r>
      <rPr>
        <rFont val="Arial"/>
        <color rgb="FF000000"/>
      </rPr>
      <t xml:space="preserve">(BookingStatus status, boolean paidImmediately, Date </t>
    </r>
    <r>
      <rPr>
        <rFont val="Arial"/>
        <color rgb="FF4285F4"/>
      </rPr>
      <t>cancelDeadline</t>
    </r>
    <r>
      <rPr>
        <rFont val="Arial"/>
        <color rgb="FF000000"/>
      </rPr>
      <t xml:space="preserve">, int </t>
    </r>
    <r>
      <rPr>
        <rFont val="Arial"/>
        <color rgb="FF4285F4"/>
      </rPr>
      <t>price</t>
    </r>
    <r>
      <rPr>
        <rFont val="Arial"/>
        <color rgb="FF000000"/>
      </rPr>
      <t>, int reliabilityRating)</t>
    </r>
  </si>
  <si>
    <t>1 HBMS contain * Hotel</t>
  </si>
  <si>
    <t>* Hotel contain * Room (0..*)</t>
  </si>
  <si>
    <t>* Room associate 1 Hotel</t>
  </si>
  <si>
    <t>* Traveller contain * Booking(0..*)</t>
  </si>
  <si>
    <t>* Booking associate 1 Room</t>
  </si>
  <si>
    <t>* HBMS associate * Hotel (competitor hotels)</t>
  </si>
  <si>
    <t>* Hotel associate * Booking (0..*)(bookings made by travellers)</t>
  </si>
  <si>
    <t>* Hotel contain * Booking(0..*)</t>
  </si>
  <si>
    <t>(Hotel booking statuses: Preliminary, Confirmed, Cancelled)</t>
  </si>
  <si>
    <r>
      <rPr>
        <rFont val="Arial"/>
        <color theme="4"/>
      </rPr>
      <t>RoomType(</t>
    </r>
    <r>
      <rPr>
        <rFont val="Arial"/>
        <color theme="4"/>
      </rPr>
      <t>SINGLE, DOUBLE, TWIN</t>
    </r>
    <r>
      <rPr>
        <rFont val="Arial"/>
        <color theme="4"/>
      </rPr>
      <t>)</t>
    </r>
  </si>
  <si>
    <t>RoomTypes(Single, Double, Twin)</t>
  </si>
  <si>
    <r>
      <rPr>
        <rFont val="Arial"/>
        <color rgb="FF000000"/>
      </rPr>
      <t xml:space="preserve">PaymentType </t>
    </r>
    <r>
      <rPr>
        <rFont val="Arial"/>
        <color rgb="FF000000"/>
      </rPr>
      <t>(</t>
    </r>
    <r>
      <rPr>
        <rFont val="Arial"/>
        <color rgb="FF000000"/>
      </rPr>
      <t>PREPAID, PAID_AT_HOTEL</t>
    </r>
    <r>
      <rPr>
        <rFont val="Arial"/>
        <color rgb="FF000000"/>
      </rPr>
      <t>)</t>
    </r>
  </si>
  <si>
    <r>
      <rPr>
        <rFont val="Arial"/>
        <color theme="4"/>
      </rPr>
      <t>HotelChain</t>
    </r>
    <r>
      <rPr>
        <rFont val="Arial"/>
        <color rgb="FF000000"/>
      </rPr>
      <t>( string name)</t>
    </r>
  </si>
  <si>
    <r>
      <rPr>
        <rFont val="Arial"/>
        <color theme="4"/>
      </rPr>
      <t xml:space="preserve">Traveller </t>
    </r>
    <r>
      <rPr>
        <rFont val="Arial"/>
        <color rgb="FF000000"/>
      </rPr>
      <t>(</t>
    </r>
    <r>
      <rPr>
        <rFont val="Arial"/>
        <color theme="4"/>
      </rPr>
      <t>string name</t>
    </r>
    <r>
      <rPr>
        <rFont val="Arial"/>
        <color rgb="FF000000"/>
      </rPr>
      <t>, int reliabilityRating)</t>
    </r>
  </si>
  <si>
    <r>
      <rPr>
        <rFont val="Arial"/>
        <color theme="4"/>
      </rPr>
      <t>Traveler (string name,</t>
    </r>
    <r>
      <rPr>
        <rFont val="Arial"/>
        <color rgb="FF000000"/>
      </rPr>
      <t xml:space="preserve"> </t>
    </r>
    <r>
      <rPr>
        <rFont val="Arial"/>
        <color theme="6"/>
      </rPr>
      <t>string billingInformation, string travelPreferences)</t>
    </r>
  </si>
  <si>
    <r>
      <rPr>
        <rFont val="Arial"/>
        <color theme="6"/>
      </rPr>
      <t>BillingInformation</t>
    </r>
    <r>
      <rPr>
        <rFont val="Arial"/>
        <color rgb="FF000000"/>
      </rPr>
      <t>(string companyName, string address)</t>
    </r>
  </si>
  <si>
    <r>
      <rPr>
        <rFont val="Arial"/>
        <color theme="6"/>
      </rPr>
      <t xml:space="preserve">TravelPreference </t>
    </r>
    <r>
      <rPr>
        <rFont val="Arial"/>
        <color rgb="FF000000"/>
      </rPr>
      <t>(string preference, string value)</t>
    </r>
  </si>
  <si>
    <t>HotelAvailability(hotel:Hotel, date:Date)</t>
  </si>
  <si>
    <r>
      <rPr>
        <rFont val="Arial"/>
        <color theme="4"/>
      </rPr>
      <t>Hotel (string city, string country,</t>
    </r>
    <r>
      <rPr>
        <rFont val="Arial"/>
        <color rgb="FF000000"/>
      </rPr>
      <t xml:space="preserve"> string area)</t>
    </r>
  </si>
  <si>
    <r>
      <rPr>
        <rFont val="Arial"/>
        <color rgb="FF4285F4"/>
      </rPr>
      <t>Hotel (string name, string address</t>
    </r>
    <r>
      <rPr>
        <rFont val="Arial"/>
        <color rgb="FF000000"/>
      </rPr>
      <t>, string rating, RoomTypes roomType, double price)</t>
    </r>
  </si>
  <si>
    <r>
      <rPr>
        <rFont val="Arial"/>
        <color rgb="FF000000"/>
      </rPr>
      <t xml:space="preserve">abstract TripInfo(int </t>
    </r>
    <r>
      <rPr>
        <rFont val="Arial"/>
        <color rgb="FF000000"/>
      </rPr>
      <t>numberOfRooms</t>
    </r>
    <r>
      <rPr>
        <rFont val="Arial"/>
        <color rgb="FF000000"/>
      </rPr>
      <t xml:space="preserve">, RoomType roomType, date </t>
    </r>
    <r>
      <rPr>
        <rFont val="Arial"/>
        <color rgb="FF000000"/>
      </rPr>
      <t>arrivalDate</t>
    </r>
    <r>
      <rPr>
        <rFont val="Arial"/>
        <color rgb="FF000000"/>
      </rPr>
      <t xml:space="preserve">, 
date </t>
    </r>
    <r>
      <rPr>
        <rFont val="Arial"/>
        <color rgb="FF000000"/>
      </rPr>
      <t>departureDate</t>
    </r>
    <r>
      <rPr>
        <rFont val="Arial"/>
        <color rgb="FF000000"/>
      </rPr>
      <t>, float budgetPerNight)</t>
    </r>
  </si>
  <si>
    <r>
      <rPr>
        <rFont val="Arial"/>
        <color rgb="FF4285F4"/>
      </rPr>
      <t xml:space="preserve">Booking </t>
    </r>
    <r>
      <rPr>
        <rFont val="Arial"/>
        <color rgb="FF000000"/>
      </rPr>
      <t xml:space="preserve">(int </t>
    </r>
    <r>
      <rPr>
        <rFont val="Arial"/>
        <color rgb="FF4285F4"/>
      </rPr>
      <t>bookingId</t>
    </r>
    <r>
      <rPr>
        <rFont val="Arial"/>
        <color rgb="FF000000"/>
      </rPr>
      <t xml:space="preserve">, date </t>
    </r>
    <r>
      <rPr>
        <rFont val="Arial"/>
        <color rgb="FF4285F4"/>
      </rPr>
      <t>cancellationDeadline</t>
    </r>
    <r>
      <rPr>
        <rFont val="Arial"/>
        <color rgb="FF000000"/>
      </rPr>
      <t xml:space="preserve">, string creditCardNumber, 
BookingStatus bookingStatus, PaymentType paymentType, date confirmationDate, float </t>
    </r>
    <r>
      <rPr>
        <rFont val="Arial"/>
        <color rgb="FF4285F4"/>
      </rPr>
      <t>paidAmount</t>
    </r>
    <r>
      <rPr>
        <rFont val="Arial"/>
        <color rgb="FF000000"/>
      </rPr>
      <t>)</t>
    </r>
  </si>
  <si>
    <r>
      <rPr>
        <rFont val="Arial"/>
        <color rgb="FF4285F4"/>
      </rPr>
      <t xml:space="preserve">Booking </t>
    </r>
    <r>
      <rPr>
        <rFont val="Arial"/>
        <color rgb="FF000000"/>
      </rPr>
      <t>(</t>
    </r>
    <r>
      <rPr>
        <rFont val="Arial"/>
        <color rgb="FF4285F4"/>
      </rPr>
      <t>price</t>
    </r>
    <r>
      <rPr>
        <rFont val="Arial"/>
        <color rgb="FF000000"/>
      </rPr>
      <t xml:space="preserve">:double, </t>
    </r>
    <r>
      <rPr>
        <rFont val="Arial"/>
        <color rgb="FF4285F4"/>
      </rPr>
      <t>bookingIdentifier</t>
    </r>
    <r>
      <rPr>
        <rFont val="Arial"/>
        <color rgb="FF000000"/>
      </rPr>
      <t xml:space="preserve">:string, paymentType:boolean, bookingConfirmation:boolean, </t>
    </r>
    <r>
      <rPr>
        <rFont val="Arial"/>
        <color rgb="FF4285F4"/>
      </rPr>
      <t>cancellationDeadline</t>
    </r>
    <r>
      <rPr>
        <rFont val="Arial"/>
        <color rgb="FF000000"/>
      </rPr>
      <t>:Date)</t>
    </r>
  </si>
  <si>
    <t>1 HBMS contain multiple Hotel chains and Travelers</t>
  </si>
  <si>
    <t>1 Hotel chain contain multiple Hotels</t>
  </si>
  <si>
    <t>1 Hotel associate *RoomTypes</t>
  </si>
  <si>
    <t>1 Traveler associate *HotelAvailability</t>
  </si>
  <si>
    <t>1 Booking associate *Hotel</t>
  </si>
  <si>
    <t>Hotel inherit HotelChain</t>
  </si>
  <si>
    <t>1 Hotel associate *HotelAvailability</t>
  </si>
  <si>
    <t>Booking contains paymentType: boolean ( true if it is a pre-paid booking else false)</t>
  </si>
  <si>
    <t>Booking associates 1 Hotel and 1 Traveler</t>
  </si>
  <si>
    <t>1 HBMS associate *HotelAvailability</t>
  </si>
  <si>
    <t>HotelAvailability associates 1 Hotel and multiple Bookings</t>
  </si>
  <si>
    <r>
      <rPr>
        <rFont val="Arial"/>
        <color rgb="FF000000"/>
      </rPr>
      <t xml:space="preserve">1 Traveler associate </t>
    </r>
    <r>
      <rPr>
        <rFont val="Arial"/>
        <strike/>
        <color rgb="FF000000"/>
      </rPr>
      <t>*Booking</t>
    </r>
    <r>
      <rPr>
        <rFont val="Arial"/>
        <color rgb="FF000000"/>
      </rPr>
      <t xml:space="preserve"> and *HotelAvailability</t>
    </r>
  </si>
  <si>
    <t>1 Traveler associate *Booking</t>
  </si>
  <si>
    <t>1 Booking associate *Traveler</t>
  </si>
  <si>
    <t>HBMS forwards the key parameters of a preliminary booking to 5 other hotels. This indicates HBMS is an intermediate actor and connects with multiple hotels.</t>
  </si>
  <si>
    <t>Cancellation of a finalized booking results in a compensation offered to the traveler.</t>
  </si>
  <si>
    <r>
      <rPr>
        <rFont val="Arial"/>
        <color theme="4"/>
      </rPr>
      <t>RoomType(</t>
    </r>
    <r>
      <rPr>
        <rFont val="Arial"/>
        <color theme="4"/>
      </rPr>
      <t>SINGLE, DOUBLE, TWIN</t>
    </r>
    <r>
      <rPr>
        <rFont val="Arial"/>
        <color theme="4"/>
      </rPr>
      <t>)</t>
    </r>
  </si>
  <si>
    <t>RoomType(Single, Double, Twin)</t>
  </si>
  <si>
    <r>
      <rPr>
        <rFont val="Arial"/>
        <color rgb="FF000000"/>
      </rPr>
      <t xml:space="preserve">BookingStatus(FINALIZED, </t>
    </r>
    <r>
      <rPr>
        <rFont val="Arial"/>
        <color rgb="FF4285F4"/>
      </rPr>
      <t>CONFIRMED</t>
    </r>
    <r>
      <rPr>
        <rFont val="Arial"/>
        <color rgb="FF000000"/>
      </rPr>
      <t xml:space="preserve">, </t>
    </r>
    <r>
      <rPr>
        <rFont val="Arial"/>
        <color theme="6"/>
      </rPr>
      <t>CANCELLED_BY_HBMS</t>
    </r>
    <r>
      <rPr>
        <rFont val="Arial"/>
        <color rgb="FF000000"/>
      </rPr>
      <t xml:space="preserve">, 
PRELIMINARY, CANCELLED_BY_TRAVELLER, </t>
    </r>
    <r>
      <rPr>
        <rFont val="Arial"/>
        <color theme="6"/>
      </rPr>
      <t>CANCELLED_BY_HOTEL</t>
    </r>
    <r>
      <rPr>
        <rFont val="Arial"/>
        <color rgb="FF000000"/>
      </rPr>
      <t>)</t>
    </r>
  </si>
  <si>
    <t>HotelRating(1, 2, 3, 4, 5)</t>
  </si>
  <si>
    <r>
      <rPr>
        <rFont val="Arial"/>
        <color rgb="FF000000"/>
      </rPr>
      <t xml:space="preserve">PaymentType </t>
    </r>
    <r>
      <rPr>
        <rFont val="Arial"/>
        <color rgb="FF000000"/>
      </rPr>
      <t>(</t>
    </r>
    <r>
      <rPr>
        <rFont val="Arial"/>
        <color rgb="FF000000"/>
      </rPr>
      <t>PREPAID, PAID_AT_HOTEL</t>
    </r>
    <r>
      <rPr>
        <rFont val="Arial"/>
        <color rgb="FF000000"/>
      </rPr>
      <t>)</t>
    </r>
  </si>
  <si>
    <r>
      <rPr>
        <rFont val="Arial"/>
        <color theme="4"/>
      </rPr>
      <t>HotelChain</t>
    </r>
    <r>
      <rPr>
        <rFont val="Arial"/>
        <color theme="1"/>
      </rPr>
      <t>(string name)</t>
    </r>
  </si>
  <si>
    <r>
      <rPr>
        <rFont val="Arial"/>
        <color theme="4"/>
      </rPr>
      <t xml:space="preserve">Traveller (string name, </t>
    </r>
    <r>
      <rPr>
        <rFont val="Arial"/>
        <color rgb="FF000000"/>
      </rPr>
      <t>int reliabilityRating)</t>
    </r>
  </si>
  <si>
    <r>
      <rPr>
        <rFont val="Arial"/>
        <color theme="4"/>
      </rPr>
      <t>Traveler (string name,</t>
    </r>
    <r>
      <rPr>
        <rFont val="Arial"/>
        <color rgb="FF000000"/>
      </rPr>
      <t xml:space="preserve"> </t>
    </r>
    <r>
      <rPr>
        <rFont val="Arial"/>
        <color theme="6"/>
      </rPr>
      <t>string billingInfo, string company, string address</t>
    </r>
    <r>
      <rPr>
        <rFont val="Arial"/>
        <color rgb="FF000000"/>
      </rPr>
      <t>, boolean breakfastIncluded, boolean freeWifi, boolean frontDesk)</t>
    </r>
  </si>
  <si>
    <t>BillingInformation(string companyName, string address)</t>
  </si>
  <si>
    <r>
      <rPr>
        <rFont val="Arial"/>
        <color rgb="FF000000"/>
      </rPr>
      <t>TravelPreference</t>
    </r>
    <r>
      <rPr>
        <rFont val="Arial"/>
        <color rgb="FF000000"/>
      </rPr>
      <t>(string preference, string value)</t>
    </r>
  </si>
  <si>
    <r>
      <rPr>
        <rFont val="Arial"/>
        <color theme="4"/>
      </rPr>
      <t xml:space="preserve">Hotel (string city, string country, </t>
    </r>
    <r>
      <rPr>
        <rFont val="Arial"/>
        <color rgb="FF000000"/>
      </rPr>
      <t>string area)</t>
    </r>
  </si>
  <si>
    <t>Hotel(string name, string address)</t>
  </si>
  <si>
    <r>
      <rPr>
        <rFont val="Arial"/>
        <color rgb="FF000000"/>
      </rPr>
      <t xml:space="preserve">abstract TripInfo(int </t>
    </r>
    <r>
      <rPr>
        <rFont val="Arial"/>
        <color theme="6"/>
      </rPr>
      <t>numberOfRooms</t>
    </r>
    <r>
      <rPr>
        <rFont val="Arial"/>
        <color rgb="FF000000"/>
      </rPr>
      <t xml:space="preserve">, </t>
    </r>
    <r>
      <rPr>
        <rFont val="Arial"/>
        <color theme="6"/>
      </rPr>
      <t>RoomType roomType, date arrivalDate, 
date departureDate, float budgetPerNight</t>
    </r>
    <r>
      <rPr>
        <rFont val="Arial"/>
        <color rgb="FF000000"/>
      </rPr>
      <t>)</t>
    </r>
  </si>
  <si>
    <r>
      <rPr>
        <rFont val="Arial"/>
        <color rgb="FF4285F4"/>
      </rPr>
      <t xml:space="preserve">Booking </t>
    </r>
    <r>
      <rPr>
        <rFont val="Arial"/>
        <color rgb="FF000000"/>
      </rPr>
      <t>(int bookingId, date cancellationDeadline, string creditCardNumber, 
BookingStatus bookingStatus, PaymentType paymentType, date confirmationDate, float paidAmount)</t>
    </r>
  </si>
  <si>
    <r>
      <rPr>
        <rFont val="Arial"/>
        <color rgb="FF4285F4"/>
      </rPr>
      <t xml:space="preserve">Booking </t>
    </r>
    <r>
      <rPr>
        <rFont val="Arial"/>
        <color rgb="FF000000"/>
      </rPr>
      <t xml:space="preserve">(city, </t>
    </r>
    <r>
      <rPr>
        <rFont val="Arial"/>
        <color theme="6"/>
      </rPr>
      <t>arrivalDate, departureDate, numberOfRooms, tentativeBudget, RoomType</t>
    </r>
    <r>
      <rPr>
        <rFont val="Arial"/>
        <color rgb="FF000000"/>
      </rPr>
      <t>, HotelRating)</t>
    </r>
  </si>
  <si>
    <r>
      <rPr>
        <rFont val="Arial"/>
        <color rgb="FFFBBC04"/>
      </rPr>
      <t xml:space="preserve">ConfirmedBooking(cancellationDeadline, </t>
    </r>
    <r>
      <rPr>
        <rFont val="Arial"/>
        <color rgb="FF000000"/>
      </rPr>
      <t>prePaid</t>
    </r>
    <r>
      <rPr>
        <rFont val="Arial"/>
        <color rgb="FFFBBC04"/>
      </rPr>
      <t>)</t>
    </r>
  </si>
  <si>
    <t>CanceledBooking()</t>
  </si>
  <si>
    <t>1 HBMS contain * Traveler</t>
  </si>
  <si>
    <t>1 HBMS contain * Booking</t>
  </si>
  <si>
    <t>1 Booking associate 1 ConfirmedBooking OR 1 CanceledBooking</t>
  </si>
  <si>
    <t>0..1 ConfirmedBooking inherit Booking</t>
  </si>
  <si>
    <t>0..1 CanceledBooking inherit Booking</t>
  </si>
  <si>
    <t>1 Hotel associate * RoomType</t>
  </si>
  <si>
    <t>1 HotelChain contain * Hotel</t>
  </si>
  <si>
    <t>* CanceledBooking associate 1 Traveler</t>
  </si>
  <si>
    <t>* ConfirmedBooking associate 1 Traveler</t>
  </si>
  <si>
    <t>* Hotel associate 1 HotelChain</t>
  </si>
  <si>
    <t>* Booking associate 0..5 SpecialOffer</t>
  </si>
  <si>
    <t>* Hotel inherit HotelChain</t>
  </si>
  <si>
    <t>1 Booking associate 1 Hotel</t>
  </si>
  <si>
    <t>1 Traveler associate * Booking</t>
  </si>
  <si>
    <r>
      <rPr>
        <rFont val="Arial"/>
        <color theme="4"/>
      </rPr>
      <t>RoomType(</t>
    </r>
    <r>
      <rPr>
        <rFont val="Arial"/>
        <color theme="4"/>
      </rPr>
      <t>SINGLE, DOUBLE, TWIN</t>
    </r>
    <r>
      <rPr>
        <rFont val="Arial"/>
        <color theme="4"/>
      </rPr>
      <t>)</t>
    </r>
  </si>
  <si>
    <t>- RoomType(single, double, twin)</t>
  </si>
  <si>
    <r>
      <rPr>
        <rFont val="Arial"/>
        <color rgb="FF000000"/>
      </rPr>
      <t xml:space="preserve">BookingStatus(FINALIZED, </t>
    </r>
    <r>
      <rPr>
        <rFont val="Arial"/>
        <color rgb="FF000000"/>
      </rPr>
      <t>CONFIRMED</t>
    </r>
    <r>
      <rPr>
        <rFont val="Arial"/>
        <color rgb="FF000000"/>
      </rPr>
      <t xml:space="preserve">, </t>
    </r>
    <r>
      <rPr>
        <rFont val="Arial"/>
        <color rgb="FF000000"/>
      </rPr>
      <t>CANCELLED_BY_HBMS</t>
    </r>
    <r>
      <rPr>
        <rFont val="Arial"/>
        <color rgb="FF000000"/>
      </rPr>
      <t xml:space="preserve">, 
PRELIMINARY, CANCELLED_BY_TRAVELLER, </t>
    </r>
    <r>
      <rPr>
        <rFont val="Arial"/>
        <color rgb="FF000000"/>
      </rPr>
      <t>CANCELLED_BY_HOTEL</t>
    </r>
    <r>
      <rPr>
        <rFont val="Arial"/>
        <color rgb="FF000000"/>
      </rPr>
      <t>)</t>
    </r>
  </si>
  <si>
    <r>
      <rPr>
        <rFont val="Arial"/>
        <color theme="4"/>
      </rPr>
      <t xml:space="preserve">PaymentType </t>
    </r>
    <r>
      <rPr>
        <rFont val="Arial"/>
        <color theme="4"/>
      </rPr>
      <t>(</t>
    </r>
    <r>
      <rPr>
        <rFont val="Arial"/>
        <color theme="4"/>
      </rPr>
      <t>PREPAID, PAID_AT_HOTEL</t>
    </r>
    <r>
      <rPr>
        <rFont val="Arial"/>
        <color theme="4"/>
      </rPr>
      <t>)</t>
    </r>
  </si>
  <si>
    <t>- PaymentType(pre-paid, pay-at-hotel)</t>
  </si>
  <si>
    <r>
      <rPr>
        <rFont val="Arial"/>
        <color theme="4"/>
      </rPr>
      <t>- HotelChain</t>
    </r>
    <r>
      <rPr>
        <rFont val="Arial"/>
        <color theme="1"/>
      </rPr>
      <t>(string name)</t>
    </r>
  </si>
  <si>
    <r>
      <rPr>
        <rFont val="Arial"/>
        <color theme="4"/>
      </rPr>
      <t xml:space="preserve">Traveller </t>
    </r>
    <r>
      <rPr>
        <rFont val="Arial"/>
        <color rgb="FF000000"/>
      </rPr>
      <t xml:space="preserve">(string </t>
    </r>
    <r>
      <rPr>
        <rFont val="Arial"/>
        <color theme="4"/>
      </rPr>
      <t>name</t>
    </r>
    <r>
      <rPr>
        <rFont val="Arial"/>
        <color rgb="FF000000"/>
      </rPr>
      <t>, int reliabilityRating)</t>
    </r>
  </si>
  <si>
    <r>
      <rPr>
        <rFont val="Arial"/>
        <color theme="1"/>
      </rPr>
      <t xml:space="preserve">- </t>
    </r>
    <r>
      <rPr>
        <rFont val="Arial"/>
        <color rgb="FF4285F4"/>
      </rPr>
      <t xml:space="preserve">Traveller </t>
    </r>
    <r>
      <rPr>
        <rFont val="Arial"/>
        <color theme="1"/>
      </rPr>
      <t xml:space="preserve">(string </t>
    </r>
    <r>
      <rPr>
        <rFont val="Arial"/>
        <color rgb="FF4285F4"/>
      </rPr>
      <t>name</t>
    </r>
    <r>
      <rPr>
        <rFont val="Arial"/>
        <color theme="1"/>
      </rPr>
      <t xml:space="preserve">, </t>
    </r>
    <r>
      <rPr>
        <rFont val="Arial"/>
        <color theme="6"/>
      </rPr>
      <t>string billingAddress, string companyName,</t>
    </r>
    <r>
      <rPr>
        <rFont val="Arial"/>
        <color theme="1"/>
      </rPr>
      <t xml:space="preserve"> TravelPreferences preferences)</t>
    </r>
  </si>
  <si>
    <t>There is travelPreferences class!</t>
  </si>
  <si>
    <r>
      <rPr>
        <rFont val="Arial"/>
        <color rgb="FF000000"/>
      </rPr>
      <t>TravelPreference</t>
    </r>
    <r>
      <rPr>
        <rFont val="Arial"/>
        <color rgb="FF000000"/>
      </rPr>
      <t>(string preference, string value)</t>
    </r>
  </si>
  <si>
    <r>
      <rPr>
        <rFont val="Arial"/>
        <color theme="4"/>
      </rPr>
      <t>Hotel</t>
    </r>
    <r>
      <rPr>
        <rFont val="Arial"/>
        <color rgb="FF000000"/>
      </rPr>
      <t xml:space="preserve"> </t>
    </r>
    <r>
      <rPr>
        <rFont val="Arial"/>
        <color theme="6"/>
      </rPr>
      <t>(string city, string country, string area)</t>
    </r>
  </si>
  <si>
    <r>
      <rPr>
        <rFont val="Arial"/>
        <color theme="1"/>
      </rPr>
      <t xml:space="preserve">- </t>
    </r>
    <r>
      <rPr>
        <rFont val="Arial"/>
        <color theme="4"/>
      </rPr>
      <t>Hotel</t>
    </r>
    <r>
      <rPr>
        <rFont val="Arial"/>
        <color theme="1"/>
      </rPr>
      <t xml:space="preserve">(string name, string </t>
    </r>
    <r>
      <rPr>
        <rFont val="Arial"/>
        <color theme="6"/>
      </rPr>
      <t>address</t>
    </r>
    <r>
      <rPr>
        <rFont val="Arial"/>
        <color theme="1"/>
      </rPr>
      <t>, int rating, HotelChain chain)</t>
    </r>
  </si>
  <si>
    <t>- CreditCard(cardNumber, expirationDate, securityCode)</t>
  </si>
  <si>
    <t>- CompetitorOffer(price, Hotel hotel)</t>
  </si>
  <si>
    <t>- ReliabilityRating(int rating)</t>
  </si>
  <si>
    <t>- City(string name)</t>
  </si>
  <si>
    <r>
      <rPr>
        <rFont val="Arial"/>
        <color theme="1"/>
      </rPr>
      <t xml:space="preserve">- </t>
    </r>
    <r>
      <rPr>
        <rFont val="Arial"/>
        <color rgb="FF4285F4"/>
      </rPr>
      <t xml:space="preserve">Room </t>
    </r>
    <r>
      <rPr>
        <rFont val="Arial"/>
        <color theme="1"/>
      </rPr>
      <t>(</t>
    </r>
    <r>
      <rPr>
        <rFont val="Arial"/>
        <color rgb="FF9900FF"/>
      </rPr>
      <t>roomNumber</t>
    </r>
    <r>
      <rPr>
        <rFont val="Arial"/>
        <color theme="1"/>
      </rPr>
      <t xml:space="preserve">, </t>
    </r>
    <r>
      <rPr>
        <rFont val="Arial"/>
        <color rgb="FF9900FF"/>
      </rPr>
      <t>RoomType type</t>
    </r>
    <r>
      <rPr>
        <rFont val="Arial"/>
        <color theme="1"/>
      </rPr>
      <t xml:space="preserve">, boolean </t>
    </r>
    <r>
      <rPr>
        <rFont val="Arial"/>
        <color rgb="FF9900FF"/>
      </rPr>
      <t>isAvailable</t>
    </r>
    <r>
      <rPr>
        <rFont val="Arial"/>
        <color theme="1"/>
      </rPr>
      <t>)</t>
    </r>
  </si>
  <si>
    <r>
      <rPr>
        <rFont val="Arial"/>
        <color rgb="FF000000"/>
      </rPr>
      <t xml:space="preserve">abstract TripInfo(int numberOfRooms, RoomType </t>
    </r>
    <r>
      <rPr>
        <rFont val="Arial"/>
        <color rgb="FF9900FF"/>
      </rPr>
      <t>roomType</t>
    </r>
    <r>
      <rPr>
        <rFont val="Arial"/>
        <color rgb="FF000000"/>
      </rPr>
      <t>, date</t>
    </r>
    <r>
      <rPr>
        <rFont val="Arial"/>
        <color theme="6"/>
      </rPr>
      <t xml:space="preserve"> arrivalDate, 
date departureDate</t>
    </r>
    <r>
      <rPr>
        <rFont val="Arial"/>
        <color rgb="FF000000"/>
      </rPr>
      <t>, float budgetPerNight)</t>
    </r>
  </si>
  <si>
    <r>
      <rPr>
        <rFont val="Arial"/>
        <color theme="4"/>
      </rPr>
      <t xml:space="preserve">Booking </t>
    </r>
    <r>
      <rPr>
        <rFont val="Arial"/>
        <color rgb="FF000000"/>
      </rPr>
      <t xml:space="preserve">(int bookingId, date cancellationDeadline, string creditCardNumber, 
BookingStatus bookingStatus, PaymentType </t>
    </r>
    <r>
      <rPr>
        <rFont val="Arial"/>
        <color theme="4"/>
      </rPr>
      <t>paymentType</t>
    </r>
    <r>
      <rPr>
        <rFont val="Arial"/>
        <color rgb="FF000000"/>
      </rPr>
      <t xml:space="preserve">, date confirmationDate, float </t>
    </r>
    <r>
      <rPr>
        <rFont val="Arial"/>
        <color rgb="FFFBBC04"/>
      </rPr>
      <t>paidAmount</t>
    </r>
    <r>
      <rPr>
        <rFont val="Arial"/>
        <color rgb="FF000000"/>
      </rPr>
      <t>)</t>
    </r>
  </si>
  <si>
    <r>
      <rPr>
        <rFont val="Arial"/>
        <color theme="1"/>
      </rPr>
      <t xml:space="preserve">- </t>
    </r>
    <r>
      <rPr>
        <rFont val="Arial"/>
        <color rgb="FF4285F4"/>
      </rPr>
      <t xml:space="preserve">Booking </t>
    </r>
    <r>
      <rPr>
        <rFont val="Arial"/>
        <color theme="1"/>
      </rPr>
      <t>(</t>
    </r>
    <r>
      <rPr>
        <rFont val="Arial"/>
        <color rgb="FFFBBC04"/>
      </rPr>
      <t>price</t>
    </r>
    <r>
      <rPr>
        <rFont val="Arial"/>
        <color theme="1"/>
      </rPr>
      <t xml:space="preserve">, Room room, Date </t>
    </r>
    <r>
      <rPr>
        <rFont val="Arial"/>
        <color rgb="FFFBBC04"/>
      </rPr>
      <t>checkInDate, Date checkOutDate,</t>
    </r>
    <r>
      <rPr>
        <rFont val="Arial"/>
        <color theme="1"/>
      </rPr>
      <t xml:space="preserve"> PaymentType </t>
    </r>
    <r>
      <rPr>
        <rFont val="Arial"/>
        <color rgb="FF4285F4"/>
      </rPr>
      <t>paymentType</t>
    </r>
    <r>
      <rPr>
        <rFont val="Arial"/>
        <color theme="1"/>
      </rPr>
      <t>, CreditCard creditCard)</t>
    </r>
  </si>
  <si>
    <t>- 1 HotelChain contain * Hotel</t>
  </si>
  <si>
    <t>- 1 Hotel contain * Room</t>
  </si>
  <si>
    <t>- 1 Booking associate * Room</t>
  </si>
  <si>
    <t>- 1 Room associate 0..1 Booking</t>
  </si>
  <si>
    <t>- 1 RoomType associate * Room</t>
  </si>
  <si>
    <t>- 1 Hotel belong to 1 City</t>
  </si>
  <si>
    <t>- 1 HotelChain contain * HotelChain</t>
  </si>
  <si>
    <t>- 1 Booking contain 1 CreditCard</t>
  </si>
  <si>
    <t>- 1 Booking has 1 PaymentType</t>
  </si>
  <si>
    <t>- 0..1 Booking associate 1 ReliabilityRating</t>
  </si>
  <si>
    <t>- 1 Booking belong to 1 Traveller</t>
  </si>
  <si>
    <t>- 1 Room belong to 1 Hotel</t>
  </si>
  <si>
    <t>- 1 Booking contain 0..1 CompetitorOffer</t>
  </si>
  <si>
    <t>- 1 CompetitorOffer belong to 1 Booking</t>
  </si>
  <si>
    <t>- 1 Traveller contain * Booking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</si>
</sst>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4"/>
      <name val="Arial"/>
    </font>
    <font>
      <color theme="4"/>
      <name val="Arial"/>
      <scheme val="minor"/>
    </font>
    <font>
      <color theme="6"/>
      <name val="Arial"/>
    </font>
    <font>
      <color theme="6"/>
      <name val="Arial"/>
      <scheme val="minor"/>
    </font>
    <font>
      <color rgb="FF4285F4"/>
      <name val="Arial"/>
      <scheme val="minor"/>
    </font>
    <font>
      <color rgb="FF4285F4"/>
      <name val="Arial"/>
    </font>
    <font>
      <color rgb="FF9900FF"/>
      <name val="Arial"/>
    </font>
    <font>
      <color rgb="FF9900FF"/>
      <name val="Arial"/>
      <scheme val="minor"/>
    </font>
    <font>
      <color rgb="FFFF9900"/>
      <name val="Arial"/>
    </font>
    <font>
      <color rgb="FFFF9900"/>
      <name val="Arial"/>
      <scheme val="minor"/>
    </font>
    <font>
      <color rgb="FFFBBC04"/>
      <name val="Arial"/>
      <scheme val="minor"/>
    </font>
    <font>
      <color rgb="FFFBBC04"/>
      <name val="Arial"/>
    </font>
    <font>
      <strike/>
      <color theme="1"/>
      <name val="Arial"/>
      <scheme val="minor"/>
    </font>
    <font>
      <strike/>
      <color rgb="FF000000"/>
      <name val="Arial"/>
      <scheme val="minor"/>
    </font>
    <font>
      <color theme="7"/>
      <name val="Arial"/>
    </font>
    <font>
      <strike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164" xfId="0" applyAlignment="1" applyFill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164" xfId="0" applyAlignment="1" applyFont="1" applyNumberFormat="1">
      <alignment horizontal="right" readingOrder="0" vertical="bottom"/>
    </xf>
    <xf borderId="0" fillId="5" fontId="1" numFmtId="164" xfId="0" applyAlignment="1" applyFont="1" applyNumberFormat="1">
      <alignment horizontal="right" vertical="bottom"/>
    </xf>
    <xf borderId="0" fillId="4" fontId="1" numFmtId="164" xfId="0" applyAlignment="1" applyFont="1" applyNumberFormat="1">
      <alignment vertical="bottom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4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4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5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6" fontId="1" numFmtId="164" xfId="0" applyAlignment="1" applyFill="1" applyFont="1" applyNumberFormat="1">
      <alignment horizontal="right" vertical="bottom"/>
    </xf>
    <xf borderId="0" fillId="2" fontId="1" numFmtId="0" xfId="0" applyAlignment="1" applyFont="1">
      <alignment shrinkToFit="0" vertical="bottom" wrapText="0"/>
    </xf>
    <xf borderId="0" fillId="4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4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vertical="bottom"/>
    </xf>
    <xf borderId="0" fillId="5" fontId="1" numFmtId="164" xfId="0" applyAlignment="1" applyFont="1" applyNumberFormat="1">
      <alignment readingOrder="0" vertical="bottom"/>
    </xf>
    <xf borderId="0" fillId="6" fontId="1" numFmtId="0" xfId="0" applyAlignment="1" applyFont="1">
      <alignment vertical="bottom"/>
    </xf>
    <xf borderId="0" fillId="6" fontId="1" numFmtId="164" xfId="0" applyAlignment="1" applyFont="1" applyNumberFormat="1">
      <alignment readingOrder="0" vertical="bottom"/>
    </xf>
    <xf borderId="0" fillId="7" fontId="1" numFmtId="0" xfId="0" applyAlignment="1" applyFill="1" applyFont="1">
      <alignment vertical="bottom"/>
    </xf>
    <xf borderId="0" fillId="7" fontId="1" numFmtId="164" xfId="0" applyAlignment="1" applyFont="1" applyNumberFormat="1">
      <alignment vertical="bottom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2" fontId="3" numFmtId="0" xfId="0" applyAlignment="1" applyFont="1">
      <alignment readingOrder="0" vertical="bottom"/>
    </xf>
    <xf borderId="0" fillId="2" fontId="4" numFmtId="0" xfId="0" applyFont="1"/>
    <xf borderId="0" fillId="2" fontId="2" numFmtId="0" xfId="0" applyFont="1"/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9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Font="1"/>
    <xf borderId="0" fillId="0" fontId="1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0" fontId="15" numFmtId="0" xfId="0" applyFont="1"/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8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horizontal="right" readingOrder="0" vertical="bottom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8" fontId="3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2" numFmtId="0" xfId="0" applyFont="1"/>
    <xf borderId="0" fillId="2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6" fontId="3" numFmtId="0" xfId="0" applyAlignment="1" applyFont="1">
      <alignment vertical="bottom"/>
    </xf>
    <xf borderId="0" fillId="6" fontId="2" numFmtId="0" xfId="0" applyFont="1"/>
    <xf borderId="0" fillId="6" fontId="2" numFmtId="0" xfId="0" applyFont="1"/>
    <xf borderId="0" fillId="0" fontId="2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2" fontId="4" numFmtId="0" xfId="0" applyAlignment="1" applyFont="1">
      <alignment readingOrder="0"/>
    </xf>
    <xf borderId="0" fillId="8" fontId="4" numFmtId="0" xfId="0" applyFont="1"/>
    <xf borderId="0" fillId="8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6" fontId="4" numFmtId="0" xfId="0" applyFont="1"/>
    <xf borderId="0" fillId="6" fontId="4" numFmtId="0" xfId="0" applyFont="1"/>
    <xf borderId="0" fillId="2" fontId="3" numFmtId="0" xfId="0" applyAlignment="1" applyFont="1">
      <alignment shrinkToFit="0" vertical="bottom" wrapText="0"/>
    </xf>
    <xf borderId="0" fillId="4" fontId="3" numFmtId="0" xfId="0" applyAlignment="1" applyFont="1">
      <alignment horizontal="left" readingOrder="0"/>
    </xf>
    <xf borderId="0" fillId="9" fontId="3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9" fontId="4" numFmtId="0" xfId="0" applyFont="1"/>
    <xf borderId="0" fillId="9" fontId="4" numFmtId="0" xfId="0" applyFont="1"/>
    <xf borderId="0" fillId="0" fontId="20" numFmtId="0" xfId="0" applyAlignment="1" applyFont="1">
      <alignment vertical="bottom"/>
    </xf>
    <xf borderId="0" fillId="0" fontId="8" numFmtId="0" xfId="0" applyFont="1"/>
    <xf borderId="0" fillId="0" fontId="5" numFmtId="0" xfId="0" applyAlignment="1" applyFont="1">
      <alignment vertical="bottom"/>
    </xf>
    <xf borderId="0" fillId="0" fontId="4" numFmtId="0" xfId="0" applyFont="1"/>
    <xf borderId="0" fillId="0" fontId="6" numFmtId="0" xfId="0" applyFont="1"/>
    <xf borderId="0" fillId="0" fontId="2" numFmtId="0" xfId="0" applyFont="1"/>
    <xf borderId="0" fillId="9" fontId="2" numFmtId="0" xfId="0" applyFont="1"/>
    <xf borderId="0" fillId="9" fontId="2" numFmtId="0" xfId="0" applyAlignment="1" applyFont="1">
      <alignment readingOrder="0"/>
    </xf>
    <xf borderId="0" fillId="9" fontId="3" numFmtId="0" xfId="0" applyAlignment="1" applyFont="1">
      <alignment readingOrder="0" vertical="bottom"/>
    </xf>
    <xf borderId="0" fillId="4" fontId="3" numFmtId="0" xfId="0" applyAlignment="1" applyFont="1">
      <alignment horizontal="left" readingOrder="0" shrinkToFit="0" wrapText="1"/>
    </xf>
    <xf borderId="0" fillId="0" fontId="1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2" t="s">
        <v>9</v>
      </c>
    </row>
    <row r="2">
      <c r="A2" s="3" t="s">
        <v>10</v>
      </c>
      <c r="B2" s="3" t="s">
        <v>11</v>
      </c>
      <c r="C2" s="4">
        <v>1.0</v>
      </c>
      <c r="D2" s="5">
        <v>0.9286</v>
      </c>
      <c r="E2" s="5">
        <v>0.8636</v>
      </c>
      <c r="F2" s="4">
        <v>1.0</v>
      </c>
      <c r="G2" s="6">
        <v>0.8571428571428571</v>
      </c>
      <c r="H2" s="5">
        <v>0.9</v>
      </c>
      <c r="I2" s="6">
        <v>0.7142857142857143</v>
      </c>
      <c r="J2" s="6">
        <v>0.75</v>
      </c>
      <c r="K2" s="7"/>
      <c r="L2" s="8">
        <f t="shared" ref="L2:L10" si="1">AVERAGE(C2:J2)</f>
        <v>0.8767035714</v>
      </c>
    </row>
    <row r="3">
      <c r="A3" s="3"/>
      <c r="B3" s="3" t="s">
        <v>12</v>
      </c>
      <c r="C3" s="5">
        <v>0.4375</v>
      </c>
      <c r="D3" s="5">
        <v>0.6154</v>
      </c>
      <c r="E3" s="5">
        <v>0.625</v>
      </c>
      <c r="F3" s="4">
        <v>0.2826</v>
      </c>
      <c r="G3" s="6">
        <v>0.34375</v>
      </c>
      <c r="H3" s="5">
        <v>0.3333333333</v>
      </c>
      <c r="I3" s="6">
        <v>0.2777777777777778</v>
      </c>
      <c r="J3" s="6">
        <v>0.3684210526315789</v>
      </c>
      <c r="K3" s="7"/>
      <c r="L3" s="8">
        <f t="shared" si="1"/>
        <v>0.4104727705</v>
      </c>
    </row>
    <row r="4">
      <c r="A4" s="3"/>
      <c r="B4" s="9" t="s">
        <v>13</v>
      </c>
      <c r="C4" s="10">
        <v>0.6087</v>
      </c>
      <c r="D4" s="10">
        <v>0.7402</v>
      </c>
      <c r="E4" s="10">
        <v>0.7252</v>
      </c>
      <c r="F4" s="10">
        <v>0.4407</v>
      </c>
      <c r="G4" s="11">
        <f t="shared" ref="G4:J4" si="2">2*G2*G3/(G2+G3)</f>
        <v>0.4907063197</v>
      </c>
      <c r="H4" s="11">
        <f t="shared" si="2"/>
        <v>0.4864864865</v>
      </c>
      <c r="I4" s="11">
        <f t="shared" si="2"/>
        <v>0.4</v>
      </c>
      <c r="J4" s="11">
        <f t="shared" si="2"/>
        <v>0.4941176471</v>
      </c>
      <c r="K4" s="12"/>
      <c r="L4" s="8">
        <f t="shared" si="1"/>
        <v>0.5482638067</v>
      </c>
    </row>
    <row r="5">
      <c r="A5" s="3" t="s">
        <v>14</v>
      </c>
      <c r="B5" s="3" t="s">
        <v>11</v>
      </c>
      <c r="C5" s="5">
        <v>0.9091</v>
      </c>
      <c r="D5" s="5">
        <v>0.8958</v>
      </c>
      <c r="E5" s="5">
        <v>0.3485</v>
      </c>
      <c r="F5" s="4">
        <v>0.3</v>
      </c>
      <c r="G5" s="6">
        <v>0.48333333333333334</v>
      </c>
      <c r="H5" s="6">
        <v>0.3235294117647059</v>
      </c>
      <c r="I5" s="6">
        <v>0.1</v>
      </c>
      <c r="J5" s="13">
        <v>0.5178571428571429</v>
      </c>
      <c r="K5" s="12"/>
      <c r="L5" s="8">
        <f t="shared" si="1"/>
        <v>0.484764986</v>
      </c>
    </row>
    <row r="6">
      <c r="A6" s="3"/>
      <c r="B6" s="3" t="s">
        <v>12</v>
      </c>
      <c r="C6" s="5">
        <v>0.2442</v>
      </c>
      <c r="D6" s="5">
        <v>0.8261</v>
      </c>
      <c r="E6" s="4">
        <v>0.3958</v>
      </c>
      <c r="F6" s="4">
        <v>0.1731</v>
      </c>
      <c r="G6" s="13">
        <v>0.42</v>
      </c>
      <c r="H6" s="13">
        <v>0.18333333333333332</v>
      </c>
      <c r="I6" s="13">
        <v>0.0625</v>
      </c>
      <c r="J6" s="13">
        <v>0.421875</v>
      </c>
      <c r="K6" s="12"/>
      <c r="L6" s="8">
        <f t="shared" si="1"/>
        <v>0.3408635417</v>
      </c>
    </row>
    <row r="7">
      <c r="A7" s="3"/>
      <c r="B7" s="9" t="s">
        <v>13</v>
      </c>
      <c r="C7" s="10">
        <v>0.385</v>
      </c>
      <c r="D7" s="10">
        <v>0.8595</v>
      </c>
      <c r="E7" s="10">
        <v>0.3707</v>
      </c>
      <c r="F7" s="10">
        <v>0.2195</v>
      </c>
      <c r="G7" s="11">
        <f t="shared" ref="G7:J7" si="3">2*G5*G6/(G5+G6)</f>
        <v>0.4494464945</v>
      </c>
      <c r="H7" s="11">
        <f t="shared" si="3"/>
        <v>0.2340425532</v>
      </c>
      <c r="I7" s="11">
        <f t="shared" si="3"/>
        <v>0.07692307692</v>
      </c>
      <c r="J7" s="11">
        <f t="shared" si="3"/>
        <v>0.4649643705</v>
      </c>
      <c r="K7" s="12"/>
      <c r="L7" s="8">
        <f t="shared" si="1"/>
        <v>0.3825095619</v>
      </c>
    </row>
    <row r="8">
      <c r="A8" s="3" t="s">
        <v>15</v>
      </c>
      <c r="B8" s="3" t="s">
        <v>11</v>
      </c>
      <c r="C8" s="5">
        <v>0.2143</v>
      </c>
      <c r="D8" s="5">
        <v>0.0714</v>
      </c>
      <c r="E8" s="4">
        <v>0.3333</v>
      </c>
      <c r="F8" s="4">
        <v>0.5</v>
      </c>
      <c r="G8" s="4">
        <v>0.0</v>
      </c>
      <c r="H8" s="13">
        <v>0.18181818181818182</v>
      </c>
      <c r="I8" s="13">
        <v>0.20833333333333334</v>
      </c>
      <c r="J8" s="13">
        <v>0.25</v>
      </c>
      <c r="K8" s="12"/>
      <c r="L8" s="8">
        <f t="shared" si="1"/>
        <v>0.2198939394</v>
      </c>
    </row>
    <row r="9">
      <c r="A9" s="3"/>
      <c r="B9" s="3" t="s">
        <v>12</v>
      </c>
      <c r="C9" s="5">
        <v>0.0682</v>
      </c>
      <c r="D9" s="5">
        <v>0.0526</v>
      </c>
      <c r="E9" s="4">
        <v>0.1429</v>
      </c>
      <c r="F9" s="4">
        <v>0.125</v>
      </c>
      <c r="G9" s="4">
        <v>0.0</v>
      </c>
      <c r="H9" s="13">
        <v>0.13157894736842105</v>
      </c>
      <c r="I9" s="13">
        <v>0.125</v>
      </c>
      <c r="J9" s="13">
        <v>0.09090909090909091</v>
      </c>
      <c r="K9" s="12"/>
      <c r="L9" s="8">
        <f t="shared" si="1"/>
        <v>0.09202350478</v>
      </c>
    </row>
    <row r="10">
      <c r="A10" s="3"/>
      <c r="B10" s="9" t="s">
        <v>13</v>
      </c>
      <c r="C10" s="10">
        <v>0.1034</v>
      </c>
      <c r="D10" s="10">
        <v>0.0606</v>
      </c>
      <c r="E10" s="10">
        <v>0.2</v>
      </c>
      <c r="F10" s="10">
        <v>0.2</v>
      </c>
      <c r="G10" s="10">
        <v>0.0</v>
      </c>
      <c r="H10" s="11">
        <f t="shared" ref="H10:J10" si="4">2*H8*H9/(H8+H9)</f>
        <v>0.1526717557</v>
      </c>
      <c r="I10" s="11">
        <f t="shared" si="4"/>
        <v>0.15625</v>
      </c>
      <c r="J10" s="11">
        <f t="shared" si="4"/>
        <v>0.1333333333</v>
      </c>
      <c r="K10" s="12"/>
      <c r="L10" s="8">
        <f t="shared" si="1"/>
        <v>0.1257818861</v>
      </c>
    </row>
    <row r="11">
      <c r="A11" s="3"/>
      <c r="B11" s="3"/>
      <c r="C11" s="3"/>
      <c r="D11" s="3"/>
      <c r="E11" s="14"/>
      <c r="F11" s="14"/>
      <c r="G11" s="14"/>
      <c r="H11" s="14"/>
      <c r="I11" s="14"/>
      <c r="J11" s="14"/>
      <c r="K11" s="14"/>
      <c r="L11" s="2"/>
    </row>
    <row r="12">
      <c r="A12" s="1" t="s">
        <v>16</v>
      </c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/>
      <c r="L12" s="2"/>
    </row>
    <row r="13">
      <c r="A13" s="3" t="s">
        <v>10</v>
      </c>
      <c r="B13" s="3" t="s">
        <v>11</v>
      </c>
      <c r="C13" s="4">
        <v>0.95</v>
      </c>
      <c r="D13" s="5">
        <v>0.9286</v>
      </c>
      <c r="E13" s="4">
        <v>1.0</v>
      </c>
      <c r="F13" s="4">
        <v>1.0</v>
      </c>
      <c r="G13" s="13">
        <v>0.9</v>
      </c>
      <c r="H13" s="4">
        <v>0.85</v>
      </c>
      <c r="I13" s="13">
        <v>0.9545454545454546</v>
      </c>
      <c r="J13" s="13">
        <v>1.0</v>
      </c>
      <c r="K13" s="12"/>
      <c r="L13" s="8">
        <f t="shared" ref="L13:L21" si="5">AVERAGE(C13:J13)</f>
        <v>0.9478931818</v>
      </c>
    </row>
    <row r="14">
      <c r="A14" s="3"/>
      <c r="B14" s="3" t="s">
        <v>12</v>
      </c>
      <c r="C14" s="5">
        <v>0.5936</v>
      </c>
      <c r="D14" s="5">
        <v>0.6153</v>
      </c>
      <c r="E14" s="4">
        <v>0.5938</v>
      </c>
      <c r="F14" s="4">
        <v>0.3478</v>
      </c>
      <c r="G14" s="13">
        <v>0.28125</v>
      </c>
      <c r="H14" s="4">
        <v>0.5666666667</v>
      </c>
      <c r="I14" s="13">
        <v>0.6944444444444444</v>
      </c>
      <c r="J14" s="13">
        <v>0.34210526315789475</v>
      </c>
      <c r="K14" s="12"/>
      <c r="L14" s="8">
        <f t="shared" si="5"/>
        <v>0.5043707968</v>
      </c>
    </row>
    <row r="15">
      <c r="A15" s="3"/>
      <c r="B15" s="9" t="s">
        <v>13</v>
      </c>
      <c r="C15" s="10">
        <v>0.7308</v>
      </c>
      <c r="D15" s="10">
        <v>0.7402</v>
      </c>
      <c r="E15" s="10">
        <v>0.7451</v>
      </c>
      <c r="F15" s="10">
        <v>0.5161</v>
      </c>
      <c r="G15" s="11">
        <f t="shared" ref="G15:J15" si="6">2*G13*G14/(G13+G14)</f>
        <v>0.4285714286</v>
      </c>
      <c r="H15" s="11">
        <f t="shared" si="6"/>
        <v>0.68</v>
      </c>
      <c r="I15" s="11">
        <f t="shared" si="6"/>
        <v>0.8039816233</v>
      </c>
      <c r="J15" s="11">
        <f t="shared" si="6"/>
        <v>0.5098039216</v>
      </c>
      <c r="K15" s="12"/>
      <c r="L15" s="8">
        <f t="shared" si="5"/>
        <v>0.6443196217</v>
      </c>
    </row>
    <row r="16">
      <c r="A16" s="3" t="s">
        <v>14</v>
      </c>
      <c r="B16" s="3" t="s">
        <v>11</v>
      </c>
      <c r="C16" s="5">
        <v>0.625</v>
      </c>
      <c r="D16" s="5">
        <v>0.8043</v>
      </c>
      <c r="E16" s="4">
        <v>0.9</v>
      </c>
      <c r="F16" s="4">
        <v>0.375</v>
      </c>
      <c r="G16" s="13">
        <v>0.5555555555555556</v>
      </c>
      <c r="H16" s="13">
        <v>0.29310344827586204</v>
      </c>
      <c r="I16" s="13">
        <v>0.5714285714285714</v>
      </c>
      <c r="J16" s="6">
        <v>0.45652173913043476</v>
      </c>
      <c r="K16" s="7"/>
      <c r="L16" s="8">
        <f t="shared" si="5"/>
        <v>0.5726136643</v>
      </c>
    </row>
    <row r="17">
      <c r="A17" s="3"/>
      <c r="B17" s="3" t="s">
        <v>12</v>
      </c>
      <c r="C17" s="5">
        <v>0.5</v>
      </c>
      <c r="D17" s="5">
        <v>0.7609</v>
      </c>
      <c r="E17" s="4">
        <v>0.2917</v>
      </c>
      <c r="F17" s="4">
        <v>0.1923</v>
      </c>
      <c r="G17" s="13">
        <v>0.2</v>
      </c>
      <c r="H17" s="13">
        <v>0.31666666666666665</v>
      </c>
      <c r="I17" s="13">
        <v>0.125</v>
      </c>
      <c r="J17" s="13">
        <v>0.28125</v>
      </c>
      <c r="K17" s="12"/>
      <c r="L17" s="8">
        <f t="shared" si="5"/>
        <v>0.3334770833</v>
      </c>
    </row>
    <row r="18">
      <c r="A18" s="3"/>
      <c r="B18" s="9" t="s">
        <v>13</v>
      </c>
      <c r="C18" s="10">
        <v>0.5556</v>
      </c>
      <c r="D18" s="10">
        <v>0.782</v>
      </c>
      <c r="E18" s="10">
        <v>0.4406</v>
      </c>
      <c r="F18" s="10">
        <v>0.2542</v>
      </c>
      <c r="G18" s="11">
        <f t="shared" ref="G18:J18" si="7">2*G16*G17/(G16+G17)</f>
        <v>0.2941176471</v>
      </c>
      <c r="H18" s="11">
        <f t="shared" si="7"/>
        <v>0.3044297832</v>
      </c>
      <c r="I18" s="11">
        <f t="shared" si="7"/>
        <v>0.2051282051</v>
      </c>
      <c r="J18" s="11">
        <f t="shared" si="7"/>
        <v>0.3480662983</v>
      </c>
      <c r="K18" s="13"/>
      <c r="L18" s="8">
        <f t="shared" si="5"/>
        <v>0.3980177417</v>
      </c>
    </row>
    <row r="19">
      <c r="A19" s="3" t="s">
        <v>15</v>
      </c>
      <c r="B19" s="3" t="s">
        <v>11</v>
      </c>
      <c r="C19" s="5">
        <v>0.7273</v>
      </c>
      <c r="D19" s="5">
        <v>0.6667</v>
      </c>
      <c r="E19" s="4">
        <v>0.2917</v>
      </c>
      <c r="F19" s="4">
        <v>0.1923</v>
      </c>
      <c r="G19" s="13">
        <v>0.03333333333333333</v>
      </c>
      <c r="H19" s="13">
        <v>0.05</v>
      </c>
      <c r="I19" s="13">
        <v>0.4166666666666667</v>
      </c>
      <c r="J19" s="13">
        <v>0.2222222222222222</v>
      </c>
      <c r="K19" s="13"/>
      <c r="L19" s="8">
        <f t="shared" si="5"/>
        <v>0.3250277778</v>
      </c>
    </row>
    <row r="20">
      <c r="A20" s="3"/>
      <c r="B20" s="3" t="s">
        <v>12</v>
      </c>
      <c r="C20" s="5">
        <v>0.3182</v>
      </c>
      <c r="D20" s="5">
        <v>0.2895</v>
      </c>
      <c r="E20" s="4">
        <v>0.3095</v>
      </c>
      <c r="F20" s="4">
        <v>0.1042</v>
      </c>
      <c r="G20" s="13">
        <v>0.025</v>
      </c>
      <c r="H20" s="13">
        <v>0.05263157894736842</v>
      </c>
      <c r="I20" s="13">
        <v>0.25</v>
      </c>
      <c r="J20" s="13">
        <v>0.09090909090909091</v>
      </c>
      <c r="K20" s="12"/>
      <c r="L20" s="8">
        <f t="shared" si="5"/>
        <v>0.1799925837</v>
      </c>
    </row>
    <row r="21">
      <c r="A21" s="3"/>
      <c r="B21" s="9" t="s">
        <v>13</v>
      </c>
      <c r="C21" s="10">
        <v>0.4427</v>
      </c>
      <c r="D21" s="10">
        <v>0.4037</v>
      </c>
      <c r="E21" s="10">
        <v>0.3003</v>
      </c>
      <c r="F21" s="10">
        <v>0.1351</v>
      </c>
      <c r="G21" s="11">
        <f t="shared" ref="G21:J21" si="8">2*G19*G20/(G19+G20)</f>
        <v>0.02857142857</v>
      </c>
      <c r="H21" s="11">
        <f t="shared" si="8"/>
        <v>0.05128205128</v>
      </c>
      <c r="I21" s="11">
        <f t="shared" si="8"/>
        <v>0.3125</v>
      </c>
      <c r="J21" s="11">
        <f t="shared" si="8"/>
        <v>0.1290322581</v>
      </c>
      <c r="K21" s="12"/>
      <c r="L21" s="8">
        <f t="shared" si="5"/>
        <v>0.2253982172</v>
      </c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</row>
    <row r="23">
      <c r="A23" s="1" t="s">
        <v>17</v>
      </c>
      <c r="B23" s="1"/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/>
      <c r="L23" s="2"/>
    </row>
    <row r="24">
      <c r="A24" s="3" t="s">
        <v>10</v>
      </c>
      <c r="B24" s="3" t="s">
        <v>11</v>
      </c>
      <c r="C24" s="15">
        <v>0.95</v>
      </c>
      <c r="D24" s="16">
        <v>0.65</v>
      </c>
      <c r="E24" s="15">
        <v>0.75</v>
      </c>
      <c r="F24" s="15">
        <v>0.9091</v>
      </c>
      <c r="G24" s="17">
        <v>0.7727272727272727</v>
      </c>
      <c r="H24" s="15">
        <v>0.9166666667</v>
      </c>
      <c r="I24" s="17">
        <v>0.75</v>
      </c>
      <c r="J24" s="17">
        <v>0.8571428571428571</v>
      </c>
      <c r="K24" s="18"/>
      <c r="L24" s="19">
        <f t="shared" ref="L24:L32" si="9">AVERAGE(C24:J24)</f>
        <v>0.8194545996</v>
      </c>
    </row>
    <row r="25">
      <c r="A25" s="3"/>
      <c r="B25" s="3" t="s">
        <v>12</v>
      </c>
      <c r="C25" s="16">
        <v>0.5625</v>
      </c>
      <c r="D25" s="16">
        <v>0.6154</v>
      </c>
      <c r="E25" s="15">
        <v>0.5625</v>
      </c>
      <c r="F25" s="15">
        <v>0.5</v>
      </c>
      <c r="G25" s="17">
        <v>0.4375</v>
      </c>
      <c r="H25" s="15">
        <v>0.6666666667</v>
      </c>
      <c r="I25" s="17">
        <v>0.6666666666666666</v>
      </c>
      <c r="J25" s="17">
        <v>0.3684210526315789</v>
      </c>
      <c r="K25" s="18"/>
      <c r="L25" s="19">
        <f t="shared" si="9"/>
        <v>0.5474567982</v>
      </c>
    </row>
    <row r="26">
      <c r="A26" s="3"/>
      <c r="B26" s="9" t="s">
        <v>13</v>
      </c>
      <c r="C26" s="20">
        <v>0.7066</v>
      </c>
      <c r="D26" s="20">
        <v>0.6322</v>
      </c>
      <c r="E26" s="20">
        <v>0.6429</v>
      </c>
      <c r="F26" s="20">
        <v>0.6452</v>
      </c>
      <c r="G26" s="11">
        <f t="shared" ref="G26:J26" si="10">2*G24*G25/(G24+G25)</f>
        <v>0.558685446</v>
      </c>
      <c r="H26" s="11">
        <f t="shared" si="10"/>
        <v>0.7719298246</v>
      </c>
      <c r="I26" s="11">
        <f t="shared" si="10"/>
        <v>0.7058823529</v>
      </c>
      <c r="J26" s="11">
        <f t="shared" si="10"/>
        <v>0.5153374233</v>
      </c>
      <c r="K26" s="18"/>
      <c r="L26" s="19">
        <f t="shared" si="9"/>
        <v>0.6473418809</v>
      </c>
    </row>
    <row r="27">
      <c r="A27" s="3" t="s">
        <v>14</v>
      </c>
      <c r="B27" s="3" t="s">
        <v>11</v>
      </c>
      <c r="C27" s="16">
        <v>0.6486</v>
      </c>
      <c r="D27" s="16">
        <v>0.7391</v>
      </c>
      <c r="E27" s="15">
        <v>0.4375</v>
      </c>
      <c r="F27" s="15">
        <v>0.3529</v>
      </c>
      <c r="G27" s="17">
        <v>0.375</v>
      </c>
      <c r="H27" s="17">
        <v>0.28125</v>
      </c>
      <c r="I27" s="17">
        <v>0.5384615384615384</v>
      </c>
      <c r="J27" s="17">
        <v>0.5263157894736842</v>
      </c>
      <c r="K27" s="18"/>
      <c r="L27" s="19">
        <f t="shared" si="9"/>
        <v>0.487390916</v>
      </c>
    </row>
    <row r="28">
      <c r="A28" s="3"/>
      <c r="B28" s="3" t="s">
        <v>12</v>
      </c>
      <c r="C28" s="16">
        <v>0.3953</v>
      </c>
      <c r="D28" s="16">
        <v>0.5</v>
      </c>
      <c r="E28" s="15">
        <v>0.3125</v>
      </c>
      <c r="F28" s="15">
        <v>0.3269</v>
      </c>
      <c r="G28" s="17">
        <v>0.34</v>
      </c>
      <c r="H28" s="17">
        <v>0.31666666666666665</v>
      </c>
      <c r="I28" s="17">
        <v>0.1875</v>
      </c>
      <c r="J28" s="17">
        <v>0.28125</v>
      </c>
      <c r="K28" s="18"/>
      <c r="L28" s="19">
        <f t="shared" si="9"/>
        <v>0.3325145833</v>
      </c>
    </row>
    <row r="29">
      <c r="A29" s="3"/>
      <c r="B29" s="9" t="s">
        <v>13</v>
      </c>
      <c r="C29" s="20">
        <v>0.4913</v>
      </c>
      <c r="D29" s="20">
        <v>0.5965</v>
      </c>
      <c r="E29" s="20">
        <v>0.3646</v>
      </c>
      <c r="F29" s="20">
        <v>0.3394</v>
      </c>
      <c r="G29" s="11">
        <f t="shared" ref="G29:J29" si="11">2*G27*G28/(G27+G28)</f>
        <v>0.3566433566</v>
      </c>
      <c r="H29" s="11">
        <f t="shared" si="11"/>
        <v>0.2979094077</v>
      </c>
      <c r="I29" s="11">
        <f t="shared" si="11"/>
        <v>0.2781456954</v>
      </c>
      <c r="J29" s="11">
        <f t="shared" si="11"/>
        <v>0.366598778</v>
      </c>
      <c r="K29" s="18"/>
      <c r="L29" s="19">
        <f t="shared" si="9"/>
        <v>0.3863871547</v>
      </c>
    </row>
    <row r="30">
      <c r="A30" s="3" t="s">
        <v>15</v>
      </c>
      <c r="B30" s="3" t="s">
        <v>11</v>
      </c>
      <c r="C30" s="16">
        <v>0.3333</v>
      </c>
      <c r="D30" s="16">
        <v>0.3824</v>
      </c>
      <c r="E30" s="15">
        <v>0.0833</v>
      </c>
      <c r="F30" s="15">
        <v>0.4583</v>
      </c>
      <c r="G30" s="17">
        <v>0.25</v>
      </c>
      <c r="H30" s="17">
        <v>0.39473684210526316</v>
      </c>
      <c r="I30" s="17">
        <v>0.24</v>
      </c>
      <c r="J30" s="17">
        <v>0.2727272727272727</v>
      </c>
      <c r="K30" s="18"/>
      <c r="L30" s="19">
        <f t="shared" si="9"/>
        <v>0.3018455144</v>
      </c>
    </row>
    <row r="31">
      <c r="A31" s="3"/>
      <c r="B31" s="3" t="s">
        <v>12</v>
      </c>
      <c r="C31" s="16">
        <v>0.0909</v>
      </c>
      <c r="D31" s="16">
        <v>0.2632</v>
      </c>
      <c r="E31" s="15">
        <v>0.0476</v>
      </c>
      <c r="F31" s="15">
        <v>0.2292</v>
      </c>
      <c r="G31" s="17">
        <v>0.2</v>
      </c>
      <c r="H31" s="17">
        <v>0.2631578947368421</v>
      </c>
      <c r="I31" s="17">
        <v>0.275</v>
      </c>
      <c r="J31" s="17">
        <v>0.09090909090909091</v>
      </c>
      <c r="K31" s="18"/>
      <c r="L31" s="19">
        <f t="shared" si="9"/>
        <v>0.1824958732</v>
      </c>
    </row>
    <row r="32">
      <c r="A32" s="3"/>
      <c r="B32" s="9" t="s">
        <v>13</v>
      </c>
      <c r="C32" s="20">
        <v>0.1249</v>
      </c>
      <c r="D32" s="20">
        <v>0.3118</v>
      </c>
      <c r="E32" s="20">
        <v>0.0606</v>
      </c>
      <c r="F32" s="20">
        <v>0.3056</v>
      </c>
      <c r="G32" s="11">
        <f t="shared" ref="G32:J32" si="12">2*G30*G31/(G30+G31)</f>
        <v>0.2222222222</v>
      </c>
      <c r="H32" s="11">
        <f t="shared" si="12"/>
        <v>0.3157894737</v>
      </c>
      <c r="I32" s="11">
        <f t="shared" si="12"/>
        <v>0.2563106796</v>
      </c>
      <c r="J32" s="11">
        <f t="shared" si="12"/>
        <v>0.1363636364</v>
      </c>
      <c r="K32" s="18"/>
      <c r="L32" s="19">
        <f t="shared" si="9"/>
        <v>0.2166982515</v>
      </c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</row>
    <row r="34">
      <c r="A34" s="1" t="s">
        <v>18</v>
      </c>
      <c r="B34" s="1"/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/>
      <c r="L34" s="2"/>
    </row>
    <row r="35">
      <c r="A35" s="3" t="s">
        <v>10</v>
      </c>
      <c r="B35" s="3" t="s">
        <v>11</v>
      </c>
      <c r="C35" s="15">
        <v>0.7917</v>
      </c>
      <c r="D35" s="17">
        <v>0.9375</v>
      </c>
      <c r="E35" s="16">
        <v>0.875</v>
      </c>
      <c r="F35" s="16">
        <v>0.9091</v>
      </c>
      <c r="G35" s="15">
        <v>0.8181818182</v>
      </c>
      <c r="H35" s="16">
        <v>0.9</v>
      </c>
      <c r="I35" s="21">
        <v>0.9090909090909091</v>
      </c>
      <c r="J35" s="21">
        <v>0.8</v>
      </c>
      <c r="K35" s="7"/>
      <c r="L35" s="8">
        <f t="shared" ref="L35:L43" si="13">AVERAGE(C35:J35)</f>
        <v>0.8675715909</v>
      </c>
    </row>
    <row r="36">
      <c r="A36" s="3"/>
      <c r="B36" s="3" t="s">
        <v>12</v>
      </c>
      <c r="C36" s="16">
        <v>0.625</v>
      </c>
      <c r="D36" s="21">
        <v>0.6154</v>
      </c>
      <c r="E36" s="16">
        <v>0.4688</v>
      </c>
      <c r="F36" s="16">
        <v>0.5</v>
      </c>
      <c r="G36" s="15">
        <v>0.5625</v>
      </c>
      <c r="H36" s="16">
        <v>0.6</v>
      </c>
      <c r="I36" s="21">
        <v>0.6388888888888888</v>
      </c>
      <c r="J36" s="21">
        <v>0.39473684210526316</v>
      </c>
      <c r="K36" s="7"/>
      <c r="L36" s="8">
        <f t="shared" si="13"/>
        <v>0.5506657164</v>
      </c>
    </row>
    <row r="37">
      <c r="A37" s="3"/>
      <c r="B37" s="9" t="s">
        <v>13</v>
      </c>
      <c r="C37" s="20">
        <v>0.6985</v>
      </c>
      <c r="D37" s="22">
        <v>0.743</v>
      </c>
      <c r="E37" s="20">
        <v>0.6105</v>
      </c>
      <c r="F37" s="20">
        <v>0.6452</v>
      </c>
      <c r="G37" s="11">
        <f t="shared" ref="G37:J37" si="14">2*G35*G36/(G35+G36)</f>
        <v>0.6666666667</v>
      </c>
      <c r="H37" s="22">
        <f t="shared" si="14"/>
        <v>0.72</v>
      </c>
      <c r="I37" s="22">
        <f t="shared" si="14"/>
        <v>0.7504078303</v>
      </c>
      <c r="J37" s="22">
        <f t="shared" si="14"/>
        <v>0.5286343612</v>
      </c>
      <c r="K37" s="7"/>
      <c r="L37" s="8">
        <f t="shared" si="13"/>
        <v>0.6703636073</v>
      </c>
    </row>
    <row r="38">
      <c r="A38" s="3" t="s">
        <v>14</v>
      </c>
      <c r="B38" s="3" t="s">
        <v>11</v>
      </c>
      <c r="C38" s="16">
        <v>0.7857</v>
      </c>
      <c r="D38" s="21">
        <v>0.5345</v>
      </c>
      <c r="E38" s="16">
        <v>0.75</v>
      </c>
      <c r="F38" s="16">
        <v>0.5833</v>
      </c>
      <c r="G38" s="17">
        <v>0.6904761904761905</v>
      </c>
      <c r="H38" s="21">
        <v>0.4090909090909091</v>
      </c>
      <c r="I38" s="21">
        <v>0.5555555555555556</v>
      </c>
      <c r="J38" s="21">
        <v>0.4423076923076923</v>
      </c>
      <c r="K38" s="7"/>
      <c r="L38" s="8">
        <f t="shared" si="13"/>
        <v>0.5938662934</v>
      </c>
    </row>
    <row r="39">
      <c r="A39" s="3"/>
      <c r="B39" s="3" t="s">
        <v>12</v>
      </c>
      <c r="C39" s="16">
        <v>0.4884</v>
      </c>
      <c r="D39" s="21">
        <v>0.6957</v>
      </c>
      <c r="E39" s="16">
        <v>0.3958</v>
      </c>
      <c r="F39" s="16">
        <v>0.3654</v>
      </c>
      <c r="G39" s="17">
        <v>0.48</v>
      </c>
      <c r="H39" s="21">
        <v>0.21666666666666667</v>
      </c>
      <c r="I39" s="21">
        <v>0.25</v>
      </c>
      <c r="J39" s="21">
        <v>0.328125</v>
      </c>
      <c r="K39" s="7"/>
      <c r="L39" s="8">
        <f t="shared" si="13"/>
        <v>0.4025114583</v>
      </c>
    </row>
    <row r="40">
      <c r="A40" s="3"/>
      <c r="B40" s="9" t="s">
        <v>13</v>
      </c>
      <c r="C40" s="20">
        <v>0.6023</v>
      </c>
      <c r="D40" s="23">
        <v>0.6045</v>
      </c>
      <c r="E40" s="20">
        <v>0.5182</v>
      </c>
      <c r="F40" s="20">
        <v>0.4493</v>
      </c>
      <c r="G40" s="11">
        <f t="shared" ref="G40:J40" si="15">2*G38*G39/(G38+G39)</f>
        <v>0.5663140765</v>
      </c>
      <c r="H40" s="22">
        <f t="shared" si="15"/>
        <v>0.2832929782</v>
      </c>
      <c r="I40" s="22">
        <f t="shared" si="15"/>
        <v>0.3448275862</v>
      </c>
      <c r="J40" s="22">
        <f t="shared" si="15"/>
        <v>0.3767550702</v>
      </c>
      <c r="K40" s="7"/>
      <c r="L40" s="8">
        <f t="shared" si="13"/>
        <v>0.4681862139</v>
      </c>
    </row>
    <row r="41">
      <c r="A41" s="3" t="s">
        <v>15</v>
      </c>
      <c r="B41" s="3" t="s">
        <v>11</v>
      </c>
      <c r="C41" s="16">
        <v>0.5625</v>
      </c>
      <c r="D41" s="21">
        <v>0.5385</v>
      </c>
      <c r="E41" s="16">
        <v>0.1667</v>
      </c>
      <c r="F41" s="16">
        <v>0.3889</v>
      </c>
      <c r="G41" s="17">
        <v>0.34375</v>
      </c>
      <c r="H41" s="17">
        <v>0.5625</v>
      </c>
      <c r="I41" s="21">
        <v>0.3333333333333333</v>
      </c>
      <c r="J41" s="21">
        <v>0.25</v>
      </c>
      <c r="K41" s="7"/>
      <c r="L41" s="8">
        <f t="shared" si="13"/>
        <v>0.3932729167</v>
      </c>
    </row>
    <row r="42">
      <c r="A42" s="3"/>
      <c r="B42" s="3" t="s">
        <v>12</v>
      </c>
      <c r="C42" s="16">
        <v>0.3636</v>
      </c>
      <c r="D42" s="21">
        <v>0.3947</v>
      </c>
      <c r="E42" s="16">
        <v>0.0952</v>
      </c>
      <c r="F42" s="16">
        <v>0.1458</v>
      </c>
      <c r="G42" s="17">
        <v>0.175</v>
      </c>
      <c r="H42" s="17">
        <v>0.2894736842105263</v>
      </c>
      <c r="I42" s="21">
        <v>0.175</v>
      </c>
      <c r="J42" s="21">
        <v>0.11363636363636363</v>
      </c>
      <c r="K42" s="7"/>
      <c r="L42" s="8">
        <f t="shared" si="13"/>
        <v>0.219051256</v>
      </c>
    </row>
    <row r="43">
      <c r="A43" s="3"/>
      <c r="B43" s="9" t="s">
        <v>13</v>
      </c>
      <c r="C43" s="20">
        <v>0.4417</v>
      </c>
      <c r="D43" s="22">
        <v>0.4555</v>
      </c>
      <c r="E43" s="20">
        <v>0.1212</v>
      </c>
      <c r="F43" s="20">
        <v>0.2121</v>
      </c>
      <c r="G43" s="11">
        <f t="shared" ref="G43:J43" si="16">2*G41*G42/(G41+G42)</f>
        <v>0.2319277108</v>
      </c>
      <c r="H43" s="22">
        <f t="shared" si="16"/>
        <v>0.3822393822</v>
      </c>
      <c r="I43" s="22">
        <f t="shared" si="16"/>
        <v>0.2295081967</v>
      </c>
      <c r="J43" s="22">
        <f t="shared" si="16"/>
        <v>0.15625</v>
      </c>
      <c r="K43" s="7"/>
      <c r="L43" s="8">
        <f t="shared" si="13"/>
        <v>0.2788031612</v>
      </c>
    </row>
    <row r="44">
      <c r="A44" s="3"/>
      <c r="C44" s="21"/>
      <c r="D44" s="21"/>
      <c r="E44" s="21"/>
      <c r="F44" s="21"/>
      <c r="G44" s="21"/>
      <c r="H44" s="21"/>
      <c r="I44" s="21"/>
      <c r="J44" s="21"/>
      <c r="K44" s="3"/>
      <c r="L44" s="2"/>
    </row>
    <row r="45">
      <c r="A45" s="24" t="s">
        <v>19</v>
      </c>
      <c r="B45" s="1"/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/>
      <c r="L45" s="2"/>
    </row>
    <row r="46">
      <c r="A46" s="3" t="s">
        <v>10</v>
      </c>
      <c r="B46" s="3" t="s">
        <v>11</v>
      </c>
      <c r="C46" s="25">
        <v>1.0</v>
      </c>
      <c r="D46" s="26">
        <v>1.0</v>
      </c>
      <c r="E46" s="25">
        <v>0.875</v>
      </c>
      <c r="F46" s="25">
        <v>1.0</v>
      </c>
      <c r="G46" s="25">
        <v>0.8333333333</v>
      </c>
      <c r="H46" s="27">
        <v>1.0</v>
      </c>
      <c r="I46" s="17">
        <v>0.6111111111111112</v>
      </c>
      <c r="J46" s="27">
        <v>0.6363636363636364</v>
      </c>
      <c r="K46" s="3"/>
      <c r="L46" s="28">
        <f t="shared" ref="L46:L54" si="17">AVERAGE(C46:J46)</f>
        <v>0.8694760101</v>
      </c>
    </row>
    <row r="47">
      <c r="A47" s="3"/>
      <c r="B47" s="3" t="s">
        <v>12</v>
      </c>
      <c r="C47" s="26">
        <v>0.4063</v>
      </c>
      <c r="D47" s="26">
        <v>0.5385</v>
      </c>
      <c r="E47" s="25">
        <v>0.4063</v>
      </c>
      <c r="F47" s="25">
        <v>0.4783</v>
      </c>
      <c r="G47" s="25">
        <v>0.3125</v>
      </c>
      <c r="H47" s="27">
        <v>0.5333333333333333</v>
      </c>
      <c r="I47" s="17">
        <v>0.4166666666666667</v>
      </c>
      <c r="J47" s="27">
        <v>0.39473684210526316</v>
      </c>
      <c r="K47" s="3"/>
      <c r="L47" s="28">
        <f t="shared" si="17"/>
        <v>0.4358296053</v>
      </c>
    </row>
    <row r="48">
      <c r="A48" s="3"/>
      <c r="B48" s="9" t="s">
        <v>13</v>
      </c>
      <c r="C48" s="29">
        <v>0.5778</v>
      </c>
      <c r="D48" s="29">
        <v>0.7</v>
      </c>
      <c r="E48" s="29">
        <v>0.5549</v>
      </c>
      <c r="F48" s="29">
        <v>0.6471</v>
      </c>
      <c r="G48" s="22">
        <f t="shared" ref="G48:J48" si="18">2*G46*G47/(G46+G47)</f>
        <v>0.4545454545</v>
      </c>
      <c r="H48" s="22">
        <f t="shared" si="18"/>
        <v>0.6956521739</v>
      </c>
      <c r="I48" s="22">
        <f t="shared" si="18"/>
        <v>0.4954954955</v>
      </c>
      <c r="J48" s="22">
        <f t="shared" si="18"/>
        <v>0.4872389791</v>
      </c>
      <c r="K48" s="3"/>
      <c r="L48" s="28">
        <f t="shared" si="17"/>
        <v>0.5765915129</v>
      </c>
    </row>
    <row r="49">
      <c r="A49" s="3" t="s">
        <v>14</v>
      </c>
      <c r="B49" s="3" t="s">
        <v>11</v>
      </c>
      <c r="C49" s="26">
        <v>0.8043</v>
      </c>
      <c r="D49" s="26">
        <v>0.9074</v>
      </c>
      <c r="E49" s="25">
        <v>0.5625</v>
      </c>
      <c r="F49" s="25">
        <v>0.5357</v>
      </c>
      <c r="G49" s="25">
        <v>0.8636363636</v>
      </c>
      <c r="H49" s="27">
        <v>0.3620689655172414</v>
      </c>
      <c r="I49" s="17">
        <v>0.4166666666666667</v>
      </c>
      <c r="J49" s="27">
        <v>0.4482758620689655</v>
      </c>
      <c r="K49" s="3"/>
      <c r="L49" s="28">
        <f t="shared" si="17"/>
        <v>0.6125684822</v>
      </c>
    </row>
    <row r="50">
      <c r="A50" s="3"/>
      <c r="B50" s="3" t="s">
        <v>12</v>
      </c>
      <c r="C50" s="26">
        <v>0.3837</v>
      </c>
      <c r="D50" s="26">
        <v>0.8261</v>
      </c>
      <c r="E50" s="25">
        <v>0.2917</v>
      </c>
      <c r="F50" s="25">
        <v>0.3846</v>
      </c>
      <c r="G50" s="25">
        <v>0.26</v>
      </c>
      <c r="H50" s="27">
        <v>0.31666666666666665</v>
      </c>
      <c r="I50" s="17">
        <v>0.0</v>
      </c>
      <c r="J50" s="27">
        <v>0.375</v>
      </c>
      <c r="K50" s="3"/>
      <c r="L50" s="28">
        <f t="shared" si="17"/>
        <v>0.3547208333</v>
      </c>
    </row>
    <row r="51">
      <c r="A51" s="3"/>
      <c r="B51" s="30" t="s">
        <v>13</v>
      </c>
      <c r="C51" s="31">
        <v>0.5196</v>
      </c>
      <c r="D51" s="31">
        <v>0.8648</v>
      </c>
      <c r="E51" s="31">
        <v>0.3841</v>
      </c>
      <c r="F51" s="31">
        <v>0.4478</v>
      </c>
      <c r="G51" s="22">
        <f t="shared" ref="G51:J51" si="19">2*G49*G50/(G49+G50)</f>
        <v>0.3996763754</v>
      </c>
      <c r="H51" s="22">
        <f t="shared" si="19"/>
        <v>0.3378492803</v>
      </c>
      <c r="I51" s="22">
        <f t="shared" si="19"/>
        <v>0</v>
      </c>
      <c r="J51" s="22">
        <f t="shared" si="19"/>
        <v>0.4083769634</v>
      </c>
      <c r="K51" s="3"/>
      <c r="L51" s="28">
        <f t="shared" si="17"/>
        <v>0.4202753274</v>
      </c>
    </row>
    <row r="52">
      <c r="A52" s="3" t="s">
        <v>15</v>
      </c>
      <c r="B52" s="3" t="s">
        <v>11</v>
      </c>
      <c r="C52" s="26">
        <v>0.75</v>
      </c>
      <c r="D52" s="26">
        <v>0.0</v>
      </c>
      <c r="E52" s="25">
        <v>0.0</v>
      </c>
      <c r="F52" s="25">
        <v>0.5909</v>
      </c>
      <c r="G52" s="25">
        <v>0.1111111111</v>
      </c>
      <c r="H52" s="27">
        <v>0.09090909090909091</v>
      </c>
      <c r="I52" s="17">
        <v>0.03333333333333333</v>
      </c>
      <c r="J52" s="27">
        <v>0.13333333333333333</v>
      </c>
      <c r="K52" s="3"/>
      <c r="L52" s="28">
        <f t="shared" si="17"/>
        <v>0.2136983586</v>
      </c>
    </row>
    <row r="53">
      <c r="A53" s="3"/>
      <c r="B53" s="3" t="s">
        <v>12</v>
      </c>
      <c r="C53" s="26">
        <v>0.2045</v>
      </c>
      <c r="D53" s="26">
        <v>0.0</v>
      </c>
      <c r="E53" s="25">
        <v>0.0</v>
      </c>
      <c r="F53" s="25">
        <v>0.2708</v>
      </c>
      <c r="G53" s="25">
        <v>0.025</v>
      </c>
      <c r="H53" s="27">
        <v>0.05263157894736842</v>
      </c>
      <c r="I53" s="17">
        <v>0.025</v>
      </c>
      <c r="J53" s="27">
        <v>0.09090909090909091</v>
      </c>
      <c r="K53" s="3"/>
      <c r="L53" s="28">
        <f t="shared" si="17"/>
        <v>0.08360508373</v>
      </c>
    </row>
    <row r="54">
      <c r="A54" s="3"/>
      <c r="B54" s="9" t="s">
        <v>13</v>
      </c>
      <c r="C54" s="29">
        <v>0.3214</v>
      </c>
      <c r="D54" s="29">
        <v>0.0</v>
      </c>
      <c r="E54" s="29">
        <v>0.0</v>
      </c>
      <c r="F54" s="29">
        <v>0.3714</v>
      </c>
      <c r="G54" s="22">
        <f t="shared" ref="G54:J54" si="20">2*G52*G53/(G52+G53)</f>
        <v>0.04081632653</v>
      </c>
      <c r="H54" s="22">
        <f t="shared" si="20"/>
        <v>0.06666666667</v>
      </c>
      <c r="I54" s="22">
        <f t="shared" si="20"/>
        <v>0.02857142857</v>
      </c>
      <c r="J54" s="22">
        <f t="shared" si="20"/>
        <v>0.1081081081</v>
      </c>
      <c r="K54" s="3"/>
      <c r="L54" s="28">
        <f t="shared" si="17"/>
        <v>0.1171203162</v>
      </c>
    </row>
    <row r="57">
      <c r="A57" s="32" t="s">
        <v>20</v>
      </c>
      <c r="B57" s="32" t="s">
        <v>21</v>
      </c>
      <c r="C57" s="33" t="s">
        <v>11</v>
      </c>
      <c r="D57" s="33" t="s">
        <v>12</v>
      </c>
      <c r="E57" s="33" t="s">
        <v>22</v>
      </c>
      <c r="F57" s="33" t="s">
        <v>23</v>
      </c>
      <c r="G57" s="33" t="s">
        <v>24</v>
      </c>
    </row>
    <row r="58">
      <c r="A58" s="32" t="s">
        <v>25</v>
      </c>
      <c r="B58" s="32" t="s">
        <v>10</v>
      </c>
      <c r="C58" s="34">
        <f t="array" ref="C58:E65">TRANSPOSE(C2:J4)</f>
        <v>1</v>
      </c>
      <c r="D58" s="34">
        <v>0.4375</v>
      </c>
      <c r="E58" s="34">
        <v>0.6087</v>
      </c>
      <c r="F58" s="33" t="s">
        <v>1</v>
      </c>
      <c r="G58" s="35" t="s">
        <v>26</v>
      </c>
    </row>
    <row r="59">
      <c r="A59" s="32" t="s">
        <v>25</v>
      </c>
      <c r="B59" s="32" t="s">
        <v>10</v>
      </c>
      <c r="C59" s="34">
        <v>0.9286</v>
      </c>
      <c r="D59" s="34">
        <v>0.6154</v>
      </c>
      <c r="E59" s="34">
        <v>0.7402</v>
      </c>
      <c r="F59" s="33" t="s">
        <v>2</v>
      </c>
      <c r="G59" s="35" t="s">
        <v>26</v>
      </c>
    </row>
    <row r="60">
      <c r="A60" s="32" t="s">
        <v>25</v>
      </c>
      <c r="B60" s="32" t="s">
        <v>10</v>
      </c>
      <c r="C60" s="34">
        <v>0.8636</v>
      </c>
      <c r="D60" s="34">
        <v>0.625</v>
      </c>
      <c r="E60" s="34">
        <v>0.7252</v>
      </c>
      <c r="F60" s="33" t="s">
        <v>3</v>
      </c>
      <c r="G60" s="35" t="s">
        <v>26</v>
      </c>
    </row>
    <row r="61">
      <c r="A61" s="32" t="s">
        <v>25</v>
      </c>
      <c r="B61" s="32" t="s">
        <v>10</v>
      </c>
      <c r="C61" s="34">
        <v>1.0</v>
      </c>
      <c r="D61" s="34">
        <v>0.2826</v>
      </c>
      <c r="E61" s="34">
        <v>0.4407</v>
      </c>
      <c r="F61" s="33" t="s">
        <v>4</v>
      </c>
      <c r="G61" s="35" t="s">
        <v>26</v>
      </c>
    </row>
    <row r="62">
      <c r="A62" s="32" t="s">
        <v>25</v>
      </c>
      <c r="B62" s="32" t="s">
        <v>10</v>
      </c>
      <c r="C62" s="34">
        <v>0.8571428571428571</v>
      </c>
      <c r="D62" s="34">
        <v>0.34375</v>
      </c>
      <c r="E62" s="34">
        <v>0.4907063197026022</v>
      </c>
      <c r="F62" s="33" t="s">
        <v>5</v>
      </c>
      <c r="G62" s="35" t="s">
        <v>26</v>
      </c>
    </row>
    <row r="63">
      <c r="A63" s="32" t="s">
        <v>25</v>
      </c>
      <c r="B63" s="32" t="s">
        <v>10</v>
      </c>
      <c r="C63" s="34">
        <v>0.9</v>
      </c>
      <c r="D63" s="34">
        <v>0.3333333333</v>
      </c>
      <c r="E63" s="34">
        <v>0.4864864864509861</v>
      </c>
      <c r="F63" s="33" t="s">
        <v>6</v>
      </c>
      <c r="G63" s="35" t="s">
        <v>26</v>
      </c>
    </row>
    <row r="64">
      <c r="A64" s="32" t="s">
        <v>25</v>
      </c>
      <c r="B64" s="32" t="s">
        <v>10</v>
      </c>
      <c r="C64" s="34">
        <v>0.7142857142857143</v>
      </c>
      <c r="D64" s="34">
        <v>0.2777777777777778</v>
      </c>
      <c r="E64" s="34">
        <v>0.4</v>
      </c>
      <c r="F64" s="33" t="s">
        <v>7</v>
      </c>
      <c r="G64" s="35" t="s">
        <v>26</v>
      </c>
    </row>
    <row r="65">
      <c r="A65" s="32" t="s">
        <v>25</v>
      </c>
      <c r="B65" s="32" t="s">
        <v>10</v>
      </c>
      <c r="C65" s="34">
        <v>0.75</v>
      </c>
      <c r="D65" s="34">
        <v>0.3684210526315789</v>
      </c>
      <c r="E65" s="34">
        <v>0.49411764705882344</v>
      </c>
      <c r="F65" s="33" t="s">
        <v>8</v>
      </c>
      <c r="G65" s="35" t="s">
        <v>26</v>
      </c>
    </row>
    <row r="66">
      <c r="A66" s="32" t="s">
        <v>25</v>
      </c>
      <c r="B66" s="32" t="s">
        <v>14</v>
      </c>
      <c r="C66" s="34">
        <f t="array" ref="C66:E73">TRANSPOSE(C5:J7)</f>
        <v>0.9091</v>
      </c>
      <c r="D66" s="34">
        <v>0.2442</v>
      </c>
      <c r="E66" s="34">
        <v>0.385</v>
      </c>
      <c r="F66" s="33" t="s">
        <v>1</v>
      </c>
      <c r="G66" s="35" t="s">
        <v>26</v>
      </c>
    </row>
    <row r="67">
      <c r="A67" s="32" t="s">
        <v>25</v>
      </c>
      <c r="B67" s="32" t="s">
        <v>14</v>
      </c>
      <c r="C67" s="34">
        <v>0.8958</v>
      </c>
      <c r="D67" s="34">
        <v>0.8261</v>
      </c>
      <c r="E67" s="34">
        <v>0.8595</v>
      </c>
      <c r="F67" s="33" t="s">
        <v>2</v>
      </c>
      <c r="G67" s="35" t="s">
        <v>26</v>
      </c>
    </row>
    <row r="68">
      <c r="A68" s="32" t="s">
        <v>25</v>
      </c>
      <c r="B68" s="32" t="s">
        <v>14</v>
      </c>
      <c r="C68" s="34">
        <v>0.3485</v>
      </c>
      <c r="D68" s="34">
        <v>0.3958</v>
      </c>
      <c r="E68" s="34">
        <v>0.3707</v>
      </c>
      <c r="F68" s="33" t="s">
        <v>3</v>
      </c>
      <c r="G68" s="35" t="s">
        <v>26</v>
      </c>
    </row>
    <row r="69">
      <c r="A69" s="32" t="s">
        <v>25</v>
      </c>
      <c r="B69" s="32" t="s">
        <v>14</v>
      </c>
      <c r="C69" s="34">
        <v>0.3</v>
      </c>
      <c r="D69" s="34">
        <v>0.1731</v>
      </c>
      <c r="E69" s="34">
        <v>0.2195</v>
      </c>
      <c r="F69" s="33" t="s">
        <v>4</v>
      </c>
      <c r="G69" s="35" t="s">
        <v>26</v>
      </c>
    </row>
    <row r="70">
      <c r="A70" s="32" t="s">
        <v>25</v>
      </c>
      <c r="B70" s="32" t="s">
        <v>14</v>
      </c>
      <c r="C70" s="34">
        <v>0.48333333333333334</v>
      </c>
      <c r="D70" s="34">
        <v>0.42</v>
      </c>
      <c r="E70" s="34">
        <v>0.4494464944649446</v>
      </c>
      <c r="F70" s="33" t="s">
        <v>5</v>
      </c>
      <c r="G70" s="35" t="s">
        <v>26</v>
      </c>
    </row>
    <row r="71">
      <c r="A71" s="32" t="s">
        <v>25</v>
      </c>
      <c r="B71" s="32" t="s">
        <v>14</v>
      </c>
      <c r="C71" s="34">
        <v>0.3235294117647059</v>
      </c>
      <c r="D71" s="34">
        <v>0.18333333333333332</v>
      </c>
      <c r="E71" s="34">
        <v>0.23404255319148937</v>
      </c>
      <c r="F71" s="33" t="s">
        <v>6</v>
      </c>
      <c r="G71" s="35" t="s">
        <v>26</v>
      </c>
    </row>
    <row r="72">
      <c r="A72" s="32" t="s">
        <v>25</v>
      </c>
      <c r="B72" s="32" t="s">
        <v>14</v>
      </c>
      <c r="C72" s="34">
        <v>0.1</v>
      </c>
      <c r="D72" s="34">
        <v>0.0625</v>
      </c>
      <c r="E72" s="34">
        <v>0.07692307692307693</v>
      </c>
      <c r="F72" s="33" t="s">
        <v>7</v>
      </c>
      <c r="G72" s="35" t="s">
        <v>26</v>
      </c>
    </row>
    <row r="73">
      <c r="A73" s="32" t="s">
        <v>25</v>
      </c>
      <c r="B73" s="32" t="s">
        <v>14</v>
      </c>
      <c r="C73" s="34">
        <v>0.5178571428571429</v>
      </c>
      <c r="D73" s="34">
        <v>0.421875</v>
      </c>
      <c r="E73" s="34">
        <v>0.4649643705463183</v>
      </c>
      <c r="F73" s="33" t="s">
        <v>8</v>
      </c>
      <c r="G73" s="35" t="s">
        <v>26</v>
      </c>
    </row>
    <row r="74">
      <c r="A74" s="32" t="s">
        <v>25</v>
      </c>
      <c r="B74" s="32" t="s">
        <v>15</v>
      </c>
      <c r="C74" s="34">
        <f t="array" ref="C74:E81">TRANSPOSE(C8:J10)</f>
        <v>0.2143</v>
      </c>
      <c r="D74" s="34">
        <v>0.0682</v>
      </c>
      <c r="E74" s="34">
        <v>0.1034</v>
      </c>
      <c r="F74" s="33" t="s">
        <v>1</v>
      </c>
      <c r="G74" s="35" t="s">
        <v>26</v>
      </c>
    </row>
    <row r="75">
      <c r="A75" s="32" t="s">
        <v>25</v>
      </c>
      <c r="B75" s="32" t="s">
        <v>15</v>
      </c>
      <c r="C75" s="34">
        <v>0.0714</v>
      </c>
      <c r="D75" s="34">
        <v>0.0526</v>
      </c>
      <c r="E75" s="34">
        <v>0.0606</v>
      </c>
      <c r="F75" s="33" t="s">
        <v>2</v>
      </c>
      <c r="G75" s="35" t="s">
        <v>26</v>
      </c>
    </row>
    <row r="76">
      <c r="A76" s="32" t="s">
        <v>25</v>
      </c>
      <c r="B76" s="32" t="s">
        <v>15</v>
      </c>
      <c r="C76" s="34">
        <v>0.3333</v>
      </c>
      <c r="D76" s="34">
        <v>0.1429</v>
      </c>
      <c r="E76" s="34">
        <v>0.2</v>
      </c>
      <c r="F76" s="33" t="s">
        <v>3</v>
      </c>
      <c r="G76" s="35" t="s">
        <v>26</v>
      </c>
    </row>
    <row r="77">
      <c r="A77" s="32" t="s">
        <v>25</v>
      </c>
      <c r="B77" s="32" t="s">
        <v>15</v>
      </c>
      <c r="C77" s="34">
        <v>0.5</v>
      </c>
      <c r="D77" s="34">
        <v>0.125</v>
      </c>
      <c r="E77" s="34">
        <v>0.2</v>
      </c>
      <c r="F77" s="33" t="s">
        <v>4</v>
      </c>
      <c r="G77" s="35" t="s">
        <v>26</v>
      </c>
    </row>
    <row r="78">
      <c r="A78" s="32" t="s">
        <v>25</v>
      </c>
      <c r="B78" s="32" t="s">
        <v>15</v>
      </c>
      <c r="C78" s="34">
        <v>0.0</v>
      </c>
      <c r="D78" s="34">
        <v>0.0</v>
      </c>
      <c r="E78" s="34">
        <v>0.0</v>
      </c>
      <c r="F78" s="33" t="s">
        <v>5</v>
      </c>
      <c r="G78" s="35" t="s">
        <v>26</v>
      </c>
    </row>
    <row r="79">
      <c r="A79" s="32" t="s">
        <v>25</v>
      </c>
      <c r="B79" s="32" t="s">
        <v>15</v>
      </c>
      <c r="C79" s="34">
        <v>0.18181818181818182</v>
      </c>
      <c r="D79" s="34">
        <v>0.13157894736842105</v>
      </c>
      <c r="E79" s="34">
        <v>0.15267175572519082</v>
      </c>
      <c r="F79" s="33" t="s">
        <v>6</v>
      </c>
      <c r="G79" s="35" t="s">
        <v>26</v>
      </c>
    </row>
    <row r="80">
      <c r="A80" s="32" t="s">
        <v>25</v>
      </c>
      <c r="B80" s="32" t="s">
        <v>15</v>
      </c>
      <c r="C80" s="34">
        <v>0.20833333333333334</v>
      </c>
      <c r="D80" s="34">
        <v>0.125</v>
      </c>
      <c r="E80" s="34">
        <v>0.15625</v>
      </c>
      <c r="F80" s="33" t="s">
        <v>7</v>
      </c>
      <c r="G80" s="35" t="s">
        <v>26</v>
      </c>
    </row>
    <row r="81">
      <c r="A81" s="32" t="s">
        <v>25</v>
      </c>
      <c r="B81" s="32" t="s">
        <v>15</v>
      </c>
      <c r="C81" s="34">
        <v>0.25</v>
      </c>
      <c r="D81" s="34">
        <v>0.09090909090909091</v>
      </c>
      <c r="E81" s="34">
        <v>0.13333333333333333</v>
      </c>
      <c r="F81" s="33" t="s">
        <v>8</v>
      </c>
      <c r="G81" s="35" t="s">
        <v>26</v>
      </c>
    </row>
    <row r="82">
      <c r="A82" s="32" t="s">
        <v>27</v>
      </c>
      <c r="B82" s="32" t="s">
        <v>10</v>
      </c>
      <c r="C82" s="34">
        <f t="array" ref="C82:E89">TRANSPOSE(C13:J15)</f>
        <v>0.95</v>
      </c>
      <c r="D82" s="34">
        <v>0.5936</v>
      </c>
      <c r="E82" s="34">
        <v>0.7308</v>
      </c>
      <c r="F82" s="33" t="s">
        <v>1</v>
      </c>
      <c r="G82" s="35" t="s">
        <v>26</v>
      </c>
    </row>
    <row r="83">
      <c r="A83" s="32" t="s">
        <v>27</v>
      </c>
      <c r="B83" s="32" t="s">
        <v>10</v>
      </c>
      <c r="C83" s="34">
        <v>0.9286</v>
      </c>
      <c r="D83" s="34">
        <v>0.6153</v>
      </c>
      <c r="E83" s="34">
        <v>0.7402</v>
      </c>
      <c r="F83" s="33" t="s">
        <v>2</v>
      </c>
      <c r="G83" s="35" t="s">
        <v>26</v>
      </c>
    </row>
    <row r="84">
      <c r="A84" s="32" t="s">
        <v>27</v>
      </c>
      <c r="B84" s="32" t="s">
        <v>10</v>
      </c>
      <c r="C84" s="34">
        <v>1.0</v>
      </c>
      <c r="D84" s="34">
        <v>0.5938</v>
      </c>
      <c r="E84" s="34">
        <v>0.7451</v>
      </c>
      <c r="F84" s="33" t="s">
        <v>3</v>
      </c>
      <c r="G84" s="35" t="s">
        <v>26</v>
      </c>
    </row>
    <row r="85">
      <c r="A85" s="32" t="s">
        <v>27</v>
      </c>
      <c r="B85" s="32" t="s">
        <v>10</v>
      </c>
      <c r="C85" s="34">
        <v>1.0</v>
      </c>
      <c r="D85" s="34">
        <v>0.3478</v>
      </c>
      <c r="E85" s="34">
        <v>0.5161</v>
      </c>
      <c r="F85" s="33" t="s">
        <v>4</v>
      </c>
      <c r="G85" s="35" t="s">
        <v>26</v>
      </c>
    </row>
    <row r="86">
      <c r="A86" s="32" t="s">
        <v>27</v>
      </c>
      <c r="B86" s="32" t="s">
        <v>10</v>
      </c>
      <c r="C86" s="34">
        <v>0.9</v>
      </c>
      <c r="D86" s="34">
        <v>0.28125</v>
      </c>
      <c r="E86" s="34">
        <v>0.4285714285714286</v>
      </c>
      <c r="F86" s="33" t="s">
        <v>5</v>
      </c>
      <c r="G86" s="35" t="s">
        <v>26</v>
      </c>
    </row>
    <row r="87">
      <c r="A87" s="32" t="s">
        <v>27</v>
      </c>
      <c r="B87" s="32" t="s">
        <v>10</v>
      </c>
      <c r="C87" s="34">
        <v>0.85</v>
      </c>
      <c r="D87" s="34">
        <v>0.5666666667</v>
      </c>
      <c r="E87" s="34">
        <v>0.6800000000240001</v>
      </c>
      <c r="F87" s="33" t="s">
        <v>6</v>
      </c>
      <c r="G87" s="35" t="s">
        <v>26</v>
      </c>
    </row>
    <row r="88">
      <c r="A88" s="32" t="s">
        <v>27</v>
      </c>
      <c r="B88" s="32" t="s">
        <v>10</v>
      </c>
      <c r="C88" s="34">
        <v>0.9545454545454546</v>
      </c>
      <c r="D88" s="34">
        <v>0.6944444444444444</v>
      </c>
      <c r="E88" s="34">
        <v>0.8039816232771821</v>
      </c>
      <c r="F88" s="33" t="s">
        <v>7</v>
      </c>
      <c r="G88" s="35" t="s">
        <v>26</v>
      </c>
    </row>
    <row r="89">
      <c r="A89" s="32" t="s">
        <v>27</v>
      </c>
      <c r="B89" s="32" t="s">
        <v>10</v>
      </c>
      <c r="C89" s="34">
        <v>1.0</v>
      </c>
      <c r="D89" s="34">
        <v>0.34210526315789475</v>
      </c>
      <c r="E89" s="34">
        <v>0.5098039215686275</v>
      </c>
      <c r="F89" s="33" t="s">
        <v>8</v>
      </c>
      <c r="G89" s="35" t="s">
        <v>26</v>
      </c>
    </row>
    <row r="90">
      <c r="A90" s="32" t="s">
        <v>27</v>
      </c>
      <c r="B90" s="32" t="s">
        <v>14</v>
      </c>
      <c r="C90" s="34">
        <f t="array" ref="C90:E97">TRANSPOSE(C16:J18)</f>
        <v>0.625</v>
      </c>
      <c r="D90" s="34">
        <v>0.5</v>
      </c>
      <c r="E90" s="34">
        <v>0.5556</v>
      </c>
      <c r="F90" s="33" t="s">
        <v>1</v>
      </c>
      <c r="G90" s="35" t="s">
        <v>26</v>
      </c>
    </row>
    <row r="91">
      <c r="A91" s="32" t="s">
        <v>27</v>
      </c>
      <c r="B91" s="32" t="s">
        <v>14</v>
      </c>
      <c r="C91" s="34">
        <v>0.8043</v>
      </c>
      <c r="D91" s="34">
        <v>0.7609</v>
      </c>
      <c r="E91" s="34">
        <v>0.782</v>
      </c>
      <c r="F91" s="33" t="s">
        <v>2</v>
      </c>
      <c r="G91" s="35" t="s">
        <v>26</v>
      </c>
    </row>
    <row r="92">
      <c r="A92" s="32" t="s">
        <v>27</v>
      </c>
      <c r="B92" s="32" t="s">
        <v>14</v>
      </c>
      <c r="C92" s="34">
        <v>0.9</v>
      </c>
      <c r="D92" s="34">
        <v>0.2917</v>
      </c>
      <c r="E92" s="34">
        <v>0.4406</v>
      </c>
      <c r="F92" s="33" t="s">
        <v>3</v>
      </c>
      <c r="G92" s="35" t="s">
        <v>26</v>
      </c>
    </row>
    <row r="93">
      <c r="A93" s="32" t="s">
        <v>27</v>
      </c>
      <c r="B93" s="32" t="s">
        <v>14</v>
      </c>
      <c r="C93" s="34">
        <v>0.375</v>
      </c>
      <c r="D93" s="34">
        <v>0.1923</v>
      </c>
      <c r="E93" s="34">
        <v>0.2542</v>
      </c>
      <c r="F93" s="33" t="s">
        <v>4</v>
      </c>
      <c r="G93" s="35" t="s">
        <v>26</v>
      </c>
    </row>
    <row r="94">
      <c r="A94" s="32" t="s">
        <v>27</v>
      </c>
      <c r="B94" s="32" t="s">
        <v>14</v>
      </c>
      <c r="C94" s="34">
        <v>0.5555555555555556</v>
      </c>
      <c r="D94" s="34">
        <v>0.2</v>
      </c>
      <c r="E94" s="34">
        <v>0.29411764705882354</v>
      </c>
      <c r="F94" s="33" t="s">
        <v>5</v>
      </c>
      <c r="G94" s="35" t="s">
        <v>26</v>
      </c>
    </row>
    <row r="95">
      <c r="A95" s="32" t="s">
        <v>27</v>
      </c>
      <c r="B95" s="32" t="s">
        <v>14</v>
      </c>
      <c r="C95" s="34">
        <v>0.29310344827586204</v>
      </c>
      <c r="D95" s="34">
        <v>0.31666666666666665</v>
      </c>
      <c r="E95" s="34">
        <v>0.3044297832233741</v>
      </c>
      <c r="F95" s="33" t="s">
        <v>6</v>
      </c>
      <c r="G95" s="35" t="s">
        <v>26</v>
      </c>
    </row>
    <row r="96">
      <c r="A96" s="32" t="s">
        <v>27</v>
      </c>
      <c r="B96" s="32" t="s">
        <v>14</v>
      </c>
      <c r="C96" s="34">
        <v>0.5714285714285714</v>
      </c>
      <c r="D96" s="34">
        <v>0.125</v>
      </c>
      <c r="E96" s="34">
        <v>0.20512820512820512</v>
      </c>
      <c r="F96" s="33" t="s">
        <v>7</v>
      </c>
      <c r="G96" s="35" t="s">
        <v>26</v>
      </c>
    </row>
    <row r="97">
      <c r="A97" s="32" t="s">
        <v>27</v>
      </c>
      <c r="B97" s="32" t="s">
        <v>14</v>
      </c>
      <c r="C97" s="34">
        <v>0.45652173913043476</v>
      </c>
      <c r="D97" s="34">
        <v>0.28125</v>
      </c>
      <c r="E97" s="34">
        <v>0.34806629834254144</v>
      </c>
      <c r="F97" s="33" t="s">
        <v>8</v>
      </c>
      <c r="G97" s="35" t="s">
        <v>26</v>
      </c>
    </row>
    <row r="98">
      <c r="A98" s="32" t="s">
        <v>27</v>
      </c>
      <c r="B98" s="32" t="s">
        <v>15</v>
      </c>
      <c r="C98" s="34">
        <f t="array" ref="C98:E105">TRANSPOSE(C19:J21)</f>
        <v>0.7273</v>
      </c>
      <c r="D98" s="34">
        <v>0.3182</v>
      </c>
      <c r="E98" s="34">
        <v>0.4427</v>
      </c>
      <c r="F98" s="33" t="s">
        <v>1</v>
      </c>
      <c r="G98" s="35" t="s">
        <v>26</v>
      </c>
    </row>
    <row r="99">
      <c r="A99" s="32" t="s">
        <v>27</v>
      </c>
      <c r="B99" s="32" t="s">
        <v>15</v>
      </c>
      <c r="C99" s="34">
        <v>0.6667</v>
      </c>
      <c r="D99" s="34">
        <v>0.2895</v>
      </c>
      <c r="E99" s="34">
        <v>0.4037</v>
      </c>
      <c r="F99" s="33" t="s">
        <v>2</v>
      </c>
      <c r="G99" s="35" t="s">
        <v>26</v>
      </c>
    </row>
    <row r="100">
      <c r="A100" s="32" t="s">
        <v>27</v>
      </c>
      <c r="B100" s="32" t="s">
        <v>15</v>
      </c>
      <c r="C100" s="34">
        <v>0.2917</v>
      </c>
      <c r="D100" s="34">
        <v>0.3095</v>
      </c>
      <c r="E100" s="34">
        <v>0.3003</v>
      </c>
      <c r="F100" s="33" t="s">
        <v>3</v>
      </c>
      <c r="G100" s="35" t="s">
        <v>26</v>
      </c>
    </row>
    <row r="101">
      <c r="A101" s="32" t="s">
        <v>27</v>
      </c>
      <c r="B101" s="32" t="s">
        <v>15</v>
      </c>
      <c r="C101" s="34">
        <v>0.1923</v>
      </c>
      <c r="D101" s="34">
        <v>0.1042</v>
      </c>
      <c r="E101" s="34">
        <v>0.1351</v>
      </c>
      <c r="F101" s="33" t="s">
        <v>4</v>
      </c>
      <c r="G101" s="35" t="s">
        <v>26</v>
      </c>
    </row>
    <row r="102">
      <c r="A102" s="32" t="s">
        <v>27</v>
      </c>
      <c r="B102" s="32" t="s">
        <v>15</v>
      </c>
      <c r="C102" s="34">
        <v>0.03333333333333333</v>
      </c>
      <c r="D102" s="34">
        <v>0.025</v>
      </c>
      <c r="E102" s="34">
        <v>0.028571428571428574</v>
      </c>
      <c r="F102" s="33" t="s">
        <v>5</v>
      </c>
      <c r="G102" s="35" t="s">
        <v>26</v>
      </c>
    </row>
    <row r="103">
      <c r="A103" s="32" t="s">
        <v>27</v>
      </c>
      <c r="B103" s="32" t="s">
        <v>15</v>
      </c>
      <c r="C103" s="34">
        <v>0.05</v>
      </c>
      <c r="D103" s="34">
        <v>0.05263157894736842</v>
      </c>
      <c r="E103" s="34">
        <v>0.05128205128205128</v>
      </c>
      <c r="F103" s="33" t="s">
        <v>6</v>
      </c>
      <c r="G103" s="35" t="s">
        <v>26</v>
      </c>
    </row>
    <row r="104">
      <c r="A104" s="32" t="s">
        <v>27</v>
      </c>
      <c r="B104" s="32" t="s">
        <v>15</v>
      </c>
      <c r="C104" s="34">
        <v>0.4166666666666667</v>
      </c>
      <c r="D104" s="34">
        <v>0.25</v>
      </c>
      <c r="E104" s="34">
        <v>0.3125</v>
      </c>
      <c r="F104" s="33" t="s">
        <v>7</v>
      </c>
      <c r="G104" s="35" t="s">
        <v>26</v>
      </c>
    </row>
    <row r="105">
      <c r="A105" s="32" t="s">
        <v>27</v>
      </c>
      <c r="B105" s="32" t="s">
        <v>15</v>
      </c>
      <c r="C105" s="34">
        <v>0.2222222222222222</v>
      </c>
      <c r="D105" s="34">
        <v>0.09090909090909091</v>
      </c>
      <c r="E105" s="34">
        <v>0.1290322580645161</v>
      </c>
      <c r="F105" s="33" t="s">
        <v>8</v>
      </c>
      <c r="G105" s="35" t="s">
        <v>26</v>
      </c>
    </row>
    <row r="106">
      <c r="A106" s="32" t="s">
        <v>28</v>
      </c>
      <c r="B106" s="32" t="s">
        <v>10</v>
      </c>
      <c r="C106" s="36">
        <f t="array" ref="C106:E113">TRANSPOSE(C24:J26)</f>
        <v>0.95</v>
      </c>
      <c r="D106" s="36">
        <v>0.5625</v>
      </c>
      <c r="E106" s="36">
        <v>0.7066</v>
      </c>
      <c r="F106" s="33" t="s">
        <v>1</v>
      </c>
      <c r="G106" s="35" t="s">
        <v>26</v>
      </c>
    </row>
    <row r="107">
      <c r="A107" s="32" t="s">
        <v>28</v>
      </c>
      <c r="B107" s="32" t="s">
        <v>10</v>
      </c>
      <c r="C107" s="36">
        <v>0.65</v>
      </c>
      <c r="D107" s="36">
        <v>0.6154</v>
      </c>
      <c r="E107" s="36">
        <v>0.6322</v>
      </c>
      <c r="F107" s="33" t="s">
        <v>2</v>
      </c>
      <c r="G107" s="35" t="s">
        <v>26</v>
      </c>
    </row>
    <row r="108">
      <c r="A108" s="32" t="s">
        <v>28</v>
      </c>
      <c r="B108" s="32" t="s">
        <v>10</v>
      </c>
      <c r="C108" s="36">
        <v>0.75</v>
      </c>
      <c r="D108" s="36">
        <v>0.5625</v>
      </c>
      <c r="E108" s="36">
        <v>0.6429</v>
      </c>
      <c r="F108" s="33" t="s">
        <v>3</v>
      </c>
      <c r="G108" s="35" t="s">
        <v>26</v>
      </c>
    </row>
    <row r="109">
      <c r="A109" s="32" t="s">
        <v>28</v>
      </c>
      <c r="B109" s="32" t="s">
        <v>10</v>
      </c>
      <c r="C109" s="36">
        <v>0.9091</v>
      </c>
      <c r="D109" s="36">
        <v>0.5</v>
      </c>
      <c r="E109" s="36">
        <v>0.6452</v>
      </c>
      <c r="F109" s="33" t="s">
        <v>4</v>
      </c>
      <c r="G109" s="35" t="s">
        <v>26</v>
      </c>
    </row>
    <row r="110">
      <c r="A110" s="32" t="s">
        <v>28</v>
      </c>
      <c r="B110" s="32" t="s">
        <v>10</v>
      </c>
      <c r="C110" s="36">
        <v>0.7727272727272727</v>
      </c>
      <c r="D110" s="36">
        <v>0.4375</v>
      </c>
      <c r="E110" s="34">
        <v>0.5586854460093897</v>
      </c>
      <c r="F110" s="33" t="s">
        <v>5</v>
      </c>
      <c r="G110" s="35" t="s">
        <v>26</v>
      </c>
    </row>
    <row r="111">
      <c r="A111" s="32" t="s">
        <v>28</v>
      </c>
      <c r="B111" s="32" t="s">
        <v>10</v>
      </c>
      <c r="C111" s="36">
        <v>0.9166666667</v>
      </c>
      <c r="D111" s="36">
        <v>0.6666666667</v>
      </c>
      <c r="E111" s="34">
        <v>0.7719298245955678</v>
      </c>
      <c r="F111" s="33" t="s">
        <v>6</v>
      </c>
      <c r="G111" s="35" t="s">
        <v>26</v>
      </c>
    </row>
    <row r="112">
      <c r="A112" s="32" t="s">
        <v>28</v>
      </c>
      <c r="B112" s="32" t="s">
        <v>10</v>
      </c>
      <c r="C112" s="36">
        <v>0.75</v>
      </c>
      <c r="D112" s="36">
        <v>0.6666666666666666</v>
      </c>
      <c r="E112" s="34">
        <v>0.7058823529411765</v>
      </c>
      <c r="F112" s="33" t="s">
        <v>7</v>
      </c>
      <c r="G112" s="35" t="s">
        <v>26</v>
      </c>
    </row>
    <row r="113">
      <c r="A113" s="32" t="s">
        <v>28</v>
      </c>
      <c r="B113" s="32" t="s">
        <v>10</v>
      </c>
      <c r="C113" s="36">
        <v>0.8571428571428571</v>
      </c>
      <c r="D113" s="36">
        <v>0.3684210526315789</v>
      </c>
      <c r="E113" s="34">
        <v>0.5153374233128835</v>
      </c>
      <c r="F113" s="33" t="s">
        <v>8</v>
      </c>
      <c r="G113" s="35" t="s">
        <v>26</v>
      </c>
    </row>
    <row r="114">
      <c r="A114" s="32" t="s">
        <v>28</v>
      </c>
      <c r="B114" s="32" t="s">
        <v>14</v>
      </c>
      <c r="C114" s="36">
        <f t="array" ref="C114:E121">TRANSPOSE(C27:J29)</f>
        <v>0.6486</v>
      </c>
      <c r="D114" s="36">
        <v>0.3953</v>
      </c>
      <c r="E114" s="36">
        <v>0.4913</v>
      </c>
      <c r="F114" s="33" t="s">
        <v>1</v>
      </c>
      <c r="G114" s="35" t="s">
        <v>26</v>
      </c>
    </row>
    <row r="115">
      <c r="A115" s="32" t="s">
        <v>28</v>
      </c>
      <c r="B115" s="32" t="s">
        <v>14</v>
      </c>
      <c r="C115" s="36">
        <v>0.7391</v>
      </c>
      <c r="D115" s="36">
        <v>0.5</v>
      </c>
      <c r="E115" s="36">
        <v>0.5965</v>
      </c>
      <c r="F115" s="33" t="s">
        <v>2</v>
      </c>
      <c r="G115" s="35" t="s">
        <v>26</v>
      </c>
    </row>
    <row r="116">
      <c r="A116" s="32" t="s">
        <v>28</v>
      </c>
      <c r="B116" s="32" t="s">
        <v>14</v>
      </c>
      <c r="C116" s="36">
        <v>0.4375</v>
      </c>
      <c r="D116" s="36">
        <v>0.3125</v>
      </c>
      <c r="E116" s="36">
        <v>0.3646</v>
      </c>
      <c r="F116" s="33" t="s">
        <v>3</v>
      </c>
      <c r="G116" s="35" t="s">
        <v>26</v>
      </c>
    </row>
    <row r="117">
      <c r="A117" s="32" t="s">
        <v>28</v>
      </c>
      <c r="B117" s="32" t="s">
        <v>14</v>
      </c>
      <c r="C117" s="36">
        <v>0.3529</v>
      </c>
      <c r="D117" s="36">
        <v>0.3269</v>
      </c>
      <c r="E117" s="36">
        <v>0.3394</v>
      </c>
      <c r="F117" s="33" t="s">
        <v>4</v>
      </c>
      <c r="G117" s="35" t="s">
        <v>26</v>
      </c>
    </row>
    <row r="118">
      <c r="A118" s="32" t="s">
        <v>28</v>
      </c>
      <c r="B118" s="32" t="s">
        <v>14</v>
      </c>
      <c r="C118" s="36">
        <v>0.375</v>
      </c>
      <c r="D118" s="36">
        <v>0.34</v>
      </c>
      <c r="E118" s="34">
        <v>0.3566433566433566</v>
      </c>
      <c r="F118" s="33" t="s">
        <v>5</v>
      </c>
      <c r="G118" s="35" t="s">
        <v>26</v>
      </c>
    </row>
    <row r="119">
      <c r="A119" s="32" t="s">
        <v>28</v>
      </c>
      <c r="B119" s="32" t="s">
        <v>14</v>
      </c>
      <c r="C119" s="36">
        <v>0.28125</v>
      </c>
      <c r="D119" s="36">
        <v>0.31666666666666665</v>
      </c>
      <c r="E119" s="34">
        <v>0.2979094076655052</v>
      </c>
      <c r="F119" s="33" t="s">
        <v>6</v>
      </c>
      <c r="G119" s="35" t="s">
        <v>26</v>
      </c>
    </row>
    <row r="120">
      <c r="A120" s="32" t="s">
        <v>28</v>
      </c>
      <c r="B120" s="32" t="s">
        <v>14</v>
      </c>
      <c r="C120" s="36">
        <v>0.5384615384615384</v>
      </c>
      <c r="D120" s="36">
        <v>0.1875</v>
      </c>
      <c r="E120" s="34">
        <v>0.27814569536423844</v>
      </c>
      <c r="F120" s="33" t="s">
        <v>7</v>
      </c>
      <c r="G120" s="35" t="s">
        <v>26</v>
      </c>
    </row>
    <row r="121">
      <c r="A121" s="32" t="s">
        <v>28</v>
      </c>
      <c r="B121" s="32" t="s">
        <v>14</v>
      </c>
      <c r="C121" s="36">
        <v>0.5263157894736842</v>
      </c>
      <c r="D121" s="36">
        <v>0.28125</v>
      </c>
      <c r="E121" s="34">
        <v>0.3665987780040733</v>
      </c>
      <c r="F121" s="33" t="s">
        <v>8</v>
      </c>
      <c r="G121" s="35" t="s">
        <v>26</v>
      </c>
    </row>
    <row r="122">
      <c r="A122" s="32" t="s">
        <v>28</v>
      </c>
      <c r="B122" s="32" t="s">
        <v>15</v>
      </c>
      <c r="C122" s="36">
        <f t="array" ref="C122:E129">TRANSPOSE(C30:J32)</f>
        <v>0.3333</v>
      </c>
      <c r="D122" s="36">
        <v>0.0909</v>
      </c>
      <c r="E122" s="36">
        <v>0.1249</v>
      </c>
      <c r="F122" s="33" t="s">
        <v>1</v>
      </c>
      <c r="G122" s="35" t="s">
        <v>26</v>
      </c>
    </row>
    <row r="123">
      <c r="A123" s="32" t="s">
        <v>28</v>
      </c>
      <c r="B123" s="32" t="s">
        <v>15</v>
      </c>
      <c r="C123" s="36">
        <v>0.3824</v>
      </c>
      <c r="D123" s="36">
        <v>0.2632</v>
      </c>
      <c r="E123" s="36">
        <v>0.3118</v>
      </c>
      <c r="F123" s="33" t="s">
        <v>2</v>
      </c>
      <c r="G123" s="35" t="s">
        <v>26</v>
      </c>
    </row>
    <row r="124">
      <c r="A124" s="32" t="s">
        <v>28</v>
      </c>
      <c r="B124" s="32" t="s">
        <v>15</v>
      </c>
      <c r="C124" s="36">
        <v>0.0833</v>
      </c>
      <c r="D124" s="36">
        <v>0.0476</v>
      </c>
      <c r="E124" s="36">
        <v>0.0606</v>
      </c>
      <c r="F124" s="33" t="s">
        <v>3</v>
      </c>
      <c r="G124" s="35" t="s">
        <v>26</v>
      </c>
    </row>
    <row r="125">
      <c r="A125" s="32" t="s">
        <v>28</v>
      </c>
      <c r="B125" s="32" t="s">
        <v>15</v>
      </c>
      <c r="C125" s="36">
        <v>0.4583</v>
      </c>
      <c r="D125" s="36">
        <v>0.2292</v>
      </c>
      <c r="E125" s="36">
        <v>0.3056</v>
      </c>
      <c r="F125" s="33" t="s">
        <v>4</v>
      </c>
      <c r="G125" s="35" t="s">
        <v>26</v>
      </c>
    </row>
    <row r="126">
      <c r="A126" s="32" t="s">
        <v>28</v>
      </c>
      <c r="B126" s="32" t="s">
        <v>15</v>
      </c>
      <c r="C126" s="36">
        <v>0.25</v>
      </c>
      <c r="D126" s="36">
        <v>0.2</v>
      </c>
      <c r="E126" s="34">
        <v>0.22222222222222224</v>
      </c>
      <c r="F126" s="33" t="s">
        <v>5</v>
      </c>
      <c r="G126" s="35" t="s">
        <v>26</v>
      </c>
    </row>
    <row r="127">
      <c r="A127" s="32" t="s">
        <v>28</v>
      </c>
      <c r="B127" s="32" t="s">
        <v>15</v>
      </c>
      <c r="C127" s="36">
        <v>0.39473684210526316</v>
      </c>
      <c r="D127" s="36">
        <v>0.2631578947368421</v>
      </c>
      <c r="E127" s="34">
        <v>0.3157894736842105</v>
      </c>
      <c r="F127" s="33" t="s">
        <v>6</v>
      </c>
      <c r="G127" s="35" t="s">
        <v>26</v>
      </c>
    </row>
    <row r="128">
      <c r="A128" s="32" t="s">
        <v>28</v>
      </c>
      <c r="B128" s="32" t="s">
        <v>15</v>
      </c>
      <c r="C128" s="36">
        <v>0.24</v>
      </c>
      <c r="D128" s="36">
        <v>0.275</v>
      </c>
      <c r="E128" s="34">
        <v>0.2563106796116505</v>
      </c>
      <c r="F128" s="33" t="s">
        <v>7</v>
      </c>
      <c r="G128" s="35" t="s">
        <v>26</v>
      </c>
    </row>
    <row r="129">
      <c r="A129" s="32" t="s">
        <v>28</v>
      </c>
      <c r="B129" s="32" t="s">
        <v>15</v>
      </c>
      <c r="C129" s="36">
        <v>0.2727272727272727</v>
      </c>
      <c r="D129" s="36">
        <v>0.09090909090909091</v>
      </c>
      <c r="E129" s="34">
        <v>0.13636363636363635</v>
      </c>
      <c r="F129" s="33" t="s">
        <v>8</v>
      </c>
      <c r="G129" s="35" t="s">
        <v>26</v>
      </c>
    </row>
    <row r="130">
      <c r="A130" s="32" t="s">
        <v>29</v>
      </c>
      <c r="B130" s="32" t="s">
        <v>10</v>
      </c>
      <c r="C130" s="36">
        <f t="array" ref="C130:E137">TRANSPOSE(C35:J37)</f>
        <v>0.7917</v>
      </c>
      <c r="D130" s="36">
        <v>0.625</v>
      </c>
      <c r="E130" s="36">
        <v>0.6985</v>
      </c>
      <c r="F130" s="33" t="s">
        <v>1</v>
      </c>
      <c r="G130" s="35" t="s">
        <v>26</v>
      </c>
    </row>
    <row r="131">
      <c r="A131" s="32" t="s">
        <v>29</v>
      </c>
      <c r="B131" s="32" t="s">
        <v>10</v>
      </c>
      <c r="C131" s="36">
        <v>0.9375</v>
      </c>
      <c r="D131" s="36">
        <v>0.6154</v>
      </c>
      <c r="E131" s="36">
        <v>0.743</v>
      </c>
      <c r="F131" s="33" t="s">
        <v>2</v>
      </c>
      <c r="G131" s="35" t="s">
        <v>26</v>
      </c>
    </row>
    <row r="132">
      <c r="A132" s="32" t="s">
        <v>29</v>
      </c>
      <c r="B132" s="32" t="s">
        <v>10</v>
      </c>
      <c r="C132" s="36">
        <v>0.875</v>
      </c>
      <c r="D132" s="36">
        <v>0.4688</v>
      </c>
      <c r="E132" s="36">
        <v>0.6105</v>
      </c>
      <c r="F132" s="33" t="s">
        <v>3</v>
      </c>
      <c r="G132" s="35" t="s">
        <v>26</v>
      </c>
    </row>
    <row r="133">
      <c r="A133" s="32" t="s">
        <v>29</v>
      </c>
      <c r="B133" s="32" t="s">
        <v>10</v>
      </c>
      <c r="C133" s="36">
        <v>0.9091</v>
      </c>
      <c r="D133" s="36">
        <v>0.5</v>
      </c>
      <c r="E133" s="36">
        <v>0.6452</v>
      </c>
      <c r="F133" s="33" t="s">
        <v>4</v>
      </c>
      <c r="G133" s="35" t="s">
        <v>26</v>
      </c>
    </row>
    <row r="134">
      <c r="A134" s="32" t="s">
        <v>29</v>
      </c>
      <c r="B134" s="32" t="s">
        <v>10</v>
      </c>
      <c r="C134" s="36">
        <v>0.8181818182</v>
      </c>
      <c r="D134" s="36">
        <v>0.5625</v>
      </c>
      <c r="E134" s="34">
        <v>0.6666666666727024</v>
      </c>
      <c r="F134" s="33" t="s">
        <v>5</v>
      </c>
      <c r="G134" s="35" t="s">
        <v>26</v>
      </c>
    </row>
    <row r="135">
      <c r="A135" s="32" t="s">
        <v>29</v>
      </c>
      <c r="B135" s="32" t="s">
        <v>10</v>
      </c>
      <c r="C135" s="36">
        <v>0.9</v>
      </c>
      <c r="D135" s="36">
        <v>0.6</v>
      </c>
      <c r="E135" s="36">
        <v>0.7200000000000001</v>
      </c>
      <c r="F135" s="33" t="s">
        <v>6</v>
      </c>
      <c r="G135" s="35" t="s">
        <v>26</v>
      </c>
    </row>
    <row r="136">
      <c r="A136" s="32" t="s">
        <v>29</v>
      </c>
      <c r="B136" s="32" t="s">
        <v>10</v>
      </c>
      <c r="C136" s="36">
        <v>0.9090909090909091</v>
      </c>
      <c r="D136" s="36">
        <v>0.6388888888888888</v>
      </c>
      <c r="E136" s="36">
        <v>0.7504078303425774</v>
      </c>
      <c r="F136" s="33" t="s">
        <v>7</v>
      </c>
      <c r="G136" s="35" t="s">
        <v>26</v>
      </c>
    </row>
    <row r="137">
      <c r="A137" s="32" t="s">
        <v>29</v>
      </c>
      <c r="B137" s="32" t="s">
        <v>10</v>
      </c>
      <c r="C137" s="36">
        <v>0.8</v>
      </c>
      <c r="D137" s="36">
        <v>0.39473684210526316</v>
      </c>
      <c r="E137" s="36">
        <v>0.5286343612334803</v>
      </c>
      <c r="F137" s="33" t="s">
        <v>8</v>
      </c>
      <c r="G137" s="35" t="s">
        <v>26</v>
      </c>
    </row>
    <row r="138">
      <c r="A138" s="32" t="s">
        <v>29</v>
      </c>
      <c r="B138" s="32" t="s">
        <v>14</v>
      </c>
      <c r="C138" s="36">
        <f t="array" ref="C138:E145">TRANSPOSE(C38:J40)</f>
        <v>0.7857</v>
      </c>
      <c r="D138" s="36">
        <v>0.4884</v>
      </c>
      <c r="E138" s="36">
        <v>0.6023</v>
      </c>
      <c r="F138" s="33" t="s">
        <v>1</v>
      </c>
      <c r="G138" s="35" t="s">
        <v>26</v>
      </c>
    </row>
    <row r="139">
      <c r="A139" s="32" t="s">
        <v>29</v>
      </c>
      <c r="B139" s="32" t="s">
        <v>14</v>
      </c>
      <c r="C139" s="36">
        <v>0.5345</v>
      </c>
      <c r="D139" s="36">
        <v>0.6957</v>
      </c>
      <c r="E139" s="36">
        <v>0.6045</v>
      </c>
      <c r="F139" s="33" t="s">
        <v>2</v>
      </c>
      <c r="G139" s="35" t="s">
        <v>26</v>
      </c>
    </row>
    <row r="140">
      <c r="A140" s="32" t="s">
        <v>29</v>
      </c>
      <c r="B140" s="32" t="s">
        <v>14</v>
      </c>
      <c r="C140" s="36">
        <v>0.75</v>
      </c>
      <c r="D140" s="36">
        <v>0.3958</v>
      </c>
      <c r="E140" s="36">
        <v>0.5182</v>
      </c>
      <c r="F140" s="33" t="s">
        <v>3</v>
      </c>
      <c r="G140" s="35" t="s">
        <v>26</v>
      </c>
    </row>
    <row r="141">
      <c r="A141" s="32" t="s">
        <v>29</v>
      </c>
      <c r="B141" s="32" t="s">
        <v>14</v>
      </c>
      <c r="C141" s="36">
        <v>0.5833</v>
      </c>
      <c r="D141" s="36">
        <v>0.3654</v>
      </c>
      <c r="E141" s="36">
        <v>0.4493</v>
      </c>
      <c r="F141" s="33" t="s">
        <v>4</v>
      </c>
      <c r="G141" s="35" t="s">
        <v>26</v>
      </c>
    </row>
    <row r="142">
      <c r="A142" s="32" t="s">
        <v>29</v>
      </c>
      <c r="B142" s="32" t="s">
        <v>14</v>
      </c>
      <c r="C142" s="36">
        <v>0.6904761904761905</v>
      </c>
      <c r="D142" s="36">
        <v>0.48</v>
      </c>
      <c r="E142" s="34">
        <v>0.5663140764849471</v>
      </c>
      <c r="F142" s="33" t="s">
        <v>5</v>
      </c>
      <c r="G142" s="35" t="s">
        <v>26</v>
      </c>
    </row>
    <row r="143">
      <c r="A143" s="32" t="s">
        <v>29</v>
      </c>
      <c r="B143" s="32" t="s">
        <v>14</v>
      </c>
      <c r="C143" s="36">
        <v>0.4090909090909091</v>
      </c>
      <c r="D143" s="36">
        <v>0.21666666666666667</v>
      </c>
      <c r="E143" s="36">
        <v>0.28329297820823246</v>
      </c>
      <c r="F143" s="33" t="s">
        <v>6</v>
      </c>
      <c r="G143" s="35" t="s">
        <v>26</v>
      </c>
    </row>
    <row r="144">
      <c r="A144" s="32" t="s">
        <v>29</v>
      </c>
      <c r="B144" s="32" t="s">
        <v>14</v>
      </c>
      <c r="C144" s="36">
        <v>0.5555555555555556</v>
      </c>
      <c r="D144" s="36">
        <v>0.25</v>
      </c>
      <c r="E144" s="36">
        <v>0.3448275862068966</v>
      </c>
      <c r="F144" s="33" t="s">
        <v>7</v>
      </c>
      <c r="G144" s="35" t="s">
        <v>26</v>
      </c>
    </row>
    <row r="145">
      <c r="A145" s="32" t="s">
        <v>29</v>
      </c>
      <c r="B145" s="32" t="s">
        <v>14</v>
      </c>
      <c r="C145" s="36">
        <v>0.4423076923076923</v>
      </c>
      <c r="D145" s="36">
        <v>0.328125</v>
      </c>
      <c r="E145" s="36">
        <v>0.37675507020280813</v>
      </c>
      <c r="F145" s="33" t="s">
        <v>8</v>
      </c>
      <c r="G145" s="35" t="s">
        <v>26</v>
      </c>
    </row>
    <row r="146">
      <c r="A146" s="32" t="s">
        <v>29</v>
      </c>
      <c r="B146" s="32" t="s">
        <v>15</v>
      </c>
      <c r="C146" s="36">
        <f t="array" ref="C146:E153">TRANSPOSE(C41:J43)</f>
        <v>0.5625</v>
      </c>
      <c r="D146" s="36">
        <v>0.3636</v>
      </c>
      <c r="E146" s="36">
        <v>0.4417</v>
      </c>
      <c r="F146" s="33" t="s">
        <v>1</v>
      </c>
      <c r="G146" s="35" t="s">
        <v>26</v>
      </c>
    </row>
    <row r="147">
      <c r="A147" s="32" t="s">
        <v>29</v>
      </c>
      <c r="B147" s="32" t="s">
        <v>15</v>
      </c>
      <c r="C147" s="36">
        <v>0.5385</v>
      </c>
      <c r="D147" s="36">
        <v>0.3947</v>
      </c>
      <c r="E147" s="36">
        <v>0.4555</v>
      </c>
      <c r="F147" s="33" t="s">
        <v>2</v>
      </c>
      <c r="G147" s="35" t="s">
        <v>26</v>
      </c>
    </row>
    <row r="148">
      <c r="A148" s="32" t="s">
        <v>29</v>
      </c>
      <c r="B148" s="32" t="s">
        <v>15</v>
      </c>
      <c r="C148" s="36">
        <v>0.1667</v>
      </c>
      <c r="D148" s="36">
        <v>0.0952</v>
      </c>
      <c r="E148" s="36">
        <v>0.1212</v>
      </c>
      <c r="F148" s="33" t="s">
        <v>3</v>
      </c>
      <c r="G148" s="35" t="s">
        <v>26</v>
      </c>
    </row>
    <row r="149">
      <c r="A149" s="32" t="s">
        <v>29</v>
      </c>
      <c r="B149" s="32" t="s">
        <v>15</v>
      </c>
      <c r="C149" s="36">
        <v>0.3889</v>
      </c>
      <c r="D149" s="36">
        <v>0.1458</v>
      </c>
      <c r="E149" s="36">
        <v>0.2121</v>
      </c>
      <c r="F149" s="33" t="s">
        <v>4</v>
      </c>
      <c r="G149" s="35" t="s">
        <v>26</v>
      </c>
    </row>
    <row r="150">
      <c r="A150" s="32" t="s">
        <v>29</v>
      </c>
      <c r="B150" s="32" t="s">
        <v>15</v>
      </c>
      <c r="C150" s="36">
        <v>0.34375</v>
      </c>
      <c r="D150" s="36">
        <v>0.175</v>
      </c>
      <c r="E150" s="34">
        <v>0.23192771084337346</v>
      </c>
      <c r="F150" s="33" t="s">
        <v>5</v>
      </c>
      <c r="G150" s="35" t="s">
        <v>26</v>
      </c>
    </row>
    <row r="151">
      <c r="A151" s="32" t="s">
        <v>29</v>
      </c>
      <c r="B151" s="32" t="s">
        <v>15</v>
      </c>
      <c r="C151" s="36">
        <v>0.5625</v>
      </c>
      <c r="D151" s="36">
        <v>0.2894736842105263</v>
      </c>
      <c r="E151" s="36">
        <v>0.3822393822393823</v>
      </c>
      <c r="F151" s="33" t="s">
        <v>6</v>
      </c>
      <c r="G151" s="35" t="s">
        <v>26</v>
      </c>
    </row>
    <row r="152">
      <c r="A152" s="32" t="s">
        <v>29</v>
      </c>
      <c r="B152" s="32" t="s">
        <v>15</v>
      </c>
      <c r="C152" s="36">
        <v>0.3333333333333333</v>
      </c>
      <c r="D152" s="36">
        <v>0.175</v>
      </c>
      <c r="E152" s="36">
        <v>0.22950819672131145</v>
      </c>
      <c r="F152" s="33" t="s">
        <v>7</v>
      </c>
      <c r="G152" s="35" t="s">
        <v>26</v>
      </c>
    </row>
    <row r="153">
      <c r="A153" s="32" t="s">
        <v>29</v>
      </c>
      <c r="B153" s="32" t="s">
        <v>15</v>
      </c>
      <c r="C153" s="36">
        <v>0.25</v>
      </c>
      <c r="D153" s="36">
        <v>0.11363636363636363</v>
      </c>
      <c r="E153" s="36">
        <v>0.15625</v>
      </c>
      <c r="F153" s="33" t="s">
        <v>8</v>
      </c>
      <c r="G153" s="35" t="s">
        <v>26</v>
      </c>
    </row>
    <row r="154">
      <c r="A154" s="32" t="s">
        <v>30</v>
      </c>
      <c r="B154" s="32" t="s">
        <v>10</v>
      </c>
      <c r="C154" s="36">
        <f t="array" ref="C154:E161">TRANSPOSE(C46:J48)</f>
        <v>1</v>
      </c>
      <c r="D154" s="36">
        <v>0.4063</v>
      </c>
      <c r="E154" s="36">
        <v>0.5778</v>
      </c>
      <c r="F154" s="33" t="s">
        <v>1</v>
      </c>
      <c r="G154" s="35" t="s">
        <v>26</v>
      </c>
    </row>
    <row r="155">
      <c r="A155" s="32" t="s">
        <v>30</v>
      </c>
      <c r="B155" s="32" t="s">
        <v>10</v>
      </c>
      <c r="C155" s="36">
        <v>1.0</v>
      </c>
      <c r="D155" s="36">
        <v>0.5385</v>
      </c>
      <c r="E155" s="36">
        <v>0.7</v>
      </c>
      <c r="F155" s="33" t="s">
        <v>2</v>
      </c>
      <c r="G155" s="35" t="s">
        <v>26</v>
      </c>
    </row>
    <row r="156">
      <c r="A156" s="32" t="s">
        <v>30</v>
      </c>
      <c r="B156" s="32" t="s">
        <v>10</v>
      </c>
      <c r="C156" s="36">
        <v>0.875</v>
      </c>
      <c r="D156" s="36">
        <v>0.4063</v>
      </c>
      <c r="E156" s="36">
        <v>0.5549</v>
      </c>
      <c r="F156" s="33" t="s">
        <v>3</v>
      </c>
      <c r="G156" s="35" t="s">
        <v>26</v>
      </c>
    </row>
    <row r="157">
      <c r="A157" s="32" t="s">
        <v>30</v>
      </c>
      <c r="B157" s="32" t="s">
        <v>10</v>
      </c>
      <c r="C157" s="36">
        <v>1.0</v>
      </c>
      <c r="D157" s="36">
        <v>0.4783</v>
      </c>
      <c r="E157" s="36">
        <v>0.6471</v>
      </c>
      <c r="F157" s="33" t="s">
        <v>4</v>
      </c>
      <c r="G157" s="35" t="s">
        <v>26</v>
      </c>
    </row>
    <row r="158">
      <c r="A158" s="32" t="s">
        <v>30</v>
      </c>
      <c r="B158" s="32" t="s">
        <v>10</v>
      </c>
      <c r="C158" s="36">
        <v>0.8333333333</v>
      </c>
      <c r="D158" s="36">
        <v>0.3125</v>
      </c>
      <c r="E158" s="36">
        <v>0.45454545454049583</v>
      </c>
      <c r="F158" s="33" t="s">
        <v>5</v>
      </c>
      <c r="G158" s="35" t="s">
        <v>26</v>
      </c>
    </row>
    <row r="159">
      <c r="A159" s="32" t="s">
        <v>30</v>
      </c>
      <c r="B159" s="32" t="s">
        <v>10</v>
      </c>
      <c r="C159" s="36">
        <v>1.0</v>
      </c>
      <c r="D159" s="36">
        <v>0.5333333333333333</v>
      </c>
      <c r="E159" s="36">
        <v>0.6956521739130436</v>
      </c>
      <c r="F159" s="33" t="s">
        <v>6</v>
      </c>
      <c r="G159" s="35" t="s">
        <v>26</v>
      </c>
    </row>
    <row r="160">
      <c r="A160" s="32" t="s">
        <v>30</v>
      </c>
      <c r="B160" s="32" t="s">
        <v>10</v>
      </c>
      <c r="C160" s="36">
        <v>0.6111111111111112</v>
      </c>
      <c r="D160" s="36">
        <v>0.4166666666666667</v>
      </c>
      <c r="E160" s="36">
        <v>0.4954954954954955</v>
      </c>
      <c r="F160" s="33" t="s">
        <v>7</v>
      </c>
      <c r="G160" s="35" t="s">
        <v>26</v>
      </c>
    </row>
    <row r="161">
      <c r="A161" s="32" t="s">
        <v>30</v>
      </c>
      <c r="B161" s="32" t="s">
        <v>10</v>
      </c>
      <c r="C161" s="36">
        <v>0.6363636363636364</v>
      </c>
      <c r="D161" s="36">
        <v>0.39473684210526316</v>
      </c>
      <c r="E161" s="36">
        <v>0.4872389791183294</v>
      </c>
      <c r="F161" s="33" t="s">
        <v>8</v>
      </c>
      <c r="G161" s="35" t="s">
        <v>26</v>
      </c>
    </row>
    <row r="162">
      <c r="A162" s="32" t="s">
        <v>30</v>
      </c>
      <c r="B162" s="32" t="s">
        <v>14</v>
      </c>
      <c r="C162" s="36">
        <f t="array" ref="C162:E169">TRANSPOSE(C49:J51)</f>
        <v>0.8043</v>
      </c>
      <c r="D162" s="36">
        <v>0.3837</v>
      </c>
      <c r="E162" s="36">
        <v>0.5196</v>
      </c>
      <c r="F162" s="33" t="s">
        <v>1</v>
      </c>
      <c r="G162" s="35" t="s">
        <v>26</v>
      </c>
    </row>
    <row r="163">
      <c r="A163" s="32" t="s">
        <v>30</v>
      </c>
      <c r="B163" s="32" t="s">
        <v>14</v>
      </c>
      <c r="C163" s="36">
        <v>0.9074</v>
      </c>
      <c r="D163" s="36">
        <v>0.8261</v>
      </c>
      <c r="E163" s="36">
        <v>0.8648</v>
      </c>
      <c r="F163" s="33" t="s">
        <v>2</v>
      </c>
      <c r="G163" s="35" t="s">
        <v>26</v>
      </c>
    </row>
    <row r="164">
      <c r="A164" s="32" t="s">
        <v>30</v>
      </c>
      <c r="B164" s="32" t="s">
        <v>14</v>
      </c>
      <c r="C164" s="36">
        <v>0.5625</v>
      </c>
      <c r="D164" s="36">
        <v>0.2917</v>
      </c>
      <c r="E164" s="36">
        <v>0.3841</v>
      </c>
      <c r="F164" s="33" t="s">
        <v>3</v>
      </c>
      <c r="G164" s="35" t="s">
        <v>26</v>
      </c>
    </row>
    <row r="165">
      <c r="A165" s="32" t="s">
        <v>30</v>
      </c>
      <c r="B165" s="32" t="s">
        <v>14</v>
      </c>
      <c r="C165" s="36">
        <v>0.5357</v>
      </c>
      <c r="D165" s="36">
        <v>0.3846</v>
      </c>
      <c r="E165" s="36">
        <v>0.4478</v>
      </c>
      <c r="F165" s="33" t="s">
        <v>4</v>
      </c>
      <c r="G165" s="35" t="s">
        <v>26</v>
      </c>
    </row>
    <row r="166">
      <c r="A166" s="32" t="s">
        <v>30</v>
      </c>
      <c r="B166" s="32" t="s">
        <v>14</v>
      </c>
      <c r="C166" s="36">
        <v>0.8636363636</v>
      </c>
      <c r="D166" s="36">
        <v>0.26</v>
      </c>
      <c r="E166" s="36">
        <v>0.3996763754006368</v>
      </c>
      <c r="F166" s="33" t="s">
        <v>5</v>
      </c>
      <c r="G166" s="35" t="s">
        <v>26</v>
      </c>
    </row>
    <row r="167">
      <c r="A167" s="32" t="s">
        <v>30</v>
      </c>
      <c r="B167" s="32" t="s">
        <v>14</v>
      </c>
      <c r="C167" s="36">
        <v>0.3620689655172414</v>
      </c>
      <c r="D167" s="36">
        <v>0.31666666666666665</v>
      </c>
      <c r="E167" s="36">
        <v>0.33784928027095684</v>
      </c>
      <c r="F167" s="33" t="s">
        <v>6</v>
      </c>
      <c r="G167" s="35" t="s">
        <v>26</v>
      </c>
    </row>
    <row r="168">
      <c r="A168" s="32" t="s">
        <v>30</v>
      </c>
      <c r="B168" s="32" t="s">
        <v>14</v>
      </c>
      <c r="C168" s="36">
        <v>0.4166666666666667</v>
      </c>
      <c r="D168" s="36">
        <v>0.0</v>
      </c>
      <c r="E168" s="36">
        <v>0.0</v>
      </c>
      <c r="F168" s="33" t="s">
        <v>7</v>
      </c>
      <c r="G168" s="35" t="s">
        <v>26</v>
      </c>
    </row>
    <row r="169">
      <c r="A169" s="32" t="s">
        <v>30</v>
      </c>
      <c r="B169" s="32" t="s">
        <v>14</v>
      </c>
      <c r="C169" s="36">
        <v>0.4482758620689655</v>
      </c>
      <c r="D169" s="36">
        <v>0.375</v>
      </c>
      <c r="E169" s="36">
        <v>0.4083769633507853</v>
      </c>
      <c r="F169" s="33" t="s">
        <v>8</v>
      </c>
      <c r="G169" s="35" t="s">
        <v>26</v>
      </c>
    </row>
    <row r="170">
      <c r="A170" s="32" t="s">
        <v>30</v>
      </c>
      <c r="B170" s="32" t="s">
        <v>15</v>
      </c>
      <c r="C170" s="36">
        <f t="array" ref="C170:E177">TRANSPOSE(C52:J54)</f>
        <v>0.75</v>
      </c>
      <c r="D170" s="36">
        <v>0.2045</v>
      </c>
      <c r="E170" s="36">
        <v>0.3214</v>
      </c>
      <c r="F170" s="33" t="s">
        <v>1</v>
      </c>
      <c r="G170" s="35" t="s">
        <v>26</v>
      </c>
    </row>
    <row r="171">
      <c r="A171" s="32" t="s">
        <v>30</v>
      </c>
      <c r="B171" s="32" t="s">
        <v>15</v>
      </c>
      <c r="C171" s="36">
        <v>0.0</v>
      </c>
      <c r="D171" s="36">
        <v>0.0</v>
      </c>
      <c r="E171" s="36">
        <v>0.0</v>
      </c>
      <c r="F171" s="33" t="s">
        <v>2</v>
      </c>
      <c r="G171" s="35" t="s">
        <v>26</v>
      </c>
    </row>
    <row r="172">
      <c r="A172" s="32" t="s">
        <v>30</v>
      </c>
      <c r="B172" s="32" t="s">
        <v>15</v>
      </c>
      <c r="C172" s="36">
        <v>0.0</v>
      </c>
      <c r="D172" s="36">
        <v>0.0</v>
      </c>
      <c r="E172" s="36">
        <v>0.0</v>
      </c>
      <c r="F172" s="33" t="s">
        <v>3</v>
      </c>
      <c r="G172" s="35" t="s">
        <v>26</v>
      </c>
    </row>
    <row r="173">
      <c r="A173" s="32" t="s">
        <v>30</v>
      </c>
      <c r="B173" s="32" t="s">
        <v>15</v>
      </c>
      <c r="C173" s="36">
        <v>0.5909</v>
      </c>
      <c r="D173" s="36">
        <v>0.2708</v>
      </c>
      <c r="E173" s="36">
        <v>0.3714</v>
      </c>
      <c r="F173" s="33" t="s">
        <v>4</v>
      </c>
      <c r="G173" s="35" t="s">
        <v>26</v>
      </c>
    </row>
    <row r="174">
      <c r="A174" s="32" t="s">
        <v>30</v>
      </c>
      <c r="B174" s="32" t="s">
        <v>15</v>
      </c>
      <c r="C174" s="36">
        <v>0.1111111111</v>
      </c>
      <c r="D174" s="36">
        <v>0.025</v>
      </c>
      <c r="E174" s="36">
        <v>0.040816326529862564</v>
      </c>
      <c r="F174" s="33" t="s">
        <v>5</v>
      </c>
      <c r="G174" s="35" t="s">
        <v>26</v>
      </c>
    </row>
    <row r="175">
      <c r="A175" s="32" t="s">
        <v>30</v>
      </c>
      <c r="B175" s="32" t="s">
        <v>15</v>
      </c>
      <c r="C175" s="36">
        <v>0.09090909090909091</v>
      </c>
      <c r="D175" s="36">
        <v>0.05263157894736842</v>
      </c>
      <c r="E175" s="36">
        <v>0.06666666666666667</v>
      </c>
      <c r="F175" s="33" t="s">
        <v>6</v>
      </c>
      <c r="G175" s="35" t="s">
        <v>26</v>
      </c>
    </row>
    <row r="176">
      <c r="A176" s="32" t="s">
        <v>30</v>
      </c>
      <c r="B176" s="32" t="s">
        <v>15</v>
      </c>
      <c r="C176" s="36">
        <v>0.03333333333333333</v>
      </c>
      <c r="D176" s="36">
        <v>0.025</v>
      </c>
      <c r="E176" s="36">
        <v>0.028571428571428574</v>
      </c>
      <c r="F176" s="33" t="s">
        <v>7</v>
      </c>
      <c r="G176" s="35" t="s">
        <v>26</v>
      </c>
    </row>
    <row r="177">
      <c r="A177" s="32" t="s">
        <v>30</v>
      </c>
      <c r="B177" s="32" t="s">
        <v>15</v>
      </c>
      <c r="C177" s="36">
        <v>0.13333333333333333</v>
      </c>
      <c r="D177" s="36">
        <v>0.09090909090909091</v>
      </c>
      <c r="E177" s="36">
        <v>0.10810810810810811</v>
      </c>
      <c r="F177" s="33" t="s">
        <v>8</v>
      </c>
      <c r="G177" s="35" t="s">
        <v>26</v>
      </c>
    </row>
  </sheetData>
  <mergeCells count="1">
    <mergeCell ref="A44:B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  <col customWidth="1" min="13" max="13" width="10.63"/>
    <col customWidth="1" min="14" max="14" width="8.88"/>
    <col customWidth="1" min="15" max="15" width="8.63"/>
  </cols>
  <sheetData>
    <row r="1">
      <c r="A1" s="37" t="s">
        <v>25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40" t="s">
        <v>31</v>
      </c>
      <c r="B2" s="41"/>
      <c r="C2" s="41"/>
    </row>
    <row r="3">
      <c r="A3" s="40" t="s">
        <v>32</v>
      </c>
      <c r="B3" s="41"/>
      <c r="C3" s="41"/>
    </row>
    <row r="4">
      <c r="A4" s="42" t="s">
        <v>33</v>
      </c>
      <c r="B4" s="41"/>
      <c r="C4" s="41"/>
    </row>
    <row r="5">
      <c r="A5" s="40" t="s">
        <v>34</v>
      </c>
      <c r="B5" s="41"/>
      <c r="C5" s="41"/>
    </row>
    <row r="6">
      <c r="A6" s="40"/>
      <c r="B6" s="41"/>
      <c r="C6" s="41"/>
    </row>
    <row r="7">
      <c r="A7" s="40" t="s">
        <v>35</v>
      </c>
      <c r="B7" s="41"/>
      <c r="C7" s="41"/>
    </row>
    <row r="8">
      <c r="A8" s="40" t="s">
        <v>36</v>
      </c>
      <c r="B8" s="41"/>
      <c r="C8" s="41"/>
    </row>
    <row r="9">
      <c r="A9" s="40" t="s">
        <v>37</v>
      </c>
      <c r="B9" s="41"/>
      <c r="C9" s="41"/>
    </row>
    <row r="10">
      <c r="A10" s="40" t="s">
        <v>38</v>
      </c>
      <c r="B10" s="41"/>
      <c r="C10" s="41"/>
    </row>
    <row r="11">
      <c r="A11" s="43" t="s">
        <v>39</v>
      </c>
      <c r="B11" s="41"/>
      <c r="C11" s="41"/>
      <c r="F11" s="35" t="s">
        <v>40</v>
      </c>
    </row>
    <row r="12">
      <c r="A12" s="43" t="s">
        <v>41</v>
      </c>
      <c r="B12" s="41"/>
      <c r="C12" s="41"/>
      <c r="F12" s="35" t="s">
        <v>42</v>
      </c>
    </row>
    <row r="13">
      <c r="A13" s="42" t="s">
        <v>43</v>
      </c>
      <c r="B13" s="41"/>
      <c r="C13" s="41"/>
      <c r="F13" s="35" t="s">
        <v>44</v>
      </c>
    </row>
    <row r="14">
      <c r="A14" s="43" t="s">
        <v>45</v>
      </c>
      <c r="B14" s="44"/>
      <c r="C14" s="44"/>
      <c r="D14" s="44"/>
      <c r="E14" s="44"/>
      <c r="F14" s="45" t="s">
        <v>46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>
      <c r="A15" s="40" t="s">
        <v>47</v>
      </c>
      <c r="B15" s="41"/>
      <c r="C15" s="41"/>
    </row>
    <row r="16">
      <c r="A16" s="40" t="s">
        <v>48</v>
      </c>
      <c r="B16" s="41"/>
      <c r="C16" s="41"/>
    </row>
    <row r="17">
      <c r="A17" s="42" t="s">
        <v>49</v>
      </c>
      <c r="B17" s="41"/>
      <c r="C17" s="41"/>
    </row>
    <row r="18">
      <c r="A18" s="46" t="s">
        <v>50</v>
      </c>
      <c r="B18" s="41"/>
      <c r="C18" s="41"/>
      <c r="F18" s="35" t="s">
        <v>51</v>
      </c>
      <c r="M18" s="1"/>
      <c r="N18" s="1"/>
      <c r="O18" s="1"/>
      <c r="P18" s="1"/>
      <c r="Q18" s="1" t="s">
        <v>13</v>
      </c>
    </row>
    <row r="19">
      <c r="A19" s="43" t="s">
        <v>52</v>
      </c>
      <c r="B19" s="41"/>
      <c r="C19" s="41"/>
      <c r="F19" s="35" t="s">
        <v>53</v>
      </c>
      <c r="M19" s="1" t="s">
        <v>54</v>
      </c>
      <c r="N19" s="1"/>
      <c r="O19" s="1"/>
      <c r="P19" s="1"/>
      <c r="Q19" s="1"/>
    </row>
    <row r="20">
      <c r="A20" s="42" t="s">
        <v>55</v>
      </c>
      <c r="B20" s="41"/>
      <c r="C20" s="41"/>
      <c r="M20" s="1" t="s">
        <v>56</v>
      </c>
      <c r="N20" s="47">
        <v>6.0</v>
      </c>
      <c r="O20" s="47">
        <v>6.0</v>
      </c>
      <c r="P20" s="48">
        <f t="shared" ref="P20:P21" si="1">N20/O20</f>
        <v>1</v>
      </c>
      <c r="Q20" s="1"/>
    </row>
    <row r="21">
      <c r="A21" s="40"/>
      <c r="B21" s="41"/>
      <c r="C21" s="41"/>
      <c r="M21" s="1" t="s">
        <v>57</v>
      </c>
      <c r="N21" s="47">
        <v>7.0</v>
      </c>
      <c r="O21" s="48">
        <v>16.0</v>
      </c>
      <c r="P21" s="48">
        <f t="shared" si="1"/>
        <v>0.4375</v>
      </c>
      <c r="Q21" s="48">
        <f> 2*P20*P21 / (P20+P21)</f>
        <v>0.6086956522</v>
      </c>
    </row>
    <row r="22">
      <c r="A22" s="40" t="s">
        <v>58</v>
      </c>
      <c r="B22" s="41"/>
      <c r="C22" s="41"/>
      <c r="M22" s="1"/>
      <c r="N22" s="1"/>
      <c r="O22" s="1"/>
      <c r="P22" s="1"/>
      <c r="Q22" s="1"/>
    </row>
    <row r="23">
      <c r="A23" s="40" t="s">
        <v>59</v>
      </c>
      <c r="B23" s="41"/>
      <c r="C23" s="41"/>
      <c r="M23" s="1" t="s">
        <v>60</v>
      </c>
      <c r="N23" s="1"/>
      <c r="O23" s="1"/>
      <c r="P23" s="1"/>
      <c r="Q23" s="1"/>
    </row>
    <row r="24">
      <c r="A24" s="40" t="s">
        <v>61</v>
      </c>
      <c r="B24" s="41"/>
      <c r="C24" s="41"/>
      <c r="M24" s="1" t="s">
        <v>56</v>
      </c>
      <c r="N24" s="47">
        <v>20.0</v>
      </c>
      <c r="O24" s="47">
        <v>22.0</v>
      </c>
      <c r="P24" s="48">
        <f t="shared" ref="P24:P25" si="2">N24/O24</f>
        <v>0.9090909091</v>
      </c>
      <c r="Q24" s="1"/>
    </row>
    <row r="25">
      <c r="A25" s="40" t="s">
        <v>62</v>
      </c>
      <c r="B25" s="41"/>
      <c r="C25" s="41"/>
      <c r="M25" s="1" t="s">
        <v>57</v>
      </c>
      <c r="N25" s="47">
        <v>10.5</v>
      </c>
      <c r="O25" s="48">
        <v>43.0</v>
      </c>
      <c r="P25" s="48">
        <f t="shared" si="2"/>
        <v>0.2441860465</v>
      </c>
      <c r="Q25" s="48">
        <f> 2*P24*P25 / (P24+P25)</f>
        <v>0.3849679193</v>
      </c>
    </row>
    <row r="26">
      <c r="A26" s="40" t="s">
        <v>63</v>
      </c>
      <c r="B26" s="41"/>
      <c r="C26" s="41"/>
      <c r="M26" s="1"/>
      <c r="N26" s="1"/>
      <c r="O26" s="1"/>
      <c r="P26" s="1"/>
      <c r="Q26" s="1"/>
    </row>
    <row r="27">
      <c r="A27" s="40" t="s">
        <v>64</v>
      </c>
      <c r="B27" s="41"/>
      <c r="C27" s="41"/>
      <c r="M27" s="1" t="s">
        <v>65</v>
      </c>
      <c r="N27" s="1"/>
      <c r="O27" s="1"/>
      <c r="P27" s="1"/>
      <c r="Q27" s="1"/>
    </row>
    <row r="28">
      <c r="A28" s="40" t="s">
        <v>66</v>
      </c>
      <c r="B28" s="41"/>
      <c r="C28" s="41"/>
      <c r="M28" s="1" t="s">
        <v>56</v>
      </c>
      <c r="N28" s="47">
        <v>1.5</v>
      </c>
      <c r="O28" s="47">
        <v>7.0</v>
      </c>
      <c r="P28" s="48">
        <f t="shared" ref="P28:P29" si="3">N28/O28</f>
        <v>0.2142857143</v>
      </c>
      <c r="Q28" s="1"/>
    </row>
    <row r="29">
      <c r="A29" s="40" t="s">
        <v>67</v>
      </c>
      <c r="B29" s="41"/>
      <c r="C29" s="41"/>
      <c r="M29" s="1" t="s">
        <v>57</v>
      </c>
      <c r="N29" s="47">
        <v>1.5</v>
      </c>
      <c r="O29" s="48">
        <v>22.0</v>
      </c>
      <c r="P29" s="48">
        <f t="shared" si="3"/>
        <v>0.06818181818</v>
      </c>
      <c r="Q29" s="48">
        <f> 2*P28*P29 / (P28+P29)</f>
        <v>0.1034482759</v>
      </c>
    </row>
    <row r="30">
      <c r="A30" s="40" t="s">
        <v>68</v>
      </c>
      <c r="B30" s="41"/>
      <c r="C30" s="41"/>
    </row>
    <row r="31">
      <c r="A31" s="40" t="s">
        <v>69</v>
      </c>
      <c r="B31" s="41"/>
      <c r="C31" s="41"/>
    </row>
    <row r="32">
      <c r="A32" s="40"/>
      <c r="B32" s="41"/>
      <c r="C32" s="41"/>
    </row>
    <row r="33">
      <c r="A33" s="40" t="s">
        <v>70</v>
      </c>
      <c r="B33" s="41"/>
      <c r="C33" s="41"/>
    </row>
    <row r="34">
      <c r="A34" s="40" t="s">
        <v>71</v>
      </c>
      <c r="B34" s="41"/>
      <c r="C34" s="41"/>
    </row>
    <row r="35">
      <c r="A35" s="40"/>
      <c r="B35" s="41"/>
      <c r="C35" s="41"/>
    </row>
    <row r="36">
      <c r="A36" s="40" t="s">
        <v>72</v>
      </c>
      <c r="B36" s="41"/>
      <c r="C36" s="41"/>
    </row>
    <row r="37">
      <c r="A37" s="49" t="s">
        <v>73</v>
      </c>
      <c r="B37" s="50"/>
      <c r="C37" s="50"/>
      <c r="D37" s="50"/>
      <c r="E37" s="50"/>
      <c r="F37" s="51" t="s">
        <v>74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>
      <c r="A38" s="40" t="s">
        <v>75</v>
      </c>
      <c r="B38" s="41"/>
      <c r="C38" s="41"/>
    </row>
    <row r="39">
      <c r="A39" s="40" t="s">
        <v>76</v>
      </c>
      <c r="B39" s="41"/>
      <c r="C39" s="41"/>
    </row>
    <row r="40">
      <c r="A40" s="49" t="s">
        <v>77</v>
      </c>
      <c r="B40" s="50"/>
      <c r="C40" s="50"/>
      <c r="D40" s="50"/>
      <c r="E40" s="50"/>
      <c r="F40" s="51" t="s">
        <v>78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>
      <c r="A41" s="49" t="s">
        <v>79</v>
      </c>
      <c r="B41" s="50"/>
      <c r="C41" s="50"/>
      <c r="D41" s="50"/>
      <c r="E41" s="50"/>
      <c r="F41" s="51" t="s">
        <v>80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A42" s="40"/>
      <c r="B42" s="41"/>
      <c r="C42" s="41"/>
      <c r="F42" s="35" t="s">
        <v>81</v>
      </c>
    </row>
    <row r="43">
      <c r="A43" s="40" t="s">
        <v>82</v>
      </c>
      <c r="B43" s="41"/>
      <c r="C43" s="41"/>
    </row>
    <row r="44">
      <c r="A44" s="40" t="s">
        <v>83</v>
      </c>
      <c r="B44" s="41"/>
      <c r="C44" s="41"/>
    </row>
    <row r="45">
      <c r="A45" s="40" t="s">
        <v>84</v>
      </c>
      <c r="B45" s="41"/>
      <c r="C45" s="41"/>
    </row>
    <row r="46">
      <c r="A46" s="40" t="s">
        <v>85</v>
      </c>
      <c r="B46" s="41"/>
      <c r="C46" s="41"/>
    </row>
    <row r="47">
      <c r="A47" s="3"/>
      <c r="F47" s="35" t="s">
        <v>86</v>
      </c>
    </row>
    <row r="48">
      <c r="A48" s="3"/>
      <c r="F48" s="35" t="s">
        <v>87</v>
      </c>
    </row>
    <row r="49">
      <c r="A49" s="3"/>
      <c r="F49" s="35" t="s">
        <v>88</v>
      </c>
    </row>
    <row r="50">
      <c r="A50" s="37" t="s">
        <v>89</v>
      </c>
      <c r="B50" s="38"/>
      <c r="C50" s="38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>
      <c r="A51" s="40" t="s">
        <v>31</v>
      </c>
      <c r="B51" s="41"/>
      <c r="C51" s="41"/>
    </row>
    <row r="52">
      <c r="A52" s="43" t="s">
        <v>32</v>
      </c>
      <c r="B52" s="44"/>
      <c r="C52" s="44"/>
      <c r="D52" s="44"/>
      <c r="E52" s="44"/>
      <c r="F52" s="52" t="s">
        <v>90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>
      <c r="A53" s="42" t="s">
        <v>91</v>
      </c>
      <c r="B53" s="41"/>
      <c r="C53" s="41"/>
    </row>
    <row r="54">
      <c r="A54" s="40" t="s">
        <v>34</v>
      </c>
      <c r="B54" s="41"/>
      <c r="C54" s="41"/>
    </row>
    <row r="55">
      <c r="A55" s="40"/>
      <c r="B55" s="41"/>
      <c r="C55" s="41"/>
      <c r="F55" s="35" t="s">
        <v>92</v>
      </c>
    </row>
    <row r="56">
      <c r="A56" s="40" t="s">
        <v>35</v>
      </c>
      <c r="B56" s="41"/>
      <c r="C56" s="41"/>
    </row>
    <row r="57">
      <c r="A57" s="53" t="s">
        <v>36</v>
      </c>
      <c r="B57" s="54"/>
      <c r="C57" s="54"/>
      <c r="D57" s="54"/>
      <c r="E57" s="54"/>
      <c r="F57" s="52" t="s">
        <v>36</v>
      </c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</row>
    <row r="58">
      <c r="A58" s="42" t="s">
        <v>93</v>
      </c>
      <c r="B58" s="41"/>
      <c r="C58" s="41"/>
    </row>
    <row r="59">
      <c r="A59" s="42" t="s">
        <v>94</v>
      </c>
      <c r="B59" s="41"/>
      <c r="C59" s="41"/>
    </row>
    <row r="60">
      <c r="A60" s="42" t="s">
        <v>95</v>
      </c>
      <c r="B60" s="41"/>
      <c r="C60" s="41"/>
      <c r="F60" s="55" t="s">
        <v>96</v>
      </c>
    </row>
    <row r="61">
      <c r="A61" s="42" t="s">
        <v>97</v>
      </c>
      <c r="B61" s="41"/>
      <c r="C61" s="41"/>
      <c r="F61" s="55" t="s">
        <v>98</v>
      </c>
    </row>
    <row r="62">
      <c r="A62" s="42" t="s">
        <v>99</v>
      </c>
      <c r="B62" s="41"/>
      <c r="C62" s="41"/>
      <c r="F62" s="55" t="s">
        <v>100</v>
      </c>
    </row>
    <row r="63">
      <c r="A63" s="43" t="s">
        <v>45</v>
      </c>
      <c r="B63" s="44"/>
      <c r="C63" s="44"/>
      <c r="D63" s="44"/>
      <c r="E63" s="44"/>
      <c r="F63" s="45" t="s">
        <v>101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>
      <c r="A64" s="40" t="s">
        <v>47</v>
      </c>
      <c r="B64" s="41"/>
      <c r="C64" s="41"/>
      <c r="M64" s="1"/>
      <c r="N64" s="1"/>
      <c r="O64" s="1"/>
      <c r="P64" s="1"/>
      <c r="Q64" s="1" t="s">
        <v>13</v>
      </c>
    </row>
    <row r="65">
      <c r="A65" s="56" t="s">
        <v>102</v>
      </c>
      <c r="B65" s="44"/>
      <c r="C65" s="44"/>
      <c r="D65" s="44"/>
      <c r="E65" s="44"/>
      <c r="F65" s="45" t="s">
        <v>103</v>
      </c>
      <c r="G65" s="44"/>
      <c r="H65" s="44"/>
      <c r="I65" s="44"/>
      <c r="J65" s="44"/>
      <c r="M65" s="1" t="s">
        <v>54</v>
      </c>
      <c r="N65" s="1"/>
      <c r="O65" s="1"/>
      <c r="P65" s="1"/>
      <c r="Q65" s="1"/>
    </row>
    <row r="66">
      <c r="A66" s="40" t="s">
        <v>104</v>
      </c>
      <c r="B66" s="41"/>
      <c r="C66" s="41"/>
      <c r="M66" s="1" t="s">
        <v>56</v>
      </c>
      <c r="N66" s="47">
        <v>9.5</v>
      </c>
      <c r="O66" s="47">
        <v>10.0</v>
      </c>
      <c r="P66" s="48">
        <f t="shared" ref="P66:P67" si="4">N66/O66</f>
        <v>0.95</v>
      </c>
      <c r="Q66" s="1"/>
    </row>
    <row r="67">
      <c r="A67" s="46" t="s">
        <v>105</v>
      </c>
      <c r="B67" s="41"/>
      <c r="C67" s="41"/>
      <c r="F67" s="55" t="s">
        <v>106</v>
      </c>
      <c r="M67" s="1" t="s">
        <v>57</v>
      </c>
      <c r="N67" s="47">
        <v>9.5</v>
      </c>
      <c r="O67" s="48">
        <v>16.0</v>
      </c>
      <c r="P67" s="48">
        <f t="shared" si="4"/>
        <v>0.59375</v>
      </c>
      <c r="Q67" s="48">
        <f> 2*P66*P67 / (P66+P67)</f>
        <v>0.7307692308</v>
      </c>
    </row>
    <row r="68">
      <c r="A68" s="42" t="s">
        <v>107</v>
      </c>
      <c r="B68" s="41"/>
      <c r="C68" s="41"/>
      <c r="F68" s="55" t="s">
        <v>108</v>
      </c>
      <c r="M68" s="1"/>
      <c r="N68" s="1"/>
      <c r="O68" s="1"/>
      <c r="P68" s="1"/>
      <c r="Q68" s="1"/>
    </row>
    <row r="69">
      <c r="A69" s="42" t="s">
        <v>109</v>
      </c>
      <c r="B69" s="41"/>
      <c r="C69" s="41"/>
      <c r="M69" s="1" t="s">
        <v>60</v>
      </c>
      <c r="N69" s="1"/>
      <c r="O69" s="1"/>
      <c r="P69" s="1"/>
      <c r="Q69" s="1"/>
    </row>
    <row r="70">
      <c r="A70" s="40"/>
      <c r="B70" s="41"/>
      <c r="C70" s="41"/>
      <c r="M70" s="1" t="s">
        <v>56</v>
      </c>
      <c r="N70" s="47">
        <v>25.0</v>
      </c>
      <c r="O70" s="47">
        <v>40.0</v>
      </c>
      <c r="P70" s="48">
        <f t="shared" ref="P70:P71" si="5">N70/O70</f>
        <v>0.625</v>
      </c>
      <c r="Q70" s="1"/>
    </row>
    <row r="71">
      <c r="A71" s="40" t="s">
        <v>58</v>
      </c>
      <c r="B71" s="41"/>
      <c r="C71" s="41"/>
      <c r="M71" s="1" t="s">
        <v>57</v>
      </c>
      <c r="N71" s="47">
        <v>21.5</v>
      </c>
      <c r="O71" s="48">
        <v>43.0</v>
      </c>
      <c r="P71" s="48">
        <f t="shared" si="5"/>
        <v>0.5</v>
      </c>
      <c r="Q71" s="48">
        <f> 2*P70*P71 / (P70+P71)</f>
        <v>0.5555555556</v>
      </c>
    </row>
    <row r="72">
      <c r="A72" s="57" t="s">
        <v>59</v>
      </c>
      <c r="B72" s="58"/>
      <c r="C72" s="58"/>
      <c r="D72" s="58"/>
      <c r="E72" s="58"/>
      <c r="F72" s="59" t="s">
        <v>110</v>
      </c>
      <c r="G72" s="58"/>
      <c r="M72" s="1"/>
      <c r="N72" s="1"/>
      <c r="O72" s="1"/>
      <c r="P72" s="1"/>
      <c r="Q72" s="1"/>
    </row>
    <row r="73">
      <c r="A73" s="57"/>
      <c r="B73" s="58"/>
      <c r="C73" s="58"/>
      <c r="D73" s="58"/>
      <c r="E73" s="58"/>
      <c r="F73" s="59" t="s">
        <v>111</v>
      </c>
      <c r="G73" s="58"/>
      <c r="M73" s="1"/>
      <c r="N73" s="1"/>
      <c r="O73" s="1"/>
      <c r="P73" s="1"/>
      <c r="Q73" s="1"/>
    </row>
    <row r="74">
      <c r="A74" s="40" t="s">
        <v>61</v>
      </c>
      <c r="B74" s="41"/>
      <c r="C74" s="41"/>
      <c r="M74" s="1" t="s">
        <v>65</v>
      </c>
      <c r="N74" s="1"/>
      <c r="O74" s="1"/>
      <c r="P74" s="1"/>
      <c r="Q74" s="1"/>
    </row>
    <row r="75">
      <c r="A75" s="40" t="s">
        <v>62</v>
      </c>
      <c r="B75" s="41"/>
      <c r="C75" s="41"/>
      <c r="M75" s="1" t="s">
        <v>56</v>
      </c>
      <c r="N75" s="47">
        <v>8.0</v>
      </c>
      <c r="O75" s="48">
        <v>11.0</v>
      </c>
      <c r="P75" s="48">
        <f t="shared" ref="P75:P76" si="6">N75/O75</f>
        <v>0.7272727273</v>
      </c>
      <c r="Q75" s="1"/>
    </row>
    <row r="76">
      <c r="A76" s="40" t="s">
        <v>63</v>
      </c>
      <c r="B76" s="41"/>
      <c r="C76" s="41"/>
      <c r="M76" s="1" t="s">
        <v>57</v>
      </c>
      <c r="N76" s="47">
        <v>7.0</v>
      </c>
      <c r="O76" s="48">
        <v>22.0</v>
      </c>
      <c r="P76" s="48">
        <f t="shared" si="6"/>
        <v>0.3181818182</v>
      </c>
      <c r="Q76" s="48">
        <f> 2*P75*P76 / (P75+P76)</f>
        <v>0.442687747</v>
      </c>
    </row>
    <row r="77">
      <c r="A77" s="40" t="s">
        <v>64</v>
      </c>
      <c r="B77" s="41"/>
      <c r="C77" s="41"/>
    </row>
    <row r="78">
      <c r="A78" s="40" t="s">
        <v>66</v>
      </c>
      <c r="B78" s="41"/>
      <c r="C78" s="41"/>
    </row>
    <row r="79">
      <c r="A79" s="43" t="s">
        <v>67</v>
      </c>
      <c r="B79" s="44"/>
      <c r="C79" s="44"/>
      <c r="D79" s="44"/>
      <c r="E79" s="44"/>
      <c r="F79" s="45" t="s">
        <v>112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>
      <c r="A80" s="40" t="s">
        <v>68</v>
      </c>
      <c r="B80" s="41"/>
      <c r="C80" s="41"/>
    </row>
    <row r="81">
      <c r="A81" s="40" t="s">
        <v>69</v>
      </c>
      <c r="B81" s="41"/>
      <c r="C81" s="41"/>
    </row>
    <row r="82">
      <c r="A82" s="40"/>
      <c r="B82" s="41"/>
      <c r="C82" s="41"/>
    </row>
    <row r="83">
      <c r="A83" s="40" t="s">
        <v>70</v>
      </c>
      <c r="B83" s="41"/>
      <c r="C83" s="41"/>
    </row>
    <row r="84">
      <c r="A84" s="40" t="s">
        <v>71</v>
      </c>
      <c r="B84" s="41"/>
      <c r="C84" s="41"/>
    </row>
    <row r="85">
      <c r="A85" s="40"/>
      <c r="B85" s="41"/>
      <c r="C85" s="41"/>
    </row>
    <row r="86">
      <c r="A86" s="40" t="s">
        <v>72</v>
      </c>
      <c r="B86" s="41"/>
      <c r="C86" s="41"/>
    </row>
    <row r="87">
      <c r="A87" s="43" t="s">
        <v>73</v>
      </c>
      <c r="B87" s="44"/>
      <c r="C87" s="44"/>
      <c r="D87" s="44"/>
      <c r="E87" s="44"/>
      <c r="F87" s="45" t="s">
        <v>113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</row>
    <row r="88">
      <c r="A88" s="40" t="s">
        <v>75</v>
      </c>
      <c r="B88" s="41"/>
      <c r="C88" s="41"/>
    </row>
    <row r="89">
      <c r="A89" s="43" t="s">
        <v>76</v>
      </c>
      <c r="B89" s="44"/>
      <c r="C89" s="44"/>
      <c r="D89" s="44"/>
      <c r="E89" s="44"/>
      <c r="F89" s="45" t="s">
        <v>114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>
      <c r="A90" s="43" t="s">
        <v>77</v>
      </c>
      <c r="B90" s="44"/>
      <c r="C90" s="44"/>
      <c r="D90" s="44"/>
      <c r="E90" s="44"/>
      <c r="F90" s="45" t="s">
        <v>115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>
      <c r="A91" s="49" t="s">
        <v>79</v>
      </c>
      <c r="B91" s="50"/>
      <c r="C91" s="50"/>
      <c r="D91" s="50"/>
      <c r="E91" s="50"/>
      <c r="F91" s="51" t="s">
        <v>116</v>
      </c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>
      <c r="A92" s="49" t="s">
        <v>82</v>
      </c>
      <c r="B92" s="50"/>
      <c r="C92" s="50"/>
      <c r="D92" s="50"/>
      <c r="E92" s="50"/>
      <c r="F92" s="51" t="s">
        <v>117</v>
      </c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>
      <c r="A93" s="40" t="s">
        <v>83</v>
      </c>
      <c r="B93" s="41"/>
      <c r="C93" s="41"/>
    </row>
    <row r="94">
      <c r="A94" s="40" t="s">
        <v>84</v>
      </c>
      <c r="B94" s="41"/>
      <c r="C94" s="41"/>
    </row>
    <row r="95">
      <c r="A95" s="43" t="s">
        <v>85</v>
      </c>
      <c r="B95" s="44"/>
      <c r="C95" s="44"/>
      <c r="D95" s="44"/>
      <c r="E95" s="44"/>
      <c r="F95" s="45" t="s">
        <v>118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>
      <c r="A96" s="3"/>
      <c r="F96" s="55" t="s">
        <v>119</v>
      </c>
    </row>
    <row r="97">
      <c r="A97" s="3"/>
      <c r="F97" s="35" t="s">
        <v>120</v>
      </c>
    </row>
    <row r="98">
      <c r="A98" s="3"/>
    </row>
    <row r="99">
      <c r="A99" s="37" t="s">
        <v>121</v>
      </c>
      <c r="B99" s="38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</row>
    <row r="100">
      <c r="A100" s="40" t="s">
        <v>31</v>
      </c>
      <c r="B100" s="41"/>
      <c r="C100" s="41"/>
    </row>
    <row r="101">
      <c r="A101" s="43" t="s">
        <v>32</v>
      </c>
      <c r="B101" s="44"/>
      <c r="C101" s="44"/>
      <c r="D101" s="44"/>
      <c r="E101" s="44"/>
      <c r="F101" s="45" t="s">
        <v>122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>
      <c r="A102" s="40" t="s">
        <v>123</v>
      </c>
      <c r="B102" s="41"/>
      <c r="C102" s="41"/>
    </row>
    <row r="103">
      <c r="A103" s="40" t="s">
        <v>34</v>
      </c>
      <c r="B103" s="41"/>
      <c r="C103" s="41"/>
    </row>
    <row r="104">
      <c r="A104" s="40"/>
      <c r="B104" s="41"/>
      <c r="C104" s="41"/>
      <c r="F104" s="51" t="s">
        <v>124</v>
      </c>
    </row>
    <row r="105">
      <c r="A105" s="40" t="s">
        <v>35</v>
      </c>
      <c r="B105" s="41"/>
      <c r="C105" s="41"/>
    </row>
    <row r="106">
      <c r="A106" s="43" t="s">
        <v>36</v>
      </c>
      <c r="B106" s="44"/>
      <c r="C106" s="44"/>
      <c r="D106" s="44"/>
      <c r="E106" s="44"/>
      <c r="F106" s="45" t="s">
        <v>36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</row>
    <row r="107">
      <c r="A107" s="42" t="s">
        <v>125</v>
      </c>
      <c r="B107" s="41"/>
      <c r="C107" s="41"/>
    </row>
    <row r="108">
      <c r="A108" s="42" t="s">
        <v>126</v>
      </c>
      <c r="B108" s="41"/>
      <c r="C108" s="41"/>
    </row>
    <row r="109">
      <c r="A109" s="43" t="s">
        <v>127</v>
      </c>
      <c r="B109" s="41"/>
      <c r="C109" s="41"/>
      <c r="F109" s="55" t="s">
        <v>128</v>
      </c>
    </row>
    <row r="110">
      <c r="A110" s="56" t="s">
        <v>129</v>
      </c>
      <c r="B110" s="41"/>
      <c r="C110" s="41"/>
      <c r="F110" s="55" t="s">
        <v>130</v>
      </c>
    </row>
    <row r="111">
      <c r="A111" s="40" t="s">
        <v>131</v>
      </c>
      <c r="B111" s="41"/>
      <c r="C111" s="41"/>
      <c r="F111" s="55" t="s">
        <v>132</v>
      </c>
    </row>
    <row r="112">
      <c r="A112" s="43" t="s">
        <v>45</v>
      </c>
      <c r="B112" s="41"/>
      <c r="C112" s="41"/>
      <c r="F112" s="45" t="s">
        <v>133</v>
      </c>
      <c r="M112" s="1"/>
      <c r="N112" s="1"/>
      <c r="O112" s="1"/>
      <c r="P112" s="1"/>
      <c r="Q112" s="1" t="s">
        <v>13</v>
      </c>
    </row>
    <row r="113">
      <c r="A113" s="40" t="s">
        <v>47</v>
      </c>
      <c r="B113" s="41"/>
      <c r="C113" s="41"/>
      <c r="M113" s="1" t="s">
        <v>54</v>
      </c>
      <c r="N113" s="1"/>
      <c r="O113" s="1"/>
      <c r="P113" s="1"/>
      <c r="Q113" s="1"/>
    </row>
    <row r="114">
      <c r="A114" s="42" t="s">
        <v>134</v>
      </c>
      <c r="B114" s="41"/>
      <c r="C114" s="41"/>
      <c r="F114" s="55" t="s">
        <v>135</v>
      </c>
      <c r="M114" s="1" t="s">
        <v>56</v>
      </c>
      <c r="N114" s="47">
        <v>9.5</v>
      </c>
      <c r="O114" s="47">
        <v>10.0</v>
      </c>
      <c r="P114" s="48">
        <f t="shared" ref="P114:P115" si="7">N114/O114</f>
        <v>0.95</v>
      </c>
      <c r="Q114" s="1"/>
    </row>
    <row r="115">
      <c r="A115" s="42" t="s">
        <v>136</v>
      </c>
      <c r="B115" s="41"/>
      <c r="C115" s="41"/>
      <c r="M115" s="1" t="s">
        <v>57</v>
      </c>
      <c r="N115" s="47">
        <v>9.0</v>
      </c>
      <c r="O115" s="48">
        <v>16.0</v>
      </c>
      <c r="P115" s="48">
        <f t="shared" si="7"/>
        <v>0.5625</v>
      </c>
      <c r="Q115" s="48">
        <f> 2*P114*P115 / (P114+P115)</f>
        <v>0.7066115702</v>
      </c>
    </row>
    <row r="116">
      <c r="A116" s="46" t="s">
        <v>137</v>
      </c>
      <c r="B116" s="41"/>
      <c r="C116" s="41"/>
      <c r="F116" s="55" t="s">
        <v>138</v>
      </c>
      <c r="M116" s="1"/>
      <c r="N116" s="1"/>
      <c r="O116" s="1"/>
      <c r="P116" s="1"/>
      <c r="Q116" s="1"/>
    </row>
    <row r="117">
      <c r="A117" s="42" t="s">
        <v>139</v>
      </c>
      <c r="B117" s="41"/>
      <c r="C117" s="41"/>
      <c r="F117" s="55" t="s">
        <v>140</v>
      </c>
      <c r="M117" s="1" t="s">
        <v>60</v>
      </c>
      <c r="N117" s="1"/>
      <c r="O117" s="1"/>
      <c r="P117" s="1"/>
      <c r="Q117" s="1"/>
    </row>
    <row r="118">
      <c r="A118" s="42" t="s">
        <v>141</v>
      </c>
      <c r="B118" s="41"/>
      <c r="C118" s="41"/>
      <c r="M118" s="1" t="s">
        <v>56</v>
      </c>
      <c r="N118" s="48">
        <v>24.0</v>
      </c>
      <c r="O118" s="47">
        <v>37.0</v>
      </c>
      <c r="P118" s="48">
        <f t="shared" ref="P118:P119" si="8">N118/O118</f>
        <v>0.6486486486</v>
      </c>
      <c r="Q118" s="1"/>
    </row>
    <row r="119">
      <c r="A119" s="40"/>
      <c r="B119" s="41"/>
      <c r="C119" s="41"/>
      <c r="M119" s="1" t="s">
        <v>57</v>
      </c>
      <c r="N119" s="47">
        <v>17.0</v>
      </c>
      <c r="O119" s="48">
        <v>43.0</v>
      </c>
      <c r="P119" s="48">
        <f t="shared" si="8"/>
        <v>0.3953488372</v>
      </c>
      <c r="Q119" s="48">
        <f> 2*P118*P119 / (P118+P119)</f>
        <v>0.4912703191</v>
      </c>
    </row>
    <row r="120">
      <c r="A120" s="40" t="s">
        <v>58</v>
      </c>
      <c r="B120" s="41"/>
      <c r="C120" s="41"/>
      <c r="M120" s="1"/>
      <c r="N120" s="1"/>
      <c r="O120" s="1"/>
      <c r="P120" s="1"/>
      <c r="Q120" s="1"/>
    </row>
    <row r="121">
      <c r="A121" s="57" t="s">
        <v>59</v>
      </c>
      <c r="B121" s="58"/>
      <c r="C121" s="58"/>
      <c r="D121" s="58"/>
      <c r="E121" s="58"/>
      <c r="F121" s="59" t="s">
        <v>142</v>
      </c>
      <c r="G121" s="58"/>
      <c r="H121" s="58"/>
      <c r="M121" s="1" t="s">
        <v>65</v>
      </c>
      <c r="N121" s="1"/>
      <c r="O121" s="1"/>
      <c r="P121" s="1"/>
      <c r="Q121" s="1"/>
    </row>
    <row r="122">
      <c r="A122" s="57"/>
      <c r="B122" s="58"/>
      <c r="C122" s="58"/>
      <c r="D122" s="58"/>
      <c r="E122" s="58"/>
      <c r="F122" s="59" t="s">
        <v>143</v>
      </c>
      <c r="G122" s="58"/>
      <c r="H122" s="58"/>
      <c r="M122" s="1"/>
      <c r="N122" s="1"/>
      <c r="O122" s="1"/>
      <c r="P122" s="1"/>
      <c r="Q122" s="1"/>
    </row>
    <row r="123">
      <c r="A123" s="43" t="s">
        <v>61</v>
      </c>
      <c r="B123" s="44"/>
      <c r="C123" s="44"/>
      <c r="D123" s="44"/>
      <c r="E123" s="44"/>
      <c r="F123" s="45" t="s">
        <v>61</v>
      </c>
      <c r="G123" s="44"/>
      <c r="M123" s="1" t="s">
        <v>56</v>
      </c>
      <c r="N123" s="47">
        <v>3.0</v>
      </c>
      <c r="O123" s="47">
        <v>9.0</v>
      </c>
      <c r="P123" s="48">
        <f t="shared" ref="P123:P124" si="9">N123/O123</f>
        <v>0.3333333333</v>
      </c>
      <c r="Q123" s="1"/>
    </row>
    <row r="124">
      <c r="A124" s="40" t="s">
        <v>62</v>
      </c>
      <c r="B124" s="41"/>
      <c r="C124" s="41"/>
      <c r="M124" s="1" t="s">
        <v>57</v>
      </c>
      <c r="N124" s="47">
        <v>2.0</v>
      </c>
      <c r="O124" s="48">
        <v>22.0</v>
      </c>
      <c r="P124" s="48">
        <f t="shared" si="9"/>
        <v>0.09090909091</v>
      </c>
      <c r="Q124" s="48">
        <f> 2*P123*P124 / (P123+P124)</f>
        <v>0.1428571429</v>
      </c>
    </row>
    <row r="125">
      <c r="A125" s="40" t="s">
        <v>63</v>
      </c>
      <c r="B125" s="41"/>
      <c r="C125" s="41"/>
    </row>
    <row r="126">
      <c r="A126" s="40" t="s">
        <v>64</v>
      </c>
      <c r="B126" s="41"/>
      <c r="C126" s="41"/>
    </row>
    <row r="127">
      <c r="A127" s="40" t="s">
        <v>66</v>
      </c>
      <c r="B127" s="41"/>
      <c r="C127" s="41"/>
    </row>
    <row r="128">
      <c r="A128" s="40" t="s">
        <v>67</v>
      </c>
      <c r="B128" s="41"/>
      <c r="C128" s="41"/>
    </row>
    <row r="129">
      <c r="A129" s="40" t="s">
        <v>68</v>
      </c>
      <c r="B129" s="41"/>
      <c r="C129" s="41"/>
    </row>
    <row r="130">
      <c r="A130" s="40" t="s">
        <v>69</v>
      </c>
      <c r="B130" s="41"/>
      <c r="C130" s="41"/>
    </row>
    <row r="131">
      <c r="A131" s="40"/>
      <c r="B131" s="41"/>
      <c r="C131" s="41"/>
    </row>
    <row r="132">
      <c r="A132" s="40" t="s">
        <v>70</v>
      </c>
      <c r="B132" s="41"/>
      <c r="C132" s="41"/>
    </row>
    <row r="133">
      <c r="A133" s="40" t="s">
        <v>71</v>
      </c>
      <c r="B133" s="41"/>
      <c r="C133" s="41"/>
    </row>
    <row r="134">
      <c r="A134" s="40"/>
      <c r="B134" s="41"/>
      <c r="C134" s="41"/>
    </row>
    <row r="135">
      <c r="A135" s="40" t="s">
        <v>72</v>
      </c>
      <c r="B135" s="41"/>
      <c r="C135" s="41"/>
    </row>
    <row r="136">
      <c r="A136" s="40" t="s">
        <v>73</v>
      </c>
      <c r="B136" s="41"/>
      <c r="C136" s="41"/>
    </row>
    <row r="137">
      <c r="A137" s="40" t="s">
        <v>75</v>
      </c>
      <c r="B137" s="41"/>
      <c r="C137" s="41"/>
    </row>
    <row r="138">
      <c r="A138" s="40" t="s">
        <v>76</v>
      </c>
      <c r="B138" s="41"/>
      <c r="C138" s="41"/>
    </row>
    <row r="139">
      <c r="A139" s="40" t="s">
        <v>77</v>
      </c>
      <c r="B139" s="41"/>
      <c r="C139" s="41"/>
    </row>
    <row r="140">
      <c r="A140" s="40" t="s">
        <v>79</v>
      </c>
      <c r="B140" s="41"/>
      <c r="C140" s="41"/>
    </row>
    <row r="141">
      <c r="A141" s="40" t="s">
        <v>82</v>
      </c>
      <c r="B141" s="41"/>
      <c r="C141" s="41"/>
    </row>
    <row r="142">
      <c r="A142" s="40" t="s">
        <v>83</v>
      </c>
      <c r="B142" s="41"/>
      <c r="C142" s="41"/>
    </row>
    <row r="143">
      <c r="A143" s="40" t="s">
        <v>84</v>
      </c>
      <c r="B143" s="41"/>
      <c r="C143" s="41"/>
    </row>
    <row r="144">
      <c r="A144" s="40" t="s">
        <v>85</v>
      </c>
      <c r="B144" s="41"/>
      <c r="C144" s="41"/>
    </row>
    <row r="145">
      <c r="A145" s="3"/>
      <c r="F145" s="55" t="s">
        <v>144</v>
      </c>
    </row>
    <row r="146">
      <c r="A146" s="3"/>
      <c r="F146" s="55" t="s">
        <v>145</v>
      </c>
    </row>
    <row r="147">
      <c r="A147" s="3"/>
      <c r="F147" s="55" t="s">
        <v>146</v>
      </c>
    </row>
    <row r="148">
      <c r="A148" s="3"/>
      <c r="F148" s="55" t="s">
        <v>147</v>
      </c>
    </row>
    <row r="149">
      <c r="A149" s="3"/>
      <c r="F149" s="55" t="s">
        <v>148</v>
      </c>
    </row>
    <row r="150">
      <c r="A150" s="3"/>
      <c r="F150" s="55" t="s">
        <v>149</v>
      </c>
    </row>
    <row r="151">
      <c r="A151" s="3"/>
    </row>
    <row r="152">
      <c r="A152" s="3"/>
    </row>
    <row r="153">
      <c r="A153" s="3"/>
    </row>
    <row r="154">
      <c r="A154" s="37" t="s">
        <v>29</v>
      </c>
      <c r="B154" s="38"/>
      <c r="C154" s="38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</row>
    <row r="155">
      <c r="A155" s="40" t="s">
        <v>31</v>
      </c>
      <c r="B155" s="41"/>
      <c r="C155" s="41"/>
    </row>
    <row r="156">
      <c r="A156" s="43" t="s">
        <v>32</v>
      </c>
      <c r="B156" s="44"/>
      <c r="C156" s="44"/>
      <c r="D156" s="44"/>
      <c r="E156" s="44"/>
      <c r="F156" s="45" t="s">
        <v>150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</row>
    <row r="157">
      <c r="A157" s="40" t="s">
        <v>123</v>
      </c>
      <c r="B157" s="41"/>
      <c r="C157" s="41"/>
    </row>
    <row r="158">
      <c r="A158" s="40" t="s">
        <v>34</v>
      </c>
      <c r="B158" s="41"/>
      <c r="C158" s="41"/>
    </row>
    <row r="159">
      <c r="A159" s="40"/>
      <c r="B159" s="41"/>
      <c r="C159" s="41"/>
      <c r="F159" s="51" t="s">
        <v>151</v>
      </c>
    </row>
    <row r="160">
      <c r="A160" s="40" t="s">
        <v>35</v>
      </c>
      <c r="B160" s="41"/>
      <c r="C160" s="41"/>
    </row>
    <row r="161">
      <c r="A161" s="43" t="s">
        <v>36</v>
      </c>
      <c r="B161" s="44"/>
      <c r="C161" s="44"/>
      <c r="D161" s="44"/>
      <c r="E161" s="44"/>
      <c r="F161" s="45" t="s">
        <v>1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</row>
    <row r="162">
      <c r="A162" s="42" t="s">
        <v>152</v>
      </c>
      <c r="B162" s="41"/>
      <c r="C162" s="41"/>
    </row>
    <row r="163">
      <c r="A163" s="42" t="s">
        <v>153</v>
      </c>
      <c r="B163" s="41"/>
      <c r="C163" s="41"/>
    </row>
    <row r="164">
      <c r="A164" s="43" t="s">
        <v>154</v>
      </c>
      <c r="B164" s="41"/>
      <c r="C164" s="41"/>
      <c r="F164" s="35" t="s">
        <v>155</v>
      </c>
    </row>
    <row r="165">
      <c r="A165" s="56" t="s">
        <v>156</v>
      </c>
      <c r="B165" s="41"/>
      <c r="C165" s="41"/>
      <c r="F165" s="35" t="s">
        <v>157</v>
      </c>
    </row>
    <row r="166">
      <c r="A166" s="42" t="s">
        <v>158</v>
      </c>
      <c r="B166" s="41"/>
      <c r="C166" s="41"/>
      <c r="F166" s="45" t="s">
        <v>159</v>
      </c>
    </row>
    <row r="167">
      <c r="A167" s="43" t="s">
        <v>45</v>
      </c>
      <c r="B167" s="44"/>
      <c r="C167" s="44"/>
      <c r="D167" s="44"/>
      <c r="E167" s="44"/>
      <c r="F167" s="45" t="s">
        <v>160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</row>
    <row r="168">
      <c r="A168" s="40" t="s">
        <v>47</v>
      </c>
      <c r="B168" s="41"/>
      <c r="C168" s="41"/>
    </row>
    <row r="169">
      <c r="A169" s="43" t="s">
        <v>161</v>
      </c>
      <c r="B169" s="41"/>
      <c r="C169" s="41"/>
      <c r="F169" s="55" t="s">
        <v>162</v>
      </c>
    </row>
    <row r="170">
      <c r="A170" s="42" t="s">
        <v>163</v>
      </c>
      <c r="B170" s="41"/>
      <c r="C170" s="41"/>
    </row>
    <row r="171">
      <c r="A171" s="46" t="s">
        <v>164</v>
      </c>
      <c r="B171" s="41"/>
      <c r="C171" s="41"/>
      <c r="F171" s="35" t="s">
        <v>165</v>
      </c>
    </row>
    <row r="172">
      <c r="A172" s="42" t="s">
        <v>166</v>
      </c>
      <c r="B172" s="41"/>
      <c r="C172" s="41"/>
      <c r="F172" s="35" t="s">
        <v>167</v>
      </c>
    </row>
    <row r="173">
      <c r="A173" s="42" t="s">
        <v>168</v>
      </c>
      <c r="B173" s="41"/>
      <c r="C173" s="41"/>
    </row>
    <row r="174">
      <c r="A174" s="40"/>
      <c r="B174" s="41"/>
      <c r="C174" s="41"/>
      <c r="F174" s="35" t="s">
        <v>169</v>
      </c>
    </row>
    <row r="175">
      <c r="A175" s="40"/>
      <c r="B175" s="41"/>
      <c r="C175" s="41"/>
      <c r="F175" s="55" t="s">
        <v>170</v>
      </c>
    </row>
    <row r="176">
      <c r="A176" s="40" t="s">
        <v>58</v>
      </c>
      <c r="B176" s="41"/>
      <c r="C176" s="41"/>
      <c r="F176" s="59" t="s">
        <v>143</v>
      </c>
      <c r="M176" s="1"/>
      <c r="N176" s="1"/>
      <c r="O176" s="1"/>
      <c r="P176" s="1"/>
      <c r="Q176" s="1" t="s">
        <v>13</v>
      </c>
    </row>
    <row r="177">
      <c r="A177" s="57" t="s">
        <v>59</v>
      </c>
      <c r="B177" s="58"/>
      <c r="C177" s="58"/>
      <c r="D177" s="58"/>
      <c r="E177" s="58"/>
      <c r="F177" s="59" t="s">
        <v>142</v>
      </c>
      <c r="G177" s="58"/>
      <c r="H177" s="58"/>
      <c r="I177" s="59"/>
      <c r="M177" s="1" t="s">
        <v>54</v>
      </c>
      <c r="N177" s="1"/>
      <c r="O177" s="1"/>
      <c r="P177" s="1"/>
      <c r="Q177" s="1"/>
    </row>
    <row r="178">
      <c r="A178" s="43" t="s">
        <v>61</v>
      </c>
      <c r="B178" s="44"/>
      <c r="C178" s="44"/>
      <c r="D178" s="44"/>
      <c r="E178" s="44"/>
      <c r="F178" s="45" t="s">
        <v>61</v>
      </c>
      <c r="G178" s="44"/>
      <c r="M178" s="1" t="s">
        <v>56</v>
      </c>
      <c r="N178" s="47">
        <v>9.5</v>
      </c>
      <c r="O178" s="47">
        <v>12.0</v>
      </c>
      <c r="P178" s="48">
        <f t="shared" ref="P178:P179" si="10">N178/O178</f>
        <v>0.7916666667</v>
      </c>
      <c r="Q178" s="1"/>
    </row>
    <row r="179">
      <c r="A179" s="43" t="s">
        <v>62</v>
      </c>
      <c r="B179" s="44"/>
      <c r="C179" s="44"/>
      <c r="D179" s="44"/>
      <c r="E179" s="44"/>
      <c r="F179" s="45" t="s">
        <v>171</v>
      </c>
      <c r="M179" s="1" t="s">
        <v>57</v>
      </c>
      <c r="N179" s="47">
        <v>10.0</v>
      </c>
      <c r="O179" s="48">
        <v>16.0</v>
      </c>
      <c r="P179" s="48">
        <f t="shared" si="10"/>
        <v>0.625</v>
      </c>
      <c r="Q179" s="48">
        <f> 2*P178*P179 / (P178+P179)</f>
        <v>0.6985294118</v>
      </c>
    </row>
    <row r="180">
      <c r="A180" s="40" t="s">
        <v>63</v>
      </c>
      <c r="B180" s="41"/>
      <c r="C180" s="41"/>
      <c r="M180" s="1"/>
      <c r="N180" s="1"/>
      <c r="O180" s="1"/>
      <c r="P180" s="1"/>
      <c r="Q180" s="1"/>
    </row>
    <row r="181">
      <c r="A181" s="40" t="s">
        <v>64</v>
      </c>
      <c r="B181" s="41"/>
      <c r="C181" s="41"/>
      <c r="M181" s="1" t="s">
        <v>60</v>
      </c>
      <c r="N181" s="1"/>
      <c r="O181" s="1"/>
      <c r="P181" s="1"/>
      <c r="Q181" s="1"/>
    </row>
    <row r="182">
      <c r="A182" s="40" t="s">
        <v>66</v>
      </c>
      <c r="B182" s="41"/>
      <c r="C182" s="41"/>
      <c r="M182" s="1" t="s">
        <v>56</v>
      </c>
      <c r="N182" s="47">
        <v>27.5</v>
      </c>
      <c r="O182" s="47">
        <v>35.0</v>
      </c>
      <c r="P182" s="48">
        <f t="shared" ref="P182:P183" si="11">N182/O182</f>
        <v>0.7857142857</v>
      </c>
      <c r="Q182" s="1"/>
    </row>
    <row r="183">
      <c r="A183" s="43" t="s">
        <v>67</v>
      </c>
      <c r="B183" s="44"/>
      <c r="C183" s="44"/>
      <c r="D183" s="44"/>
      <c r="E183" s="44"/>
      <c r="F183" s="45" t="s">
        <v>67</v>
      </c>
      <c r="G183" s="44"/>
      <c r="M183" s="1" t="s">
        <v>57</v>
      </c>
      <c r="N183" s="47">
        <v>21.0</v>
      </c>
      <c r="O183" s="48">
        <v>43.0</v>
      </c>
      <c r="P183" s="48">
        <f t="shared" si="11"/>
        <v>0.488372093</v>
      </c>
      <c r="Q183" s="48">
        <f> 2*P182*P183 / (P182+P183)</f>
        <v>0.6023468057</v>
      </c>
    </row>
    <row r="184">
      <c r="A184" s="43" t="s">
        <v>68</v>
      </c>
      <c r="B184" s="44"/>
      <c r="C184" s="44"/>
      <c r="D184" s="44"/>
      <c r="E184" s="44"/>
      <c r="F184" s="45" t="s">
        <v>68</v>
      </c>
      <c r="G184" s="44"/>
      <c r="M184" s="1"/>
      <c r="N184" s="1"/>
      <c r="O184" s="1"/>
      <c r="P184" s="1"/>
      <c r="Q184" s="1"/>
    </row>
    <row r="185">
      <c r="A185" s="40" t="s">
        <v>69</v>
      </c>
      <c r="B185" s="41"/>
      <c r="C185" s="41"/>
      <c r="M185" s="1" t="s">
        <v>65</v>
      </c>
      <c r="N185" s="1"/>
      <c r="O185" s="1"/>
      <c r="P185" s="1"/>
      <c r="Q185" s="1"/>
    </row>
    <row r="186">
      <c r="A186" s="40"/>
      <c r="B186" s="41"/>
      <c r="C186" s="41"/>
      <c r="F186" s="55"/>
      <c r="M186" s="1" t="s">
        <v>56</v>
      </c>
      <c r="N186" s="47">
        <v>9.0</v>
      </c>
      <c r="O186" s="47">
        <v>16.0</v>
      </c>
      <c r="P186" s="48">
        <f t="shared" ref="P186:P187" si="12">N186/O186</f>
        <v>0.5625</v>
      </c>
      <c r="Q186" s="1"/>
    </row>
    <row r="187">
      <c r="A187" s="40" t="s">
        <v>70</v>
      </c>
      <c r="B187" s="41"/>
      <c r="C187" s="41"/>
      <c r="M187" s="1" t="s">
        <v>57</v>
      </c>
      <c r="N187" s="47">
        <v>8.0</v>
      </c>
      <c r="O187" s="48">
        <v>22.0</v>
      </c>
      <c r="P187" s="48">
        <f t="shared" si="12"/>
        <v>0.3636363636</v>
      </c>
      <c r="Q187" s="48">
        <f> 2*P186*P187 / (P186+P187)</f>
        <v>0.4417177914</v>
      </c>
    </row>
    <row r="188">
      <c r="A188" s="40" t="s">
        <v>71</v>
      </c>
      <c r="B188" s="41"/>
      <c r="C188" s="41"/>
    </row>
    <row r="189">
      <c r="A189" s="40"/>
      <c r="B189" s="41"/>
      <c r="C189" s="41"/>
      <c r="F189" s="55" t="s">
        <v>172</v>
      </c>
    </row>
    <row r="190">
      <c r="A190" s="40"/>
      <c r="B190" s="41"/>
      <c r="C190" s="41"/>
      <c r="F190" s="55" t="s">
        <v>173</v>
      </c>
    </row>
    <row r="191">
      <c r="A191" s="40" t="s">
        <v>72</v>
      </c>
      <c r="B191" s="41"/>
      <c r="C191" s="41"/>
    </row>
    <row r="192">
      <c r="A192" s="49" t="s">
        <v>73</v>
      </c>
      <c r="B192" s="50"/>
      <c r="C192" s="50"/>
      <c r="D192" s="50"/>
      <c r="E192" s="50"/>
      <c r="F192" s="51" t="s">
        <v>174</v>
      </c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>
      <c r="A193" s="40" t="s">
        <v>75</v>
      </c>
      <c r="B193" s="41"/>
      <c r="C193" s="41"/>
    </row>
    <row r="194">
      <c r="A194" s="40" t="s">
        <v>76</v>
      </c>
      <c r="B194" s="41"/>
      <c r="C194" s="41"/>
    </row>
    <row r="195">
      <c r="A195" s="43" t="s">
        <v>77</v>
      </c>
      <c r="B195" s="44"/>
      <c r="C195" s="44"/>
      <c r="D195" s="44"/>
      <c r="E195" s="44"/>
      <c r="F195" s="45" t="s">
        <v>175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</row>
    <row r="196">
      <c r="A196" s="57" t="s">
        <v>79</v>
      </c>
      <c r="B196" s="58"/>
      <c r="C196" s="58"/>
      <c r="D196" s="58"/>
      <c r="E196" s="58"/>
      <c r="F196" s="59" t="s">
        <v>176</v>
      </c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>
      <c r="A197" s="49" t="s">
        <v>82</v>
      </c>
      <c r="B197" s="50"/>
      <c r="C197" s="50"/>
      <c r="D197" s="50"/>
      <c r="E197" s="50"/>
      <c r="F197" s="51" t="s">
        <v>177</v>
      </c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>
      <c r="A198" s="40" t="s">
        <v>83</v>
      </c>
      <c r="B198" s="41"/>
      <c r="C198" s="41"/>
    </row>
    <row r="199">
      <c r="A199" s="40" t="s">
        <v>84</v>
      </c>
      <c r="B199" s="41"/>
      <c r="C199" s="41"/>
    </row>
    <row r="200">
      <c r="A200" s="40" t="s">
        <v>85</v>
      </c>
      <c r="B200" s="41"/>
      <c r="C200" s="41"/>
    </row>
    <row r="201">
      <c r="A201" s="3"/>
      <c r="F201" s="35" t="s">
        <v>178</v>
      </c>
    </row>
    <row r="202">
      <c r="A202" s="3"/>
      <c r="F202" s="35" t="s">
        <v>179</v>
      </c>
    </row>
    <row r="203">
      <c r="A203" s="3"/>
      <c r="F203" s="35" t="s">
        <v>180</v>
      </c>
    </row>
    <row r="204">
      <c r="F204" s="55" t="s">
        <v>181</v>
      </c>
    </row>
    <row r="207">
      <c r="A207" s="37" t="s">
        <v>182</v>
      </c>
      <c r="B207" s="38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>
      <c r="A208" s="40" t="s">
        <v>31</v>
      </c>
      <c r="B208" s="41"/>
    </row>
    <row r="209">
      <c r="A209" s="49" t="s">
        <v>32</v>
      </c>
      <c r="B209" s="44"/>
    </row>
    <row r="210">
      <c r="A210" s="40" t="s">
        <v>123</v>
      </c>
      <c r="B210" s="41"/>
    </row>
    <row r="211">
      <c r="A211" s="40" t="s">
        <v>34</v>
      </c>
      <c r="B211" s="41"/>
    </row>
    <row r="212">
      <c r="A212" s="40"/>
      <c r="B212" s="41"/>
    </row>
    <row r="213">
      <c r="A213" s="40" t="s">
        <v>35</v>
      </c>
      <c r="B213" s="41"/>
    </row>
    <row r="214">
      <c r="A214" s="40" t="s">
        <v>36</v>
      </c>
      <c r="B214" s="44"/>
    </row>
    <row r="215">
      <c r="A215" s="42" t="s">
        <v>183</v>
      </c>
      <c r="B215" s="41"/>
    </row>
    <row r="216">
      <c r="A216" s="42" t="s">
        <v>184</v>
      </c>
      <c r="B216" s="41"/>
    </row>
    <row r="217">
      <c r="A217" s="42" t="s">
        <v>185</v>
      </c>
      <c r="B217" s="41"/>
      <c r="F217" s="55" t="s">
        <v>186</v>
      </c>
    </row>
    <row r="218">
      <c r="A218" s="42" t="s">
        <v>187</v>
      </c>
      <c r="B218" s="41"/>
      <c r="F218" s="35" t="s">
        <v>188</v>
      </c>
    </row>
    <row r="219">
      <c r="A219" s="42" t="s">
        <v>189</v>
      </c>
      <c r="B219" s="41"/>
      <c r="F219" s="35" t="s">
        <v>190</v>
      </c>
    </row>
    <row r="220">
      <c r="A220" s="40" t="s">
        <v>45</v>
      </c>
      <c r="B220" s="44"/>
    </row>
    <row r="221">
      <c r="A221" s="40" t="s">
        <v>47</v>
      </c>
      <c r="B221" s="41"/>
    </row>
    <row r="222">
      <c r="A222" s="42" t="s">
        <v>191</v>
      </c>
      <c r="B222" s="41"/>
      <c r="F222" s="35" t="s">
        <v>192</v>
      </c>
    </row>
    <row r="223">
      <c r="A223" s="42" t="s">
        <v>193</v>
      </c>
      <c r="B223" s="41"/>
    </row>
    <row r="224">
      <c r="A224" s="46" t="s">
        <v>194</v>
      </c>
      <c r="B224" s="41"/>
      <c r="F224" s="45" t="s">
        <v>195</v>
      </c>
    </row>
    <row r="225">
      <c r="A225" s="56" t="s">
        <v>196</v>
      </c>
      <c r="B225" s="41"/>
      <c r="F225" s="35" t="s">
        <v>197</v>
      </c>
    </row>
    <row r="226">
      <c r="A226" s="42" t="s">
        <v>198</v>
      </c>
      <c r="B226" s="41"/>
    </row>
    <row r="227">
      <c r="A227" s="40"/>
      <c r="B227" s="41"/>
    </row>
    <row r="228">
      <c r="A228" s="40"/>
      <c r="B228" s="41"/>
    </row>
    <row r="229">
      <c r="A229" s="40" t="s">
        <v>58</v>
      </c>
      <c r="B229" s="41"/>
      <c r="I229" s="1"/>
      <c r="J229" s="1"/>
      <c r="K229" s="1"/>
      <c r="L229" s="1"/>
      <c r="M229" s="1" t="s">
        <v>13</v>
      </c>
    </row>
    <row r="230">
      <c r="A230" s="40" t="s">
        <v>59</v>
      </c>
      <c r="B230" s="58"/>
      <c r="I230" s="1" t="s">
        <v>54</v>
      </c>
      <c r="J230" s="1"/>
      <c r="K230" s="1"/>
      <c r="L230" s="1"/>
      <c r="M230" s="1"/>
    </row>
    <row r="231">
      <c r="A231" s="40" t="s">
        <v>61</v>
      </c>
      <c r="B231" s="44"/>
      <c r="I231" s="1" t="s">
        <v>56</v>
      </c>
      <c r="J231" s="47">
        <v>6.0</v>
      </c>
      <c r="K231" s="47">
        <v>6.0</v>
      </c>
      <c r="L231" s="48">
        <f t="shared" ref="L231:L232" si="13">J231/K231</f>
        <v>1</v>
      </c>
      <c r="M231" s="1"/>
    </row>
    <row r="232">
      <c r="A232" s="40" t="s">
        <v>62</v>
      </c>
      <c r="B232" s="44"/>
      <c r="I232" s="1" t="s">
        <v>57</v>
      </c>
      <c r="J232" s="47">
        <v>6.5</v>
      </c>
      <c r="K232" s="48">
        <v>16.0</v>
      </c>
      <c r="L232" s="48">
        <f t="shared" si="13"/>
        <v>0.40625</v>
      </c>
      <c r="M232" s="48">
        <f> 2*L231*L232 / (L231+L232)</f>
        <v>0.5777777778</v>
      </c>
    </row>
    <row r="233">
      <c r="A233" s="40" t="s">
        <v>63</v>
      </c>
      <c r="B233" s="41"/>
      <c r="I233" s="1"/>
      <c r="J233" s="1"/>
      <c r="K233" s="1"/>
      <c r="L233" s="1"/>
      <c r="M233" s="1"/>
    </row>
    <row r="234">
      <c r="A234" s="40" t="s">
        <v>64</v>
      </c>
      <c r="B234" s="41"/>
      <c r="I234" s="1" t="s">
        <v>60</v>
      </c>
      <c r="J234" s="1"/>
      <c r="K234" s="1"/>
      <c r="L234" s="1"/>
      <c r="M234" s="1"/>
    </row>
    <row r="235">
      <c r="A235" s="40" t="s">
        <v>66</v>
      </c>
      <c r="B235" s="41"/>
      <c r="I235" s="1" t="s">
        <v>56</v>
      </c>
      <c r="J235" s="47">
        <v>18.5</v>
      </c>
      <c r="K235" s="47">
        <v>23.0</v>
      </c>
      <c r="L235" s="48">
        <f t="shared" ref="L235:L236" si="14">J235/K235</f>
        <v>0.8043478261</v>
      </c>
      <c r="M235" s="1"/>
    </row>
    <row r="236">
      <c r="A236" s="40" t="s">
        <v>67</v>
      </c>
      <c r="B236" s="44"/>
      <c r="I236" s="1" t="s">
        <v>57</v>
      </c>
      <c r="J236" s="47">
        <v>16.5</v>
      </c>
      <c r="K236" s="48">
        <v>43.0</v>
      </c>
      <c r="L236" s="48">
        <f t="shared" si="14"/>
        <v>0.3837209302</v>
      </c>
      <c r="M236" s="48">
        <f> 2*L235*L236 / (L235+L236)</f>
        <v>0.5195744681</v>
      </c>
    </row>
    <row r="237">
      <c r="A237" s="40" t="s">
        <v>68</v>
      </c>
      <c r="B237" s="44"/>
      <c r="I237" s="1"/>
      <c r="J237" s="1"/>
      <c r="K237" s="1"/>
      <c r="L237" s="1"/>
      <c r="M237" s="1"/>
    </row>
    <row r="238">
      <c r="A238" s="40" t="s">
        <v>69</v>
      </c>
      <c r="B238" s="41"/>
      <c r="I238" s="1" t="s">
        <v>65</v>
      </c>
      <c r="J238" s="1"/>
      <c r="K238" s="1"/>
      <c r="L238" s="1"/>
      <c r="M238" s="1"/>
    </row>
    <row r="239">
      <c r="A239" s="40"/>
      <c r="B239" s="41"/>
      <c r="I239" s="1"/>
      <c r="J239" s="1"/>
      <c r="K239" s="1"/>
      <c r="L239" s="1"/>
      <c r="M239" s="1"/>
    </row>
    <row r="240">
      <c r="A240" s="40" t="s">
        <v>70</v>
      </c>
      <c r="B240" s="41"/>
      <c r="I240" s="1" t="s">
        <v>56</v>
      </c>
      <c r="J240" s="47">
        <v>4.5</v>
      </c>
      <c r="K240" s="47">
        <v>6.0</v>
      </c>
      <c r="L240" s="48">
        <f t="shared" ref="L240:L241" si="15">J240/K240</f>
        <v>0.75</v>
      </c>
      <c r="M240" s="1"/>
    </row>
    <row r="241">
      <c r="A241" s="40" t="s">
        <v>71</v>
      </c>
      <c r="B241" s="41"/>
      <c r="I241" s="1" t="s">
        <v>57</v>
      </c>
      <c r="J241" s="47">
        <v>4.5</v>
      </c>
      <c r="K241" s="48">
        <v>22.0</v>
      </c>
      <c r="L241" s="48">
        <f t="shared" si="15"/>
        <v>0.2045454545</v>
      </c>
      <c r="M241" s="48">
        <f> 2*L240*L241 / (L240+L241)</f>
        <v>0.3214285714</v>
      </c>
    </row>
    <row r="242">
      <c r="A242" s="40"/>
      <c r="B242" s="41"/>
    </row>
    <row r="243">
      <c r="A243" s="40"/>
      <c r="B243" s="41"/>
    </row>
    <row r="244">
      <c r="A244" s="40" t="s">
        <v>72</v>
      </c>
      <c r="B244" s="41"/>
    </row>
    <row r="245">
      <c r="A245" s="43" t="s">
        <v>73</v>
      </c>
      <c r="B245" s="44"/>
      <c r="C245" s="44"/>
      <c r="D245" s="44"/>
      <c r="E245" s="44"/>
      <c r="F245" s="45" t="s">
        <v>199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>
      <c r="A246" s="43" t="s">
        <v>75</v>
      </c>
      <c r="B246" s="44"/>
      <c r="C246" s="44"/>
      <c r="D246" s="44"/>
      <c r="E246" s="44"/>
      <c r="F246" s="45" t="s">
        <v>200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>
      <c r="A247" s="43" t="s">
        <v>76</v>
      </c>
      <c r="B247" s="44"/>
      <c r="C247" s="44"/>
      <c r="D247" s="44"/>
      <c r="E247" s="44"/>
      <c r="F247" s="45" t="s">
        <v>201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>
      <c r="A248" s="43" t="s">
        <v>77</v>
      </c>
      <c r="B248" s="44"/>
      <c r="C248" s="44"/>
      <c r="D248" s="44"/>
      <c r="E248" s="44"/>
      <c r="F248" s="45" t="s">
        <v>202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>
      <c r="A249" s="49" t="s">
        <v>79</v>
      </c>
      <c r="B249" s="50"/>
      <c r="C249" s="50"/>
      <c r="D249" s="50"/>
      <c r="E249" s="50"/>
      <c r="F249" s="51" t="s">
        <v>203</v>
      </c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>
      <c r="A250" s="40" t="s">
        <v>82</v>
      </c>
      <c r="B250" s="50"/>
    </row>
    <row r="251">
      <c r="A251" s="40" t="s">
        <v>83</v>
      </c>
      <c r="B251" s="41"/>
    </row>
    <row r="252">
      <c r="A252" s="40" t="s">
        <v>84</v>
      </c>
      <c r="B252" s="41"/>
    </row>
    <row r="253">
      <c r="A253" s="40" t="s">
        <v>85</v>
      </c>
      <c r="B253" s="41"/>
    </row>
    <row r="254">
      <c r="F254" s="55" t="s">
        <v>204</v>
      </c>
    </row>
    <row r="255">
      <c r="F255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31</v>
      </c>
    </row>
    <row r="3">
      <c r="A3" s="43" t="s">
        <v>205</v>
      </c>
      <c r="B3" s="44"/>
      <c r="C3" s="44"/>
      <c r="D3" s="44"/>
      <c r="E3" s="44"/>
      <c r="F3" s="45" t="s">
        <v>206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9" t="s">
        <v>207</v>
      </c>
    </row>
    <row r="5">
      <c r="A5" s="40"/>
      <c r="F5" s="51" t="s">
        <v>208</v>
      </c>
    </row>
    <row r="6">
      <c r="A6" s="40" t="s">
        <v>35</v>
      </c>
    </row>
    <row r="7">
      <c r="A7" s="40" t="s">
        <v>209</v>
      </c>
    </row>
    <row r="8">
      <c r="A8" s="42" t="s">
        <v>210</v>
      </c>
    </row>
    <row r="9">
      <c r="A9" s="40" t="s">
        <v>211</v>
      </c>
    </row>
    <row r="10">
      <c r="A10" s="56" t="s">
        <v>212</v>
      </c>
      <c r="F10" s="35" t="s">
        <v>213</v>
      </c>
    </row>
    <row r="11">
      <c r="A11" s="43" t="s">
        <v>214</v>
      </c>
      <c r="F11" s="55" t="s">
        <v>215</v>
      </c>
    </row>
    <row r="12">
      <c r="A12" s="42" t="s">
        <v>216</v>
      </c>
      <c r="F12" s="55"/>
    </row>
    <row r="13">
      <c r="A13" s="40" t="s">
        <v>217</v>
      </c>
    </row>
    <row r="14">
      <c r="A14" s="43" t="s">
        <v>218</v>
      </c>
      <c r="F14" s="55" t="s">
        <v>219</v>
      </c>
    </row>
    <row r="15">
      <c r="A15" s="43" t="s">
        <v>220</v>
      </c>
      <c r="B15" s="44"/>
      <c r="C15" s="44"/>
      <c r="D15" s="44"/>
      <c r="E15" s="44"/>
      <c r="F15" s="45" t="s">
        <v>221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56" t="s">
        <v>222</v>
      </c>
      <c r="F16" s="35" t="s">
        <v>223</v>
      </c>
    </row>
    <row r="17">
      <c r="A17" s="60" t="s">
        <v>224</v>
      </c>
    </row>
    <row r="18">
      <c r="A18" s="40"/>
    </row>
    <row r="19">
      <c r="A19" s="40"/>
    </row>
    <row r="20">
      <c r="A20" s="40" t="s">
        <v>225</v>
      </c>
      <c r="I20" s="1"/>
      <c r="J20" s="1"/>
      <c r="K20" s="1"/>
      <c r="L20" s="1"/>
      <c r="M20" s="1"/>
      <c r="N20" s="1" t="s">
        <v>13</v>
      </c>
    </row>
    <row r="21">
      <c r="A21" s="40"/>
      <c r="I21" s="1" t="s">
        <v>54</v>
      </c>
      <c r="J21" s="1"/>
      <c r="K21" s="1"/>
      <c r="L21" s="1"/>
      <c r="M21" s="1"/>
      <c r="N21" s="1"/>
    </row>
    <row r="22">
      <c r="A22" s="40" t="s">
        <v>226</v>
      </c>
      <c r="I22" s="1" t="s">
        <v>56</v>
      </c>
      <c r="J22" s="47">
        <v>6.5</v>
      </c>
      <c r="K22" s="47">
        <v>7.0</v>
      </c>
      <c r="L22" s="48">
        <f t="shared" ref="L22:L23" si="1">J22/K22</f>
        <v>0.9285714286</v>
      </c>
      <c r="M22" s="1"/>
      <c r="N22" s="1"/>
    </row>
    <row r="23">
      <c r="A23" s="40" t="s">
        <v>227</v>
      </c>
      <c r="I23" s="1" t="s">
        <v>57</v>
      </c>
      <c r="J23" s="47">
        <v>8.0</v>
      </c>
      <c r="K23" s="48">
        <v>13.0</v>
      </c>
      <c r="L23" s="48">
        <f t="shared" si="1"/>
        <v>0.6153846154</v>
      </c>
      <c r="M23" s="1"/>
      <c r="N23" s="48">
        <f>2*L22*L23/(L22+L23)</f>
        <v>0.7402135231</v>
      </c>
    </row>
    <row r="24">
      <c r="A24" s="40" t="s">
        <v>228</v>
      </c>
      <c r="I24" s="1"/>
      <c r="J24" s="1"/>
      <c r="K24" s="1"/>
      <c r="L24" s="1"/>
      <c r="M24" s="1"/>
      <c r="N24" s="1"/>
    </row>
    <row r="25">
      <c r="A25" s="40" t="s">
        <v>229</v>
      </c>
      <c r="I25" s="24" t="s">
        <v>60</v>
      </c>
      <c r="J25" s="1"/>
      <c r="K25" s="1"/>
      <c r="L25" s="1"/>
      <c r="M25" s="1"/>
      <c r="N25" s="1"/>
    </row>
    <row r="26">
      <c r="A26" s="40" t="s">
        <v>230</v>
      </c>
      <c r="I26" s="1" t="s">
        <v>56</v>
      </c>
      <c r="J26" s="47">
        <v>21.5</v>
      </c>
      <c r="K26" s="47">
        <v>24.0</v>
      </c>
      <c r="L26" s="48">
        <f t="shared" ref="L26:L27" si="2">J26/K26</f>
        <v>0.8958333333</v>
      </c>
      <c r="M26" s="1"/>
      <c r="N26" s="1"/>
    </row>
    <row r="27">
      <c r="A27" s="40" t="s">
        <v>231</v>
      </c>
      <c r="I27" s="1" t="s">
        <v>57</v>
      </c>
      <c r="J27" s="47">
        <v>19.0</v>
      </c>
      <c r="K27" s="48">
        <v>23.0</v>
      </c>
      <c r="L27" s="48">
        <f t="shared" si="2"/>
        <v>0.8260869565</v>
      </c>
      <c r="M27" s="1"/>
      <c r="N27" s="48">
        <f>2*L26*L27/(L26+L27)</f>
        <v>0.8595476065</v>
      </c>
    </row>
    <row r="28">
      <c r="A28" s="40" t="s">
        <v>232</v>
      </c>
      <c r="I28" s="1"/>
      <c r="J28" s="1"/>
      <c r="K28" s="1"/>
      <c r="L28" s="1"/>
      <c r="M28" s="1"/>
      <c r="N28" s="1"/>
    </row>
    <row r="29">
      <c r="A29" s="40"/>
      <c r="I29" s="24" t="s">
        <v>65</v>
      </c>
      <c r="J29" s="1"/>
      <c r="K29" s="1"/>
      <c r="L29" s="1"/>
      <c r="M29" s="1"/>
      <c r="N29" s="1"/>
    </row>
    <row r="30">
      <c r="A30" s="40"/>
      <c r="I30" s="1" t="s">
        <v>56</v>
      </c>
      <c r="J30" s="47">
        <v>0.5</v>
      </c>
      <c r="K30" s="47">
        <v>7.0</v>
      </c>
      <c r="L30" s="48">
        <f t="shared" ref="L30:L31" si="3">J30/K30</f>
        <v>0.07142857143</v>
      </c>
      <c r="M30" s="1"/>
      <c r="N30" s="1"/>
    </row>
    <row r="31">
      <c r="A31" s="40" t="s">
        <v>233</v>
      </c>
      <c r="I31" s="1" t="s">
        <v>57</v>
      </c>
      <c r="J31" s="47">
        <v>1.0</v>
      </c>
      <c r="K31" s="48">
        <v>19.0</v>
      </c>
      <c r="L31" s="48">
        <f t="shared" si="3"/>
        <v>0.05263157895</v>
      </c>
      <c r="M31" s="1"/>
      <c r="N31" s="48">
        <f>2*L30*L31/(L30+L31)</f>
        <v>0.06060606061</v>
      </c>
    </row>
    <row r="32">
      <c r="A32" s="40" t="s">
        <v>234</v>
      </c>
    </row>
    <row r="33">
      <c r="A33" s="40" t="s">
        <v>235</v>
      </c>
      <c r="F33" s="55"/>
    </row>
    <row r="34">
      <c r="A34" s="40" t="s">
        <v>236</v>
      </c>
    </row>
    <row r="35">
      <c r="A35" s="40" t="s">
        <v>237</v>
      </c>
    </row>
    <row r="36">
      <c r="A36" s="40" t="s">
        <v>238</v>
      </c>
    </row>
    <row r="37">
      <c r="A37" s="61" t="s">
        <v>239</v>
      </c>
      <c r="B37" s="62"/>
      <c r="C37" s="62"/>
      <c r="D37" s="62"/>
      <c r="E37" s="62"/>
      <c r="F37" s="63" t="s">
        <v>240</v>
      </c>
      <c r="G37" s="62"/>
    </row>
    <row r="38">
      <c r="A38" s="61" t="s">
        <v>241</v>
      </c>
      <c r="B38" s="62"/>
      <c r="C38" s="62"/>
      <c r="D38" s="62"/>
      <c r="E38" s="62"/>
      <c r="F38" s="62"/>
      <c r="G38" s="62"/>
    </row>
    <row r="39">
      <c r="A39" s="40" t="s">
        <v>242</v>
      </c>
      <c r="F39" s="55"/>
    </row>
    <row r="40">
      <c r="A40" s="40" t="s">
        <v>243</v>
      </c>
      <c r="F40" s="55"/>
    </row>
    <row r="41">
      <c r="A41" s="40" t="s">
        <v>244</v>
      </c>
    </row>
    <row r="42">
      <c r="A42" s="40"/>
      <c r="F42" s="55" t="s">
        <v>245</v>
      </c>
    </row>
    <row r="43">
      <c r="A43" s="40"/>
      <c r="F43" s="35" t="s">
        <v>246</v>
      </c>
    </row>
    <row r="44">
      <c r="A44" s="40"/>
      <c r="F44" s="55" t="s">
        <v>247</v>
      </c>
    </row>
    <row r="45">
      <c r="A45" s="40"/>
      <c r="F45" s="35" t="s">
        <v>248</v>
      </c>
    </row>
    <row r="46">
      <c r="A46" s="40"/>
      <c r="F46" s="64" t="s">
        <v>249</v>
      </c>
    </row>
    <row r="47">
      <c r="A47" s="40"/>
      <c r="F47" s="64" t="s">
        <v>250</v>
      </c>
    </row>
    <row r="48">
      <c r="A48" s="37" t="s">
        <v>251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40" t="s">
        <v>31</v>
      </c>
    </row>
    <row r="50">
      <c r="A50" s="49" t="s">
        <v>205</v>
      </c>
    </row>
    <row r="51">
      <c r="A51" s="49" t="s">
        <v>252</v>
      </c>
    </row>
    <row r="52">
      <c r="A52" s="40"/>
      <c r="E52" s="65" t="s">
        <v>253</v>
      </c>
    </row>
    <row r="53">
      <c r="A53" s="40" t="s">
        <v>35</v>
      </c>
    </row>
    <row r="54">
      <c r="A54" s="43" t="s">
        <v>209</v>
      </c>
      <c r="B54" s="44"/>
      <c r="C54" s="44"/>
      <c r="D54" s="44"/>
      <c r="E54" s="45" t="s">
        <v>209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2" t="s">
        <v>254</v>
      </c>
    </row>
    <row r="56">
      <c r="A56" s="40" t="s">
        <v>211</v>
      </c>
    </row>
    <row r="57">
      <c r="A57" s="43" t="s">
        <v>212</v>
      </c>
      <c r="E57" s="55" t="s">
        <v>255</v>
      </c>
    </row>
    <row r="58">
      <c r="A58" s="43" t="s">
        <v>256</v>
      </c>
      <c r="E58" s="55" t="s">
        <v>257</v>
      </c>
    </row>
    <row r="59">
      <c r="A59" s="49" t="s">
        <v>258</v>
      </c>
    </row>
    <row r="60">
      <c r="A60" s="40" t="s">
        <v>217</v>
      </c>
    </row>
    <row r="61">
      <c r="A61" s="43" t="s">
        <v>218</v>
      </c>
      <c r="E61" s="55" t="s">
        <v>259</v>
      </c>
    </row>
    <row r="62">
      <c r="A62" s="43" t="s">
        <v>260</v>
      </c>
      <c r="B62" s="44"/>
      <c r="C62" s="44"/>
      <c r="D62" s="44"/>
      <c r="E62" s="45" t="s">
        <v>261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3" t="s">
        <v>222</v>
      </c>
      <c r="E63" s="55" t="s">
        <v>262</v>
      </c>
    </row>
    <row r="64">
      <c r="A64" s="49" t="s">
        <v>224</v>
      </c>
      <c r="E64" s="55"/>
    </row>
    <row r="65">
      <c r="A65" s="40"/>
    </row>
    <row r="66">
      <c r="A66" s="40"/>
    </row>
    <row r="67">
      <c r="A67" s="40" t="s">
        <v>225</v>
      </c>
      <c r="H67" s="1"/>
      <c r="I67" s="1"/>
      <c r="J67" s="1"/>
      <c r="K67" s="1"/>
      <c r="L67" s="1"/>
      <c r="M67" s="1" t="s">
        <v>13</v>
      </c>
    </row>
    <row r="68">
      <c r="A68" s="40"/>
      <c r="H68" s="1" t="s">
        <v>54</v>
      </c>
      <c r="I68" s="1"/>
      <c r="J68" s="1"/>
      <c r="K68" s="1"/>
      <c r="L68" s="1"/>
      <c r="M68" s="1"/>
    </row>
    <row r="69">
      <c r="A69" s="57" t="s">
        <v>226</v>
      </c>
      <c r="B69" s="58"/>
      <c r="C69" s="58"/>
      <c r="D69" s="58"/>
      <c r="E69" s="59" t="s">
        <v>263</v>
      </c>
      <c r="F69" s="58"/>
      <c r="H69" s="1" t="s">
        <v>56</v>
      </c>
      <c r="I69" s="47">
        <v>6.5</v>
      </c>
      <c r="J69" s="47">
        <v>7.0</v>
      </c>
      <c r="K69" s="48">
        <f t="shared" ref="K69:K70" si="4">I69/J69</f>
        <v>0.9285714286</v>
      </c>
      <c r="L69" s="1"/>
      <c r="M69" s="1"/>
    </row>
    <row r="70">
      <c r="A70" s="57"/>
      <c r="B70" s="58"/>
      <c r="C70" s="58"/>
      <c r="D70" s="58"/>
      <c r="E70" s="59" t="s">
        <v>264</v>
      </c>
      <c r="F70" s="58"/>
      <c r="H70" s="1" t="s">
        <v>57</v>
      </c>
      <c r="I70" s="47">
        <v>8.0</v>
      </c>
      <c r="J70" s="48">
        <v>13.0</v>
      </c>
      <c r="K70" s="48">
        <f t="shared" si="4"/>
        <v>0.6153846154</v>
      </c>
      <c r="L70" s="1"/>
      <c r="M70" s="48">
        <f>2*K69*K70/(K69+K70)</f>
        <v>0.7402135231</v>
      </c>
    </row>
    <row r="71">
      <c r="A71" s="40" t="s">
        <v>227</v>
      </c>
      <c r="H71" s="1"/>
      <c r="I71" s="1"/>
      <c r="J71" s="1"/>
      <c r="K71" s="1"/>
      <c r="L71" s="1"/>
      <c r="M71" s="1"/>
    </row>
    <row r="72">
      <c r="A72" s="40" t="s">
        <v>228</v>
      </c>
      <c r="H72" s="24" t="s">
        <v>60</v>
      </c>
      <c r="I72" s="1"/>
      <c r="J72" s="1"/>
      <c r="K72" s="1"/>
      <c r="L72" s="1"/>
      <c r="M72" s="1"/>
    </row>
    <row r="73">
      <c r="A73" s="40" t="s">
        <v>229</v>
      </c>
      <c r="H73" s="1" t="s">
        <v>56</v>
      </c>
      <c r="I73" s="47">
        <v>18.5</v>
      </c>
      <c r="J73" s="47">
        <v>23.0</v>
      </c>
      <c r="K73" s="48">
        <f t="shared" ref="K73:K74" si="5">I73/J73</f>
        <v>0.8043478261</v>
      </c>
      <c r="L73" s="1"/>
      <c r="M73" s="1"/>
    </row>
    <row r="74">
      <c r="A74" s="43" t="s">
        <v>230</v>
      </c>
      <c r="B74" s="44"/>
      <c r="C74" s="44"/>
      <c r="D74" s="44"/>
      <c r="E74" s="45" t="s">
        <v>265</v>
      </c>
      <c r="F74" s="44"/>
      <c r="H74" s="1" t="s">
        <v>57</v>
      </c>
      <c r="I74" s="47">
        <v>17.5</v>
      </c>
      <c r="J74" s="48">
        <v>23.0</v>
      </c>
      <c r="K74" s="48">
        <f t="shared" si="5"/>
        <v>0.7608695652</v>
      </c>
      <c r="L74" s="1"/>
      <c r="M74" s="48">
        <f>2*K73*K74/(K73+K74)</f>
        <v>0.7820048309</v>
      </c>
    </row>
    <row r="75">
      <c r="A75" s="43" t="s">
        <v>231</v>
      </c>
      <c r="B75" s="44"/>
      <c r="C75" s="44"/>
      <c r="D75" s="44"/>
      <c r="E75" s="45" t="s">
        <v>266</v>
      </c>
      <c r="F75" s="44"/>
      <c r="H75" s="1"/>
      <c r="I75" s="1"/>
      <c r="J75" s="1"/>
      <c r="K75" s="1"/>
      <c r="L75" s="1"/>
      <c r="M75" s="1"/>
    </row>
    <row r="76">
      <c r="A76" s="40" t="s">
        <v>232</v>
      </c>
      <c r="H76" s="24" t="s">
        <v>65</v>
      </c>
      <c r="I76" s="1"/>
      <c r="J76" s="1"/>
      <c r="K76" s="1"/>
      <c r="L76" s="1"/>
      <c r="M76" s="1"/>
    </row>
    <row r="77">
      <c r="A77" s="40"/>
      <c r="H77" s="1" t="s">
        <v>56</v>
      </c>
      <c r="I77" s="47">
        <v>6.0</v>
      </c>
      <c r="J77" s="47">
        <v>9.0</v>
      </c>
      <c r="K77" s="48">
        <f t="shared" ref="K77:K78" si="6">I77/J77</f>
        <v>0.6666666667</v>
      </c>
      <c r="L77" s="1"/>
      <c r="M77" s="1"/>
    </row>
    <row r="78">
      <c r="A78" s="40"/>
      <c r="H78" s="1" t="s">
        <v>57</v>
      </c>
      <c r="I78" s="47">
        <v>5.5</v>
      </c>
      <c r="J78" s="48">
        <v>19.0</v>
      </c>
      <c r="K78" s="48">
        <f t="shared" si="6"/>
        <v>0.2894736842</v>
      </c>
      <c r="L78" s="1"/>
      <c r="M78" s="48">
        <f>2*K77*K78/(K77+K78)</f>
        <v>0.4036697248</v>
      </c>
    </row>
    <row r="79">
      <c r="A79" s="40" t="s">
        <v>233</v>
      </c>
    </row>
    <row r="80">
      <c r="A80" s="40" t="s">
        <v>234</v>
      </c>
    </row>
    <row r="81">
      <c r="A81" s="49" t="s">
        <v>235</v>
      </c>
      <c r="B81" s="50"/>
      <c r="C81" s="50"/>
      <c r="D81" s="50"/>
      <c r="E81" s="51" t="s">
        <v>267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40" t="s">
        <v>236</v>
      </c>
    </row>
    <row r="83">
      <c r="A83" s="40" t="s">
        <v>237</v>
      </c>
      <c r="E83" s="55"/>
    </row>
    <row r="84">
      <c r="A84" s="40" t="s">
        <v>238</v>
      </c>
    </row>
    <row r="85">
      <c r="A85" s="49" t="s">
        <v>239</v>
      </c>
      <c r="B85" s="50"/>
      <c r="C85" s="50"/>
      <c r="D85" s="50"/>
      <c r="E85" s="51" t="s">
        <v>268</v>
      </c>
      <c r="F85" s="50"/>
    </row>
    <row r="86">
      <c r="A86" s="49" t="s">
        <v>241</v>
      </c>
      <c r="B86" s="50"/>
      <c r="C86" s="50"/>
      <c r="D86" s="50"/>
      <c r="E86" s="50"/>
      <c r="F86" s="50"/>
    </row>
    <row r="87">
      <c r="A87" s="43" t="s">
        <v>242</v>
      </c>
      <c r="B87" s="44"/>
      <c r="C87" s="44"/>
      <c r="D87" s="44"/>
      <c r="E87" s="45" t="s">
        <v>269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0" t="s">
        <v>243</v>
      </c>
    </row>
    <row r="89">
      <c r="A89" s="40" t="s">
        <v>244</v>
      </c>
    </row>
    <row r="90">
      <c r="A90" s="41"/>
      <c r="E90" s="55" t="s">
        <v>270</v>
      </c>
    </row>
    <row r="91">
      <c r="A91" s="41"/>
      <c r="E91" s="55" t="s">
        <v>271</v>
      </c>
    </row>
    <row r="92">
      <c r="A92" s="41"/>
    </row>
    <row r="93">
      <c r="A93" s="41"/>
    </row>
    <row r="94">
      <c r="A94" s="41"/>
    </row>
    <row r="95">
      <c r="A95" s="37" t="s">
        <v>272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40" t="s">
        <v>31</v>
      </c>
    </row>
    <row r="97">
      <c r="A97" s="42" t="s">
        <v>273</v>
      </c>
    </row>
    <row r="98">
      <c r="A98" s="42" t="s">
        <v>274</v>
      </c>
    </row>
    <row r="99">
      <c r="A99" s="40"/>
      <c r="E99" s="51" t="s">
        <v>275</v>
      </c>
    </row>
    <row r="100">
      <c r="A100" s="40" t="s">
        <v>35</v>
      </c>
    </row>
    <row r="101">
      <c r="A101" s="43" t="s">
        <v>209</v>
      </c>
      <c r="B101" s="44"/>
      <c r="C101" s="44"/>
      <c r="D101" s="44"/>
      <c r="E101" s="45" t="s">
        <v>209</v>
      </c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2" t="s">
        <v>276</v>
      </c>
    </row>
    <row r="103">
      <c r="A103" s="40" t="s">
        <v>211</v>
      </c>
    </row>
    <row r="104">
      <c r="A104" s="43" t="s">
        <v>212</v>
      </c>
      <c r="E104" s="55" t="s">
        <v>277</v>
      </c>
    </row>
    <row r="105">
      <c r="A105" s="43" t="s">
        <v>278</v>
      </c>
      <c r="E105" s="55" t="s">
        <v>279</v>
      </c>
    </row>
    <row r="106">
      <c r="A106" s="42" t="s">
        <v>280</v>
      </c>
    </row>
    <row r="107">
      <c r="A107" s="40" t="s">
        <v>217</v>
      </c>
    </row>
    <row r="108">
      <c r="A108" s="43" t="s">
        <v>218</v>
      </c>
      <c r="E108" s="55" t="s">
        <v>281</v>
      </c>
    </row>
    <row r="109">
      <c r="A109" s="43" t="s">
        <v>282</v>
      </c>
      <c r="B109" s="44"/>
      <c r="C109" s="44"/>
      <c r="D109" s="44"/>
      <c r="E109" s="45" t="s">
        <v>283</v>
      </c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2" t="s">
        <v>284</v>
      </c>
      <c r="E110" s="55" t="s">
        <v>285</v>
      </c>
    </row>
    <row r="111">
      <c r="A111" s="49" t="s">
        <v>224</v>
      </c>
    </row>
    <row r="112">
      <c r="A112" s="40"/>
      <c r="E112" s="55" t="s">
        <v>286</v>
      </c>
    </row>
    <row r="113">
      <c r="A113" s="40"/>
      <c r="E113" s="55" t="s">
        <v>287</v>
      </c>
    </row>
    <row r="114">
      <c r="A114" s="40"/>
      <c r="E114" s="55" t="s">
        <v>288</v>
      </c>
    </row>
    <row r="115">
      <c r="A115" s="40" t="s">
        <v>225</v>
      </c>
      <c r="H115" s="1"/>
      <c r="I115" s="1"/>
      <c r="J115" s="1"/>
      <c r="K115" s="1"/>
      <c r="L115" s="1"/>
      <c r="M115" s="1" t="s">
        <v>13</v>
      </c>
    </row>
    <row r="116">
      <c r="A116" s="40"/>
      <c r="H116" s="1" t="s">
        <v>54</v>
      </c>
      <c r="I116" s="1"/>
      <c r="J116" s="1"/>
      <c r="K116" s="1"/>
      <c r="L116" s="1"/>
      <c r="M116" s="1"/>
    </row>
    <row r="117">
      <c r="A117" s="57" t="s">
        <v>226</v>
      </c>
      <c r="B117" s="58"/>
      <c r="C117" s="58"/>
      <c r="D117" s="58"/>
      <c r="E117" s="59" t="s">
        <v>289</v>
      </c>
      <c r="F117" s="58"/>
      <c r="G117" s="58"/>
      <c r="H117" s="1" t="s">
        <v>56</v>
      </c>
      <c r="I117" s="47">
        <v>6.5</v>
      </c>
      <c r="J117" s="47">
        <v>10.0</v>
      </c>
      <c r="K117" s="48">
        <f t="shared" ref="K117:K118" si="7">I117/J117</f>
        <v>0.65</v>
      </c>
      <c r="L117" s="1"/>
      <c r="M117" s="1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40"/>
      <c r="H118" s="1" t="s">
        <v>57</v>
      </c>
      <c r="I118" s="47">
        <v>8.0</v>
      </c>
      <c r="J118" s="48">
        <v>13.0</v>
      </c>
      <c r="K118" s="48">
        <f t="shared" si="7"/>
        <v>0.6153846154</v>
      </c>
      <c r="L118" s="1"/>
      <c r="M118" s="48">
        <f>2*K117*K118/(K117+K118)</f>
        <v>0.632218845</v>
      </c>
    </row>
    <row r="119">
      <c r="A119" s="40" t="s">
        <v>227</v>
      </c>
      <c r="H119" s="1"/>
      <c r="I119" s="1"/>
      <c r="J119" s="1"/>
      <c r="K119" s="1"/>
      <c r="L119" s="1"/>
      <c r="M119" s="1"/>
    </row>
    <row r="120">
      <c r="A120" s="40" t="s">
        <v>228</v>
      </c>
      <c r="H120" s="24" t="s">
        <v>60</v>
      </c>
      <c r="I120" s="1"/>
      <c r="J120" s="1"/>
      <c r="K120" s="1"/>
      <c r="L120" s="1"/>
      <c r="M120" s="1"/>
    </row>
    <row r="121">
      <c r="A121" s="40" t="s">
        <v>229</v>
      </c>
      <c r="H121" s="1" t="s">
        <v>56</v>
      </c>
      <c r="I121" s="47">
        <v>17.0</v>
      </c>
      <c r="J121" s="47">
        <v>23.0</v>
      </c>
      <c r="K121" s="48">
        <f t="shared" ref="K121:K122" si="8">I121/J121</f>
        <v>0.7391304348</v>
      </c>
      <c r="L121" s="1"/>
      <c r="M121" s="1"/>
    </row>
    <row r="122">
      <c r="A122" s="43" t="s">
        <v>230</v>
      </c>
      <c r="B122" s="44"/>
      <c r="C122" s="44"/>
      <c r="D122" s="44"/>
      <c r="E122" s="45" t="s">
        <v>230</v>
      </c>
      <c r="F122" s="44"/>
      <c r="H122" s="1" t="s">
        <v>57</v>
      </c>
      <c r="I122" s="47">
        <v>11.5</v>
      </c>
      <c r="J122" s="48">
        <v>23.0</v>
      </c>
      <c r="K122" s="48">
        <f t="shared" si="8"/>
        <v>0.5</v>
      </c>
      <c r="L122" s="1"/>
      <c r="M122" s="48">
        <f>2*K121*K122/(K121+K122)</f>
        <v>0.5964912281</v>
      </c>
    </row>
    <row r="123">
      <c r="A123" s="43" t="s">
        <v>231</v>
      </c>
      <c r="B123" s="44"/>
      <c r="C123" s="44"/>
      <c r="D123" s="44"/>
      <c r="E123" s="45" t="s">
        <v>231</v>
      </c>
      <c r="F123" s="44"/>
      <c r="H123" s="1"/>
      <c r="I123" s="1"/>
      <c r="J123" s="1"/>
      <c r="K123" s="1"/>
      <c r="L123" s="1"/>
      <c r="M123" s="1"/>
    </row>
    <row r="124">
      <c r="A124" s="40" t="s">
        <v>232</v>
      </c>
      <c r="H124" s="24" t="s">
        <v>65</v>
      </c>
      <c r="I124" s="1"/>
      <c r="J124" s="1"/>
      <c r="K124" s="1"/>
      <c r="L124" s="1"/>
      <c r="M124" s="1"/>
    </row>
    <row r="125">
      <c r="A125" s="40"/>
      <c r="H125" s="1" t="s">
        <v>56</v>
      </c>
      <c r="I125" s="47">
        <v>6.5</v>
      </c>
      <c r="J125" s="47">
        <v>17.0</v>
      </c>
      <c r="K125" s="48">
        <f t="shared" ref="K125:K126" si="9">I125/J125</f>
        <v>0.3823529412</v>
      </c>
      <c r="L125" s="1"/>
      <c r="M125" s="1"/>
    </row>
    <row r="126">
      <c r="A126" s="40"/>
      <c r="H126" s="1" t="s">
        <v>57</v>
      </c>
      <c r="I126" s="47">
        <v>5.0</v>
      </c>
      <c r="J126" s="48">
        <v>19.0</v>
      </c>
      <c r="K126" s="48">
        <f t="shared" si="9"/>
        <v>0.2631578947</v>
      </c>
      <c r="L126" s="1"/>
      <c r="M126" s="48">
        <f>2*K125*K126/(K125+K126)</f>
        <v>0.3117505995</v>
      </c>
    </row>
    <row r="127">
      <c r="A127" s="40" t="s">
        <v>233</v>
      </c>
    </row>
    <row r="128">
      <c r="A128" s="40" t="s">
        <v>234</v>
      </c>
    </row>
    <row r="129">
      <c r="A129" s="66" t="s">
        <v>235</v>
      </c>
      <c r="B129" s="67"/>
      <c r="C129" s="67"/>
      <c r="D129" s="67"/>
      <c r="E129" s="65" t="s">
        <v>290</v>
      </c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>
      <c r="A130" s="40" t="s">
        <v>236</v>
      </c>
    </row>
    <row r="131">
      <c r="A131" s="40" t="s">
        <v>237</v>
      </c>
    </row>
    <row r="132">
      <c r="A132" s="40" t="s">
        <v>238</v>
      </c>
    </row>
    <row r="133">
      <c r="A133" s="49" t="s">
        <v>239</v>
      </c>
      <c r="B133" s="50"/>
      <c r="C133" s="50"/>
      <c r="D133" s="50"/>
      <c r="E133" s="51" t="s">
        <v>291</v>
      </c>
      <c r="F133" s="50"/>
    </row>
    <row r="134">
      <c r="A134" s="49" t="s">
        <v>241</v>
      </c>
      <c r="B134" s="50"/>
      <c r="C134" s="50"/>
      <c r="D134" s="50"/>
      <c r="E134" s="50"/>
      <c r="F134" s="50"/>
    </row>
    <row r="135">
      <c r="A135" s="49" t="s">
        <v>242</v>
      </c>
      <c r="B135" s="50"/>
      <c r="C135" s="50"/>
      <c r="D135" s="50"/>
      <c r="E135" s="51" t="s">
        <v>292</v>
      </c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40" t="s">
        <v>243</v>
      </c>
    </row>
    <row r="137">
      <c r="A137" s="40" t="s">
        <v>244</v>
      </c>
    </row>
    <row r="138">
      <c r="A138" s="41"/>
      <c r="E138" s="55" t="s">
        <v>293</v>
      </c>
    </row>
    <row r="139">
      <c r="A139" s="41"/>
      <c r="E139" s="55" t="s">
        <v>294</v>
      </c>
    </row>
    <row r="140">
      <c r="A140" s="41"/>
      <c r="E140" s="55" t="s">
        <v>295</v>
      </c>
    </row>
    <row r="141">
      <c r="A141" s="41"/>
    </row>
    <row r="142">
      <c r="A142" s="41"/>
      <c r="E142" s="55" t="s">
        <v>296</v>
      </c>
    </row>
    <row r="143">
      <c r="A143" s="41"/>
      <c r="E143" s="55" t="s">
        <v>297</v>
      </c>
    </row>
    <row r="144">
      <c r="A144" s="41"/>
      <c r="E144" s="55" t="s">
        <v>298</v>
      </c>
    </row>
    <row r="145">
      <c r="A145" s="41"/>
      <c r="E145" s="59" t="s">
        <v>299</v>
      </c>
      <c r="F145" s="58"/>
    </row>
    <row r="146">
      <c r="A146" s="41"/>
      <c r="E146" s="59" t="s">
        <v>300</v>
      </c>
      <c r="F146" s="58"/>
    </row>
    <row r="147">
      <c r="A147" s="41"/>
      <c r="E147" s="55" t="s">
        <v>301</v>
      </c>
    </row>
    <row r="148">
      <c r="A148" s="41"/>
      <c r="E148" s="55" t="s">
        <v>302</v>
      </c>
    </row>
    <row r="149">
      <c r="A149" s="41"/>
      <c r="E149" s="55" t="s">
        <v>303</v>
      </c>
    </row>
    <row r="150">
      <c r="A150" s="41"/>
    </row>
    <row r="151">
      <c r="A151" s="41"/>
    </row>
    <row r="152">
      <c r="A152" s="37" t="s">
        <v>18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40" t="s">
        <v>31</v>
      </c>
    </row>
    <row r="154">
      <c r="A154" s="49" t="s">
        <v>205</v>
      </c>
    </row>
    <row r="155">
      <c r="A155" s="42" t="s">
        <v>304</v>
      </c>
    </row>
    <row r="156">
      <c r="A156" s="40"/>
      <c r="E156" s="51" t="s">
        <v>305</v>
      </c>
    </row>
    <row r="157">
      <c r="A157" s="40" t="s">
        <v>35</v>
      </c>
    </row>
    <row r="158">
      <c r="A158" s="43" t="s">
        <v>209</v>
      </c>
      <c r="B158" s="44"/>
      <c r="C158" s="44"/>
      <c r="D158" s="44"/>
      <c r="E158" s="45" t="s">
        <v>209</v>
      </c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2" t="s">
        <v>306</v>
      </c>
      <c r="E159" s="55" t="s">
        <v>307</v>
      </c>
    </row>
    <row r="160">
      <c r="A160" s="43" t="s">
        <v>211</v>
      </c>
    </row>
    <row r="161">
      <c r="A161" s="43" t="s">
        <v>212</v>
      </c>
      <c r="E161" s="55" t="s">
        <v>308</v>
      </c>
    </row>
    <row r="162">
      <c r="A162" s="43" t="s">
        <v>309</v>
      </c>
      <c r="E162" s="55" t="s">
        <v>310</v>
      </c>
    </row>
    <row r="163">
      <c r="A163" s="40" t="s">
        <v>258</v>
      </c>
    </row>
    <row r="164">
      <c r="A164" s="40" t="s">
        <v>217</v>
      </c>
    </row>
    <row r="165">
      <c r="A165" s="43" t="s">
        <v>218</v>
      </c>
      <c r="E165" s="55" t="s">
        <v>311</v>
      </c>
    </row>
    <row r="166">
      <c r="A166" s="43" t="s">
        <v>312</v>
      </c>
      <c r="B166" s="44"/>
      <c r="C166" s="44"/>
      <c r="D166" s="44"/>
      <c r="E166" s="45" t="s">
        <v>283</v>
      </c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56" t="s">
        <v>313</v>
      </c>
      <c r="E167" s="55" t="s">
        <v>314</v>
      </c>
    </row>
    <row r="168">
      <c r="A168" s="49" t="s">
        <v>224</v>
      </c>
    </row>
    <row r="169">
      <c r="A169" s="40"/>
    </row>
    <row r="170">
      <c r="A170" s="40"/>
    </row>
    <row r="171">
      <c r="A171" s="57" t="s">
        <v>225</v>
      </c>
      <c r="B171" s="58"/>
      <c r="C171" s="58"/>
      <c r="D171" s="58"/>
      <c r="E171" s="59" t="s">
        <v>315</v>
      </c>
      <c r="F171" s="58"/>
      <c r="G171" s="58"/>
      <c r="H171" s="1"/>
      <c r="I171" s="1"/>
      <c r="J171" s="1"/>
      <c r="K171" s="1"/>
      <c r="L171" s="1"/>
      <c r="M171" s="1" t="s">
        <v>13</v>
      </c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40"/>
      <c r="H172" s="1" t="s">
        <v>54</v>
      </c>
      <c r="I172" s="1"/>
      <c r="J172" s="1"/>
      <c r="K172" s="1"/>
      <c r="L172" s="1"/>
      <c r="M172" s="1"/>
    </row>
    <row r="173">
      <c r="A173" s="40" t="s">
        <v>226</v>
      </c>
      <c r="E173" s="55"/>
      <c r="H173" s="1" t="s">
        <v>56</v>
      </c>
      <c r="I173" s="47">
        <v>7.5</v>
      </c>
      <c r="J173" s="47">
        <v>8.0</v>
      </c>
      <c r="K173" s="48">
        <f t="shared" ref="K173:K174" si="10">I173/J173</f>
        <v>0.9375</v>
      </c>
      <c r="L173" s="1"/>
      <c r="M173" s="1"/>
    </row>
    <row r="174">
      <c r="A174" s="40" t="s">
        <v>227</v>
      </c>
      <c r="H174" s="1" t="s">
        <v>57</v>
      </c>
      <c r="I174" s="47">
        <v>8.0</v>
      </c>
      <c r="J174" s="48">
        <v>13.0</v>
      </c>
      <c r="K174" s="48">
        <f t="shared" si="10"/>
        <v>0.6153846154</v>
      </c>
      <c r="L174" s="1"/>
      <c r="M174" s="48">
        <f>2*K173*K174/(K173+K174)</f>
        <v>0.7430340557</v>
      </c>
    </row>
    <row r="175">
      <c r="A175" s="40" t="s">
        <v>228</v>
      </c>
      <c r="H175" s="1"/>
      <c r="I175" s="1"/>
      <c r="J175" s="1"/>
      <c r="K175" s="1"/>
      <c r="L175" s="1"/>
      <c r="M175" s="1"/>
    </row>
    <row r="176">
      <c r="A176" s="43" t="s">
        <v>229</v>
      </c>
      <c r="B176" s="44"/>
      <c r="C176" s="44"/>
      <c r="D176" s="44"/>
      <c r="E176" s="45" t="s">
        <v>316</v>
      </c>
      <c r="F176" s="44"/>
      <c r="G176" s="44"/>
      <c r="H176" s="24" t="s">
        <v>60</v>
      </c>
      <c r="I176" s="1"/>
      <c r="J176" s="1"/>
      <c r="K176" s="1"/>
      <c r="L176" s="1"/>
      <c r="M176" s="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0" t="s">
        <v>230</v>
      </c>
      <c r="H177" s="1" t="s">
        <v>56</v>
      </c>
      <c r="I177" s="47">
        <v>15.5</v>
      </c>
      <c r="J177" s="47">
        <v>29.0</v>
      </c>
      <c r="K177" s="48">
        <f t="shared" ref="K177:K178" si="11">I177/J177</f>
        <v>0.5344827586</v>
      </c>
      <c r="L177" s="1"/>
      <c r="M177" s="1"/>
    </row>
    <row r="178">
      <c r="A178" s="43" t="s">
        <v>231</v>
      </c>
      <c r="B178" s="44"/>
      <c r="C178" s="44"/>
      <c r="D178" s="44"/>
      <c r="E178" s="45" t="s">
        <v>231</v>
      </c>
      <c r="F178" s="44"/>
      <c r="G178" s="44"/>
      <c r="H178" s="1" t="s">
        <v>57</v>
      </c>
      <c r="I178" s="47">
        <v>16.0</v>
      </c>
      <c r="J178" s="48">
        <v>23.0</v>
      </c>
      <c r="K178" s="48">
        <f t="shared" si="11"/>
        <v>0.6956521739</v>
      </c>
      <c r="L178" s="1"/>
      <c r="M178" s="48">
        <f>2*K177*K178/(K177+K178)</f>
        <v>0.6045094455</v>
      </c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0" t="s">
        <v>232</v>
      </c>
      <c r="H179" s="1"/>
      <c r="I179" s="1"/>
      <c r="J179" s="1"/>
      <c r="K179" s="1"/>
      <c r="L179" s="1"/>
      <c r="M179" s="1"/>
    </row>
    <row r="180">
      <c r="A180" s="40"/>
      <c r="H180" s="24" t="s">
        <v>65</v>
      </c>
      <c r="I180" s="1"/>
      <c r="J180" s="1"/>
      <c r="K180" s="1"/>
      <c r="L180" s="1"/>
      <c r="M180" s="1"/>
    </row>
    <row r="181">
      <c r="A181" s="40"/>
      <c r="E181" s="55"/>
      <c r="H181" s="1" t="s">
        <v>56</v>
      </c>
      <c r="I181" s="47">
        <v>7.0</v>
      </c>
      <c r="J181" s="47">
        <v>13.0</v>
      </c>
      <c r="K181" s="48">
        <f t="shared" ref="K181:K182" si="12">I181/J181</f>
        <v>0.5384615385</v>
      </c>
      <c r="L181" s="1"/>
      <c r="M181" s="1"/>
    </row>
    <row r="182">
      <c r="A182" s="57" t="s">
        <v>233</v>
      </c>
      <c r="B182" s="58"/>
      <c r="C182" s="58"/>
      <c r="D182" s="58"/>
      <c r="E182" s="59" t="s">
        <v>317</v>
      </c>
      <c r="F182" s="58"/>
      <c r="G182" s="58"/>
      <c r="H182" s="1" t="s">
        <v>57</v>
      </c>
      <c r="I182" s="47">
        <v>7.5</v>
      </c>
      <c r="J182" s="48">
        <v>19.0</v>
      </c>
      <c r="K182" s="48">
        <f t="shared" si="12"/>
        <v>0.3947368421</v>
      </c>
      <c r="L182" s="1"/>
      <c r="M182" s="48">
        <f>2*K181*K182/(K181+K182)</f>
        <v>0.4555314534</v>
      </c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7" t="s">
        <v>234</v>
      </c>
      <c r="B183" s="58"/>
      <c r="C183" s="58"/>
      <c r="D183" s="58"/>
      <c r="E183" s="59" t="s">
        <v>318</v>
      </c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49" t="s">
        <v>235</v>
      </c>
      <c r="B184" s="50"/>
      <c r="C184" s="50"/>
      <c r="D184" s="50"/>
      <c r="E184" s="51" t="s">
        <v>319</v>
      </c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40" t="s">
        <v>236</v>
      </c>
    </row>
    <row r="186">
      <c r="A186" s="40" t="s">
        <v>237</v>
      </c>
    </row>
    <row r="187">
      <c r="A187" s="40" t="s">
        <v>238</v>
      </c>
    </row>
    <row r="188">
      <c r="A188" s="49" t="s">
        <v>239</v>
      </c>
      <c r="B188" s="50"/>
      <c r="C188" s="50"/>
      <c r="D188" s="50"/>
      <c r="E188" s="51" t="s">
        <v>320</v>
      </c>
      <c r="F188" s="50"/>
    </row>
    <row r="189">
      <c r="A189" s="49" t="s">
        <v>241</v>
      </c>
      <c r="B189" s="50"/>
      <c r="C189" s="50"/>
      <c r="D189" s="50"/>
      <c r="E189" s="50"/>
      <c r="F189" s="50"/>
    </row>
    <row r="190">
      <c r="A190" s="43" t="s">
        <v>242</v>
      </c>
      <c r="B190" s="44"/>
      <c r="C190" s="44"/>
      <c r="D190" s="44"/>
      <c r="E190" s="45" t="s">
        <v>321</v>
      </c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0" t="s">
        <v>243</v>
      </c>
    </row>
    <row r="192">
      <c r="A192" s="40" t="s">
        <v>244</v>
      </c>
    </row>
    <row r="193">
      <c r="A193" s="41"/>
      <c r="E193" s="55" t="s">
        <v>322</v>
      </c>
    </row>
    <row r="194">
      <c r="A194" s="41"/>
      <c r="E194" s="55" t="s">
        <v>323</v>
      </c>
    </row>
    <row r="195">
      <c r="A195" s="41"/>
      <c r="E195" s="55" t="s">
        <v>324</v>
      </c>
    </row>
    <row r="196">
      <c r="A196" s="41"/>
      <c r="E196" s="55" t="s">
        <v>325</v>
      </c>
    </row>
    <row r="197">
      <c r="A197" s="41"/>
      <c r="E197" s="55" t="s">
        <v>326</v>
      </c>
    </row>
    <row r="198">
      <c r="A198" s="41"/>
    </row>
    <row r="199">
      <c r="A199" s="41"/>
    </row>
    <row r="200">
      <c r="A200" s="37" t="s">
        <v>30</v>
      </c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40" t="s">
        <v>31</v>
      </c>
      <c r="B201" s="41"/>
    </row>
    <row r="202">
      <c r="A202" s="43" t="s">
        <v>205</v>
      </c>
      <c r="B202" s="44"/>
      <c r="C202" s="44"/>
      <c r="D202" s="44"/>
      <c r="E202" s="45" t="s">
        <v>327</v>
      </c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2" t="s">
        <v>328</v>
      </c>
      <c r="B203" s="44"/>
      <c r="C203" s="44"/>
      <c r="D203" s="44"/>
      <c r="E203" s="45" t="s">
        <v>329</v>
      </c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0"/>
      <c r="B204" s="41"/>
    </row>
    <row r="205">
      <c r="A205" s="40" t="s">
        <v>35</v>
      </c>
      <c r="B205" s="41"/>
    </row>
    <row r="206">
      <c r="A206" s="40" t="s">
        <v>209</v>
      </c>
      <c r="B206" s="41"/>
    </row>
    <row r="207">
      <c r="A207" s="42" t="s">
        <v>330</v>
      </c>
      <c r="B207" s="41"/>
    </row>
    <row r="208">
      <c r="A208" s="40" t="s">
        <v>211</v>
      </c>
      <c r="B208" s="41"/>
    </row>
    <row r="209">
      <c r="A209" s="43" t="s">
        <v>212</v>
      </c>
      <c r="B209" s="41"/>
      <c r="E209" s="55" t="s">
        <v>331</v>
      </c>
    </row>
    <row r="210">
      <c r="A210" s="43" t="s">
        <v>332</v>
      </c>
      <c r="B210" s="41"/>
      <c r="E210" s="55" t="s">
        <v>333</v>
      </c>
    </row>
    <row r="211">
      <c r="A211" s="40" t="s">
        <v>258</v>
      </c>
      <c r="B211" s="41"/>
    </row>
    <row r="212">
      <c r="A212" s="40" t="s">
        <v>217</v>
      </c>
      <c r="B212" s="41"/>
    </row>
    <row r="213">
      <c r="A213" s="43" t="s">
        <v>218</v>
      </c>
      <c r="B213" s="41"/>
      <c r="E213" s="55" t="s">
        <v>334</v>
      </c>
    </row>
    <row r="214">
      <c r="A214" s="42" t="s">
        <v>335</v>
      </c>
      <c r="B214" s="41"/>
    </row>
    <row r="215">
      <c r="A215" s="56" t="s">
        <v>336</v>
      </c>
      <c r="B215" s="41"/>
      <c r="E215" s="35" t="s">
        <v>337</v>
      </c>
    </row>
    <row r="216">
      <c r="A216" s="49" t="s">
        <v>224</v>
      </c>
      <c r="B216" s="41"/>
    </row>
    <row r="217">
      <c r="A217" s="40"/>
      <c r="B217" s="41"/>
    </row>
    <row r="218">
      <c r="A218" s="40"/>
      <c r="B218" s="41"/>
    </row>
    <row r="219">
      <c r="A219" s="40" t="s">
        <v>225</v>
      </c>
      <c r="B219" s="41"/>
      <c r="H219" s="1"/>
      <c r="I219" s="1"/>
      <c r="J219" s="1"/>
      <c r="K219" s="1"/>
      <c r="L219" s="1"/>
      <c r="M219" s="1" t="s">
        <v>13</v>
      </c>
    </row>
    <row r="220">
      <c r="A220" s="40"/>
      <c r="B220" s="41"/>
      <c r="H220" s="1" t="s">
        <v>54</v>
      </c>
      <c r="I220" s="1"/>
      <c r="J220" s="1"/>
      <c r="K220" s="1"/>
      <c r="L220" s="1"/>
      <c r="M220" s="1"/>
    </row>
    <row r="221">
      <c r="A221" s="40" t="s">
        <v>226</v>
      </c>
      <c r="B221" s="41"/>
      <c r="H221" s="1" t="s">
        <v>56</v>
      </c>
      <c r="I221" s="47">
        <v>6.0</v>
      </c>
      <c r="J221" s="47">
        <v>6.0</v>
      </c>
      <c r="K221" s="48">
        <f t="shared" ref="K221:K222" si="13">I221/J221</f>
        <v>1</v>
      </c>
      <c r="L221" s="1"/>
      <c r="M221" s="1"/>
    </row>
    <row r="222">
      <c r="A222" s="40" t="s">
        <v>227</v>
      </c>
      <c r="B222" s="41"/>
      <c r="H222" s="1" t="s">
        <v>57</v>
      </c>
      <c r="I222" s="47">
        <v>7.0</v>
      </c>
      <c r="J222" s="48">
        <v>13.0</v>
      </c>
      <c r="K222" s="48">
        <f t="shared" si="13"/>
        <v>0.5384615385</v>
      </c>
      <c r="L222" s="1"/>
      <c r="M222" s="48">
        <f>2*K221*K222/(K221+K222)</f>
        <v>0.7</v>
      </c>
    </row>
    <row r="223">
      <c r="A223" s="40" t="s">
        <v>228</v>
      </c>
      <c r="B223" s="41"/>
      <c r="H223" s="1"/>
      <c r="I223" s="1"/>
      <c r="J223" s="1"/>
      <c r="K223" s="1"/>
      <c r="L223" s="1"/>
      <c r="M223" s="1"/>
    </row>
    <row r="224">
      <c r="A224" s="40" t="s">
        <v>229</v>
      </c>
      <c r="B224" s="41"/>
      <c r="H224" s="24" t="s">
        <v>60</v>
      </c>
      <c r="I224" s="1"/>
      <c r="J224" s="1"/>
      <c r="K224" s="1"/>
      <c r="L224" s="1"/>
      <c r="M224" s="1"/>
    </row>
    <row r="225">
      <c r="A225" s="40" t="s">
        <v>230</v>
      </c>
      <c r="B225" s="41"/>
      <c r="H225" s="1" t="s">
        <v>56</v>
      </c>
      <c r="I225" s="47">
        <v>24.5</v>
      </c>
      <c r="J225" s="47">
        <v>27.0</v>
      </c>
      <c r="K225" s="48">
        <f t="shared" ref="K225:K226" si="14">I225/J225</f>
        <v>0.9074074074</v>
      </c>
      <c r="L225" s="1"/>
      <c r="M225" s="1"/>
    </row>
    <row r="226">
      <c r="A226" s="40" t="s">
        <v>231</v>
      </c>
      <c r="B226" s="41"/>
      <c r="H226" s="1" t="s">
        <v>57</v>
      </c>
      <c r="I226" s="47">
        <v>19.0</v>
      </c>
      <c r="J226" s="48">
        <v>23.0</v>
      </c>
      <c r="K226" s="48">
        <f t="shared" si="14"/>
        <v>0.8260869565</v>
      </c>
      <c r="L226" s="1"/>
      <c r="M226" s="48">
        <f>2*K225*K226/(K225+K226)</f>
        <v>0.8648397585</v>
      </c>
    </row>
    <row r="227">
      <c r="A227" s="40" t="s">
        <v>232</v>
      </c>
      <c r="B227" s="41"/>
      <c r="H227" s="1"/>
      <c r="I227" s="1"/>
      <c r="J227" s="1"/>
      <c r="K227" s="1"/>
      <c r="L227" s="1"/>
      <c r="M227" s="1"/>
    </row>
    <row r="228">
      <c r="A228" s="40"/>
      <c r="B228" s="41"/>
      <c r="H228" s="24" t="s">
        <v>65</v>
      </c>
      <c r="I228" s="1"/>
      <c r="J228" s="1"/>
      <c r="K228" s="1"/>
      <c r="L228" s="1"/>
      <c r="M228" s="1"/>
    </row>
    <row r="229">
      <c r="A229" s="40"/>
      <c r="B229" s="41"/>
      <c r="H229" s="1" t="s">
        <v>56</v>
      </c>
      <c r="I229" s="47">
        <v>0.0</v>
      </c>
      <c r="J229" s="47">
        <v>13.0</v>
      </c>
      <c r="K229" s="48">
        <f t="shared" ref="K229:K230" si="15">I229/J229</f>
        <v>0</v>
      </c>
      <c r="L229" s="1"/>
      <c r="M229" s="1"/>
    </row>
    <row r="230">
      <c r="A230" s="40" t="s">
        <v>233</v>
      </c>
      <c r="B230" s="41"/>
      <c r="H230" s="1" t="s">
        <v>57</v>
      </c>
      <c r="I230" s="47">
        <v>0.0</v>
      </c>
      <c r="J230" s="48">
        <v>19.0</v>
      </c>
      <c r="K230" s="48">
        <f t="shared" si="15"/>
        <v>0</v>
      </c>
      <c r="L230" s="1"/>
      <c r="M230" s="48" t="str">
        <f>2*K229*K230/(K229+K230)</f>
        <v>#DIV/0!</v>
      </c>
    </row>
    <row r="231">
      <c r="A231" s="40" t="s">
        <v>234</v>
      </c>
      <c r="B231" s="41"/>
    </row>
    <row r="232">
      <c r="A232" s="40" t="s">
        <v>235</v>
      </c>
      <c r="B232" s="41"/>
    </row>
    <row r="233">
      <c r="A233" s="40" t="s">
        <v>236</v>
      </c>
      <c r="B233" s="41"/>
    </row>
    <row r="234">
      <c r="A234" s="40" t="s">
        <v>237</v>
      </c>
      <c r="B234" s="41"/>
    </row>
    <row r="235">
      <c r="A235" s="40" t="s">
        <v>238</v>
      </c>
      <c r="B235" s="41"/>
    </row>
    <row r="236">
      <c r="A236" s="40" t="s">
        <v>239</v>
      </c>
      <c r="B236" s="41"/>
    </row>
    <row r="237">
      <c r="A237" s="40" t="s">
        <v>241</v>
      </c>
      <c r="B237" s="41"/>
    </row>
    <row r="238">
      <c r="A238" s="40" t="s">
        <v>242</v>
      </c>
      <c r="B238" s="41"/>
    </row>
    <row r="239">
      <c r="A239" s="40" t="s">
        <v>243</v>
      </c>
      <c r="B239" s="41"/>
    </row>
    <row r="240">
      <c r="A240" s="40" t="s">
        <v>244</v>
      </c>
      <c r="B240" s="41"/>
    </row>
    <row r="241">
      <c r="A241" s="41"/>
      <c r="E241" s="55" t="s">
        <v>338</v>
      </c>
    </row>
    <row r="242">
      <c r="A242" s="41"/>
      <c r="E242" s="55" t="s">
        <v>339</v>
      </c>
    </row>
    <row r="243">
      <c r="A243" s="41"/>
      <c r="E243" s="55" t="s">
        <v>340</v>
      </c>
    </row>
    <row r="244">
      <c r="A244" s="41"/>
      <c r="E244" s="55" t="s">
        <v>341</v>
      </c>
    </row>
    <row r="245">
      <c r="A245" s="41"/>
      <c r="E245" s="55" t="s">
        <v>342</v>
      </c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  <row r="1005">
      <c r="A1005" s="41"/>
    </row>
    <row r="1006">
      <c r="A1006" s="41"/>
    </row>
    <row r="1007">
      <c r="A1007" s="41"/>
    </row>
    <row r="1008">
      <c r="A1008" s="41"/>
    </row>
    <row r="1009">
      <c r="A1009" s="41"/>
    </row>
    <row r="1010">
      <c r="A1010" s="41"/>
    </row>
    <row r="1011">
      <c r="A1011" s="41"/>
    </row>
    <row r="1012">
      <c r="A1012" s="41"/>
    </row>
    <row r="1013">
      <c r="A1013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1">
      <c r="A1" s="37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31</v>
      </c>
    </row>
    <row r="3">
      <c r="A3" s="43" t="s">
        <v>343</v>
      </c>
      <c r="E3" s="55" t="s">
        <v>344</v>
      </c>
    </row>
    <row r="4">
      <c r="A4" s="68" t="s">
        <v>345</v>
      </c>
    </row>
    <row r="5">
      <c r="A5" s="46" t="s">
        <v>346</v>
      </c>
    </row>
    <row r="6">
      <c r="A6" s="40" t="s">
        <v>347</v>
      </c>
    </row>
    <row r="7">
      <c r="A7" s="40"/>
      <c r="E7" s="51" t="s">
        <v>348</v>
      </c>
    </row>
    <row r="8">
      <c r="A8" s="40" t="s">
        <v>35</v>
      </c>
    </row>
    <row r="9">
      <c r="A9" s="40" t="s">
        <v>349</v>
      </c>
    </row>
    <row r="10">
      <c r="A10" s="43" t="s">
        <v>350</v>
      </c>
      <c r="E10" s="55" t="s">
        <v>351</v>
      </c>
    </row>
    <row r="11">
      <c r="A11" s="42" t="s">
        <v>352</v>
      </c>
      <c r="E11" s="55" t="s">
        <v>353</v>
      </c>
    </row>
    <row r="12">
      <c r="A12" s="43" t="s">
        <v>354</v>
      </c>
      <c r="E12" s="55" t="s">
        <v>355</v>
      </c>
    </row>
    <row r="13">
      <c r="A13" s="43" t="s">
        <v>356</v>
      </c>
      <c r="E13" s="55" t="s">
        <v>357</v>
      </c>
    </row>
    <row r="14">
      <c r="A14" s="42" t="s">
        <v>358</v>
      </c>
      <c r="E14" s="55" t="s">
        <v>359</v>
      </c>
    </row>
    <row r="15">
      <c r="A15" s="40" t="s">
        <v>360</v>
      </c>
    </row>
    <row r="16">
      <c r="A16" s="40" t="s">
        <v>361</v>
      </c>
      <c r="E16" s="55"/>
    </row>
    <row r="17">
      <c r="A17" s="42" t="s">
        <v>362</v>
      </c>
      <c r="E17" s="55" t="s">
        <v>363</v>
      </c>
    </row>
    <row r="18">
      <c r="A18" s="56" t="s">
        <v>364</v>
      </c>
      <c r="E18" s="55" t="s">
        <v>365</v>
      </c>
    </row>
    <row r="19">
      <c r="A19" s="42" t="s">
        <v>366</v>
      </c>
      <c r="E19" s="55" t="s">
        <v>367</v>
      </c>
    </row>
    <row r="20">
      <c r="A20" s="42" t="s">
        <v>368</v>
      </c>
    </row>
    <row r="21">
      <c r="A21" s="40"/>
      <c r="E21" s="55" t="s">
        <v>369</v>
      </c>
    </row>
    <row r="22">
      <c r="A22" s="40"/>
    </row>
    <row r="23">
      <c r="A23" s="40" t="s">
        <v>370</v>
      </c>
      <c r="G23" s="1"/>
      <c r="H23" s="1"/>
      <c r="I23" s="1"/>
      <c r="J23" s="1"/>
      <c r="K23" s="1"/>
      <c r="L23" s="1" t="s">
        <v>13</v>
      </c>
    </row>
    <row r="24">
      <c r="A24" s="40" t="s">
        <v>371</v>
      </c>
      <c r="G24" s="1" t="s">
        <v>54</v>
      </c>
      <c r="H24" s="1"/>
      <c r="I24" s="1"/>
      <c r="J24" s="1"/>
      <c r="K24" s="1"/>
      <c r="L24" s="1"/>
    </row>
    <row r="25">
      <c r="A25" s="40" t="s">
        <v>372</v>
      </c>
      <c r="G25" s="1" t="s">
        <v>56</v>
      </c>
      <c r="H25" s="47">
        <v>9.5</v>
      </c>
      <c r="I25" s="47">
        <v>11.0</v>
      </c>
      <c r="J25" s="48">
        <f t="shared" ref="J25:J26" si="1">H25/I25</f>
        <v>0.8636363636</v>
      </c>
      <c r="K25" s="1"/>
      <c r="L25" s="1"/>
    </row>
    <row r="26">
      <c r="A26" s="40" t="s">
        <v>373</v>
      </c>
      <c r="G26" s="1" t="s">
        <v>57</v>
      </c>
      <c r="H26" s="47">
        <v>10.0</v>
      </c>
      <c r="I26" s="48">
        <v>16.0</v>
      </c>
      <c r="J26" s="48">
        <f t="shared" si="1"/>
        <v>0.625</v>
      </c>
      <c r="K26" s="1"/>
      <c r="L26" s="48">
        <f>2*J25*J26/(J25+J26)</f>
        <v>0.7251908397</v>
      </c>
    </row>
    <row r="27">
      <c r="A27" s="40"/>
      <c r="G27" s="1"/>
      <c r="H27" s="1"/>
      <c r="I27" s="1"/>
      <c r="J27" s="1"/>
      <c r="K27" s="1"/>
      <c r="L27" s="1"/>
    </row>
    <row r="28">
      <c r="A28" s="40"/>
      <c r="G28" s="1" t="s">
        <v>60</v>
      </c>
      <c r="H28" s="1"/>
      <c r="I28" s="1"/>
      <c r="J28" s="1"/>
      <c r="K28" s="1"/>
      <c r="L28" s="1"/>
    </row>
    <row r="29">
      <c r="A29" s="40" t="s">
        <v>374</v>
      </c>
      <c r="G29" s="1" t="s">
        <v>56</v>
      </c>
      <c r="H29" s="47">
        <v>11.5</v>
      </c>
      <c r="I29" s="47">
        <v>33.0</v>
      </c>
      <c r="J29" s="48">
        <f t="shared" ref="J29:J30" si="2">H29/I29</f>
        <v>0.3484848485</v>
      </c>
      <c r="K29" s="1"/>
      <c r="L29" s="1"/>
    </row>
    <row r="30">
      <c r="A30" s="40" t="s">
        <v>375</v>
      </c>
      <c r="G30" s="1" t="s">
        <v>57</v>
      </c>
      <c r="H30" s="47">
        <v>9.5</v>
      </c>
      <c r="I30" s="48">
        <v>24.0</v>
      </c>
      <c r="J30" s="48">
        <f t="shared" si="2"/>
        <v>0.3958333333</v>
      </c>
      <c r="K30" s="1"/>
      <c r="L30" s="48">
        <f>2*J29*J30/(J29+J30)</f>
        <v>0.3706530958</v>
      </c>
    </row>
    <row r="31">
      <c r="A31" s="40" t="s">
        <v>376</v>
      </c>
      <c r="G31" s="1"/>
      <c r="H31" s="1"/>
      <c r="I31" s="1"/>
      <c r="J31" s="1"/>
      <c r="K31" s="1"/>
      <c r="L31" s="1"/>
    </row>
    <row r="32">
      <c r="A32" s="40" t="s">
        <v>377</v>
      </c>
      <c r="G32" s="1" t="s">
        <v>65</v>
      </c>
      <c r="H32" s="1"/>
      <c r="I32" s="1"/>
      <c r="J32" s="1"/>
      <c r="K32" s="1"/>
      <c r="L32" s="1"/>
    </row>
    <row r="33">
      <c r="A33" s="40" t="s">
        <v>378</v>
      </c>
      <c r="G33" s="1" t="s">
        <v>56</v>
      </c>
      <c r="H33" s="47">
        <v>3.0</v>
      </c>
      <c r="I33" s="47">
        <v>9.0</v>
      </c>
      <c r="J33" s="48">
        <f t="shared" ref="J33:J34" si="3">H33/I33</f>
        <v>0.3333333333</v>
      </c>
      <c r="K33" s="1"/>
      <c r="L33" s="1"/>
    </row>
    <row r="34">
      <c r="A34" s="40" t="s">
        <v>379</v>
      </c>
      <c r="G34" s="1" t="s">
        <v>57</v>
      </c>
      <c r="H34" s="48">
        <v>3.0</v>
      </c>
      <c r="I34" s="48">
        <v>21.0</v>
      </c>
      <c r="J34" s="48">
        <f t="shared" si="3"/>
        <v>0.1428571429</v>
      </c>
      <c r="K34" s="1"/>
      <c r="L34" s="48">
        <f>2*J33*J34/(J33+J34)</f>
        <v>0.2</v>
      </c>
    </row>
    <row r="35">
      <c r="A35" s="40" t="s">
        <v>380</v>
      </c>
    </row>
    <row r="36">
      <c r="A36" s="40" t="s">
        <v>381</v>
      </c>
    </row>
    <row r="37">
      <c r="A37" s="40" t="s">
        <v>382</v>
      </c>
    </row>
    <row r="38">
      <c r="A38" s="40"/>
    </row>
    <row r="39">
      <c r="A39" s="40" t="s">
        <v>383</v>
      </c>
      <c r="E39" s="55"/>
    </row>
    <row r="40">
      <c r="A40" s="57" t="s">
        <v>384</v>
      </c>
      <c r="B40" s="58"/>
      <c r="C40" s="58"/>
      <c r="D40" s="58"/>
      <c r="E40" s="59" t="s">
        <v>385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57" t="s">
        <v>386</v>
      </c>
      <c r="B41" s="58"/>
      <c r="C41" s="58"/>
      <c r="D41" s="58"/>
      <c r="E41" s="59" t="s">
        <v>387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7" t="s">
        <v>388</v>
      </c>
      <c r="B42" s="58"/>
      <c r="C42" s="58"/>
      <c r="D42" s="58"/>
      <c r="E42" s="59" t="s">
        <v>389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40"/>
    </row>
    <row r="44">
      <c r="A44" s="40" t="s">
        <v>390</v>
      </c>
    </row>
    <row r="45">
      <c r="A45" s="40" t="s">
        <v>391</v>
      </c>
    </row>
    <row r="46">
      <c r="A46" s="40" t="s">
        <v>392</v>
      </c>
    </row>
    <row r="47">
      <c r="A47" s="40" t="s">
        <v>393</v>
      </c>
    </row>
    <row r="48">
      <c r="A48" s="40"/>
      <c r="E48" s="55" t="s">
        <v>394</v>
      </c>
    </row>
    <row r="49">
      <c r="A49" s="40"/>
      <c r="E49" s="55" t="s">
        <v>395</v>
      </c>
    </row>
    <row r="50">
      <c r="A50" s="41"/>
      <c r="E50" s="55" t="s">
        <v>396</v>
      </c>
    </row>
    <row r="51">
      <c r="A51" s="41"/>
      <c r="E51" s="55" t="s">
        <v>397</v>
      </c>
    </row>
    <row r="52">
      <c r="A52" s="41"/>
      <c r="E52" s="55" t="s">
        <v>398</v>
      </c>
    </row>
    <row r="53">
      <c r="A53" s="41"/>
      <c r="E53" s="55" t="s">
        <v>399</v>
      </c>
    </row>
    <row r="54">
      <c r="A54" s="41"/>
    </row>
    <row r="55">
      <c r="A55" s="37" t="s">
        <v>251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40" t="s">
        <v>31</v>
      </c>
    </row>
    <row r="57">
      <c r="A57" s="40" t="s">
        <v>343</v>
      </c>
    </row>
    <row r="58">
      <c r="A58" s="68" t="s">
        <v>345</v>
      </c>
    </row>
    <row r="59">
      <c r="A59" s="46" t="s">
        <v>346</v>
      </c>
    </row>
    <row r="60">
      <c r="A60" s="40" t="s">
        <v>347</v>
      </c>
    </row>
    <row r="61">
      <c r="A61" s="40"/>
    </row>
    <row r="62">
      <c r="A62" s="40" t="s">
        <v>35</v>
      </c>
    </row>
    <row r="63">
      <c r="A63" s="40" t="s">
        <v>349</v>
      </c>
    </row>
    <row r="64">
      <c r="A64" s="42" t="s">
        <v>400</v>
      </c>
      <c r="E64" s="45" t="s">
        <v>401</v>
      </c>
    </row>
    <row r="65">
      <c r="A65" s="42" t="s">
        <v>402</v>
      </c>
      <c r="E65" s="45" t="s">
        <v>403</v>
      </c>
    </row>
    <row r="66">
      <c r="A66" s="43" t="s">
        <v>354</v>
      </c>
      <c r="E66" s="45" t="s">
        <v>354</v>
      </c>
    </row>
    <row r="67">
      <c r="A67" s="43" t="s">
        <v>356</v>
      </c>
      <c r="E67" s="45" t="s">
        <v>356</v>
      </c>
    </row>
    <row r="68">
      <c r="A68" s="42" t="s">
        <v>404</v>
      </c>
      <c r="E68" s="45" t="s">
        <v>405</v>
      </c>
    </row>
    <row r="69">
      <c r="A69" s="43" t="s">
        <v>360</v>
      </c>
      <c r="E69" s="45" t="s">
        <v>360</v>
      </c>
    </row>
    <row r="70">
      <c r="A70" s="40" t="s">
        <v>361</v>
      </c>
      <c r="E70" s="44"/>
    </row>
    <row r="71">
      <c r="A71" s="43" t="s">
        <v>406</v>
      </c>
      <c r="E71" s="45" t="s">
        <v>407</v>
      </c>
    </row>
    <row r="72">
      <c r="A72" s="56" t="s">
        <v>408</v>
      </c>
      <c r="E72" s="45" t="s">
        <v>409</v>
      </c>
    </row>
    <row r="73">
      <c r="A73" s="40" t="s">
        <v>410</v>
      </c>
      <c r="E73" s="44"/>
    </row>
    <row r="74">
      <c r="A74" s="43" t="s">
        <v>411</v>
      </c>
      <c r="E74" s="45" t="s">
        <v>412</v>
      </c>
    </row>
    <row r="75">
      <c r="A75" s="40"/>
    </row>
    <row r="76">
      <c r="A76" s="40"/>
    </row>
    <row r="77">
      <c r="A77" s="40" t="s">
        <v>370</v>
      </c>
      <c r="G77" s="1"/>
      <c r="H77" s="1"/>
      <c r="I77" s="1"/>
      <c r="J77" s="1"/>
      <c r="K77" s="1"/>
      <c r="L77" s="1" t="s">
        <v>13</v>
      </c>
    </row>
    <row r="78">
      <c r="A78" s="40" t="s">
        <v>371</v>
      </c>
      <c r="G78" s="1" t="s">
        <v>54</v>
      </c>
      <c r="H78" s="1"/>
      <c r="I78" s="1"/>
      <c r="J78" s="1"/>
      <c r="K78" s="1"/>
      <c r="L78" s="1"/>
    </row>
    <row r="79">
      <c r="A79" s="40" t="s">
        <v>372</v>
      </c>
      <c r="G79" s="1" t="s">
        <v>56</v>
      </c>
      <c r="H79" s="47">
        <v>9.0</v>
      </c>
      <c r="I79" s="47">
        <v>9.0</v>
      </c>
      <c r="J79" s="48">
        <f t="shared" ref="J79:J80" si="4">H79/I79</f>
        <v>1</v>
      </c>
      <c r="K79" s="1"/>
      <c r="L79" s="1"/>
    </row>
    <row r="80">
      <c r="A80" s="40" t="s">
        <v>373</v>
      </c>
      <c r="G80" s="1" t="s">
        <v>57</v>
      </c>
      <c r="H80" s="47">
        <v>9.5</v>
      </c>
      <c r="I80" s="48">
        <v>16.0</v>
      </c>
      <c r="J80" s="48">
        <f t="shared" si="4"/>
        <v>0.59375</v>
      </c>
      <c r="K80" s="1"/>
      <c r="L80" s="48">
        <f>2*J79*J80/(J79+J80)</f>
        <v>0.7450980392</v>
      </c>
    </row>
    <row r="81">
      <c r="A81" s="40"/>
      <c r="G81" s="1"/>
      <c r="H81" s="1"/>
      <c r="I81" s="1"/>
      <c r="J81" s="1"/>
      <c r="K81" s="1"/>
      <c r="L81" s="1"/>
    </row>
    <row r="82">
      <c r="A82" s="40"/>
      <c r="G82" s="1" t="s">
        <v>60</v>
      </c>
      <c r="H82" s="1"/>
      <c r="I82" s="1"/>
      <c r="J82" s="1"/>
      <c r="K82" s="1"/>
      <c r="L82" s="1"/>
    </row>
    <row r="83">
      <c r="A83" s="40" t="s">
        <v>374</v>
      </c>
      <c r="G83" s="1" t="s">
        <v>56</v>
      </c>
      <c r="H83" s="47">
        <v>4.5</v>
      </c>
      <c r="I83" s="47">
        <v>5.0</v>
      </c>
      <c r="J83" s="48">
        <f t="shared" ref="J83:J84" si="5">H83/I83</f>
        <v>0.9</v>
      </c>
      <c r="K83" s="1"/>
      <c r="L83" s="1"/>
    </row>
    <row r="84">
      <c r="A84" s="49" t="s">
        <v>375</v>
      </c>
      <c r="B84" s="50"/>
      <c r="C84" s="50"/>
      <c r="D84" s="50"/>
      <c r="E84" s="51" t="s">
        <v>413</v>
      </c>
      <c r="F84" s="50"/>
      <c r="G84" s="1" t="s">
        <v>57</v>
      </c>
      <c r="H84" s="47">
        <v>7.0</v>
      </c>
      <c r="I84" s="48">
        <v>24.0</v>
      </c>
      <c r="J84" s="48">
        <f t="shared" si="5"/>
        <v>0.2916666667</v>
      </c>
      <c r="K84" s="1"/>
      <c r="L84" s="48">
        <f>2*J83*J84/(J83+J84)</f>
        <v>0.4405594406</v>
      </c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40"/>
      <c r="E85" s="55"/>
      <c r="G85" s="1"/>
      <c r="H85" s="1"/>
      <c r="I85" s="1"/>
      <c r="J85" s="1"/>
      <c r="K85" s="1"/>
      <c r="L85" s="1"/>
    </row>
    <row r="86">
      <c r="A86" s="57" t="s">
        <v>376</v>
      </c>
      <c r="B86" s="58"/>
      <c r="C86" s="58"/>
      <c r="D86" s="58"/>
      <c r="E86" s="59" t="s">
        <v>414</v>
      </c>
      <c r="G86" s="1" t="s">
        <v>65</v>
      </c>
      <c r="H86" s="1"/>
      <c r="I86" s="1"/>
      <c r="J86" s="1"/>
      <c r="K86" s="1"/>
      <c r="L86" s="1"/>
    </row>
    <row r="87">
      <c r="A87" s="57" t="s">
        <v>377</v>
      </c>
      <c r="B87" s="58"/>
      <c r="C87" s="58"/>
      <c r="D87" s="58"/>
      <c r="E87" s="58"/>
      <c r="G87" s="1" t="s">
        <v>56</v>
      </c>
      <c r="H87" s="47">
        <v>3.5</v>
      </c>
      <c r="I87" s="47">
        <v>12.0</v>
      </c>
      <c r="J87" s="48">
        <f t="shared" ref="J87:J88" si="6">H87/I87</f>
        <v>0.2916666667</v>
      </c>
      <c r="K87" s="1"/>
      <c r="L87" s="1"/>
    </row>
    <row r="88">
      <c r="A88" s="57" t="s">
        <v>378</v>
      </c>
      <c r="B88" s="58"/>
      <c r="C88" s="58"/>
      <c r="D88" s="58"/>
      <c r="E88" s="58"/>
      <c r="G88" s="1" t="s">
        <v>57</v>
      </c>
      <c r="H88" s="47">
        <v>6.5</v>
      </c>
      <c r="I88" s="48">
        <v>21.0</v>
      </c>
      <c r="J88" s="48">
        <f t="shared" si="6"/>
        <v>0.3095238095</v>
      </c>
      <c r="K88" s="1"/>
      <c r="L88" s="48">
        <f>2*J87*J88/(J87+J88)</f>
        <v>0.300330033</v>
      </c>
    </row>
    <row r="89">
      <c r="A89" s="49" t="s">
        <v>379</v>
      </c>
      <c r="B89" s="50"/>
      <c r="C89" s="50"/>
      <c r="D89" s="50"/>
      <c r="E89" s="51" t="s">
        <v>415</v>
      </c>
      <c r="F89" s="50"/>
      <c r="G89" s="55"/>
      <c r="H89" s="35"/>
    </row>
    <row r="90">
      <c r="A90" s="49" t="s">
        <v>380</v>
      </c>
      <c r="B90" s="50"/>
      <c r="C90" s="50"/>
      <c r="D90" s="50"/>
      <c r="E90" s="50"/>
      <c r="F90" s="50"/>
    </row>
    <row r="91">
      <c r="A91" s="49" t="s">
        <v>381</v>
      </c>
      <c r="E91" s="51" t="s">
        <v>416</v>
      </c>
    </row>
    <row r="92">
      <c r="A92" s="49" t="s">
        <v>382</v>
      </c>
      <c r="E92" s="55" t="s">
        <v>417</v>
      </c>
    </row>
    <row r="93">
      <c r="A93" s="40"/>
      <c r="E93" s="55"/>
    </row>
    <row r="94">
      <c r="A94" s="40" t="s">
        <v>383</v>
      </c>
    </row>
    <row r="95">
      <c r="A95" s="40" t="s">
        <v>384</v>
      </c>
    </row>
    <row r="96">
      <c r="A96" s="40" t="s">
        <v>386</v>
      </c>
    </row>
    <row r="97">
      <c r="A97" s="40" t="s">
        <v>388</v>
      </c>
    </row>
    <row r="98">
      <c r="A98" s="40"/>
    </row>
    <row r="99">
      <c r="A99" s="40" t="s">
        <v>390</v>
      </c>
    </row>
    <row r="100">
      <c r="A100" s="40" t="s">
        <v>391</v>
      </c>
    </row>
    <row r="101">
      <c r="A101" s="43" t="s">
        <v>392</v>
      </c>
      <c r="B101" s="44"/>
      <c r="C101" s="44"/>
      <c r="D101" s="44"/>
      <c r="E101" s="45" t="s">
        <v>418</v>
      </c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0" t="s">
        <v>393</v>
      </c>
    </row>
    <row r="103">
      <c r="A103" s="40"/>
      <c r="E103" s="55" t="s">
        <v>419</v>
      </c>
    </row>
    <row r="104">
      <c r="A104" s="40"/>
      <c r="E104" s="55" t="s">
        <v>420</v>
      </c>
    </row>
    <row r="105">
      <c r="A105" s="41"/>
      <c r="E105" s="55" t="s">
        <v>421</v>
      </c>
    </row>
    <row r="106">
      <c r="A106" s="41"/>
      <c r="E106" s="55" t="s">
        <v>422</v>
      </c>
    </row>
    <row r="107">
      <c r="A107" s="41"/>
      <c r="E107" s="55" t="s">
        <v>423</v>
      </c>
    </row>
    <row r="108">
      <c r="A108" s="41"/>
      <c r="E108" s="55" t="s">
        <v>424</v>
      </c>
    </row>
    <row r="109">
      <c r="A109" s="41"/>
    </row>
    <row r="110">
      <c r="A110" s="41"/>
    </row>
    <row r="111">
      <c r="A111" s="37" t="s">
        <v>272</v>
      </c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40" t="s">
        <v>31</v>
      </c>
    </row>
    <row r="113">
      <c r="A113" s="49" t="s">
        <v>343</v>
      </c>
    </row>
    <row r="114">
      <c r="A114" s="68" t="s">
        <v>345</v>
      </c>
    </row>
    <row r="115">
      <c r="A115" s="46" t="s">
        <v>346</v>
      </c>
    </row>
    <row r="116">
      <c r="A116" s="49" t="s">
        <v>347</v>
      </c>
    </row>
    <row r="117">
      <c r="A117" s="40"/>
    </row>
    <row r="118">
      <c r="A118" s="40" t="s">
        <v>35</v>
      </c>
    </row>
    <row r="119">
      <c r="A119" s="53" t="s">
        <v>349</v>
      </c>
      <c r="B119" s="54"/>
      <c r="C119" s="54"/>
      <c r="D119" s="54"/>
      <c r="E119" s="52" t="s">
        <v>425</v>
      </c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40" t="s">
        <v>426</v>
      </c>
    </row>
    <row r="121">
      <c r="A121" s="40" t="s">
        <v>427</v>
      </c>
    </row>
    <row r="122">
      <c r="A122" s="53" t="s">
        <v>354</v>
      </c>
      <c r="B122" s="54"/>
      <c r="C122" s="54"/>
      <c r="D122" s="54"/>
      <c r="E122" s="52" t="s">
        <v>354</v>
      </c>
    </row>
    <row r="123">
      <c r="A123" s="53" t="s">
        <v>356</v>
      </c>
      <c r="B123" s="54"/>
      <c r="C123" s="54"/>
      <c r="D123" s="54"/>
      <c r="E123" s="52" t="s">
        <v>356</v>
      </c>
    </row>
    <row r="124">
      <c r="A124" s="42" t="s">
        <v>428</v>
      </c>
      <c r="E124" s="52" t="s">
        <v>405</v>
      </c>
    </row>
    <row r="125">
      <c r="A125" s="40" t="s">
        <v>360</v>
      </c>
    </row>
    <row r="126">
      <c r="A126" s="42" t="s">
        <v>429</v>
      </c>
      <c r="E126" s="55" t="s">
        <v>430</v>
      </c>
      <c r="H126" s="55"/>
    </row>
    <row r="127">
      <c r="A127" s="43" t="s">
        <v>406</v>
      </c>
      <c r="E127" s="55" t="s">
        <v>431</v>
      </c>
    </row>
    <row r="128">
      <c r="A128" s="42" t="s">
        <v>432</v>
      </c>
      <c r="E128" s="55" t="s">
        <v>433</v>
      </c>
    </row>
    <row r="129">
      <c r="A129" s="42" t="s">
        <v>434</v>
      </c>
      <c r="E129" s="55" t="s">
        <v>435</v>
      </c>
    </row>
    <row r="130">
      <c r="A130" s="40" t="s">
        <v>411</v>
      </c>
    </row>
    <row r="131">
      <c r="A131" s="40"/>
      <c r="E131" s="65" t="s">
        <v>436</v>
      </c>
    </row>
    <row r="132">
      <c r="A132" s="40"/>
      <c r="E132" s="55" t="s">
        <v>437</v>
      </c>
    </row>
    <row r="133">
      <c r="A133" s="40" t="s">
        <v>370</v>
      </c>
      <c r="H133" s="1"/>
      <c r="I133" s="1"/>
      <c r="J133" s="1"/>
      <c r="K133" s="1"/>
      <c r="L133" s="1"/>
      <c r="M133" s="1" t="s">
        <v>13</v>
      </c>
    </row>
    <row r="134">
      <c r="A134" s="40" t="s">
        <v>371</v>
      </c>
      <c r="H134" s="1" t="s">
        <v>54</v>
      </c>
      <c r="I134" s="1"/>
      <c r="J134" s="1"/>
      <c r="K134" s="1"/>
      <c r="L134" s="1"/>
      <c r="M134" s="1"/>
    </row>
    <row r="135">
      <c r="A135" s="40" t="s">
        <v>372</v>
      </c>
      <c r="H135" s="1" t="s">
        <v>56</v>
      </c>
      <c r="I135" s="47">
        <v>7.5</v>
      </c>
      <c r="J135" s="47">
        <v>10.0</v>
      </c>
      <c r="K135" s="48">
        <f t="shared" ref="K135:K136" si="7">I135/J135</f>
        <v>0.75</v>
      </c>
      <c r="L135" s="1"/>
      <c r="M135" s="1"/>
    </row>
    <row r="136">
      <c r="A136" s="40" t="s">
        <v>373</v>
      </c>
      <c r="H136" s="1" t="s">
        <v>57</v>
      </c>
      <c r="I136" s="47">
        <v>9.0</v>
      </c>
      <c r="J136" s="48">
        <v>16.0</v>
      </c>
      <c r="K136" s="48">
        <f t="shared" si="7"/>
        <v>0.5625</v>
      </c>
      <c r="L136" s="1"/>
      <c r="M136" s="48">
        <f>2*K135*K136/(K135+K136)</f>
        <v>0.6428571429</v>
      </c>
    </row>
    <row r="137">
      <c r="A137" s="40"/>
      <c r="H137" s="1"/>
      <c r="I137" s="1"/>
      <c r="J137" s="1"/>
      <c r="K137" s="1"/>
      <c r="L137" s="1"/>
      <c r="M137" s="1"/>
    </row>
    <row r="138">
      <c r="A138" s="40"/>
      <c r="H138" s="1" t="s">
        <v>60</v>
      </c>
      <c r="I138" s="1"/>
      <c r="J138" s="1"/>
      <c r="K138" s="1"/>
      <c r="L138" s="1"/>
      <c r="M138" s="1"/>
    </row>
    <row r="139">
      <c r="A139" s="40" t="s">
        <v>374</v>
      </c>
      <c r="H139" s="1" t="s">
        <v>56</v>
      </c>
      <c r="I139" s="47">
        <v>3.5</v>
      </c>
      <c r="J139" s="47">
        <v>8.0</v>
      </c>
      <c r="K139" s="48">
        <f t="shared" ref="K139:K140" si="8">I139/J139</f>
        <v>0.4375</v>
      </c>
      <c r="L139" s="1"/>
      <c r="M139" s="1"/>
    </row>
    <row r="140">
      <c r="A140" s="40" t="s">
        <v>375</v>
      </c>
      <c r="H140" s="1" t="s">
        <v>57</v>
      </c>
      <c r="I140" s="47">
        <v>7.5</v>
      </c>
      <c r="J140" s="48">
        <v>24.0</v>
      </c>
      <c r="K140" s="48">
        <f t="shared" si="8"/>
        <v>0.3125</v>
      </c>
      <c r="L140" s="1"/>
      <c r="M140" s="48">
        <f>2*K139*K140/(K139+K140)</f>
        <v>0.3645833333</v>
      </c>
    </row>
    <row r="141">
      <c r="A141" s="40" t="s">
        <v>376</v>
      </c>
      <c r="H141" s="1"/>
      <c r="I141" s="1"/>
      <c r="J141" s="1"/>
      <c r="K141" s="1"/>
      <c r="L141" s="1"/>
      <c r="M141" s="1"/>
    </row>
    <row r="142">
      <c r="A142" s="40" t="s">
        <v>377</v>
      </c>
      <c r="H142" s="1" t="s">
        <v>65</v>
      </c>
      <c r="I142" s="1"/>
      <c r="J142" s="1"/>
      <c r="K142" s="1"/>
      <c r="L142" s="1"/>
      <c r="M142" s="1"/>
    </row>
    <row r="143">
      <c r="A143" s="40" t="s">
        <v>378</v>
      </c>
      <c r="H143" s="1" t="s">
        <v>56</v>
      </c>
      <c r="I143" s="47">
        <v>1.0</v>
      </c>
      <c r="J143" s="47">
        <v>12.0</v>
      </c>
      <c r="K143" s="48">
        <f t="shared" ref="K143:K144" si="9">I143/J143</f>
        <v>0.08333333333</v>
      </c>
      <c r="L143" s="1"/>
      <c r="M143" s="1"/>
    </row>
    <row r="144">
      <c r="A144" s="40" t="s">
        <v>379</v>
      </c>
      <c r="H144" s="1" t="s">
        <v>57</v>
      </c>
      <c r="I144" s="47">
        <v>1.0</v>
      </c>
      <c r="J144" s="48">
        <v>21.0</v>
      </c>
      <c r="K144" s="48">
        <f t="shared" si="9"/>
        <v>0.04761904762</v>
      </c>
      <c r="L144" s="1"/>
      <c r="M144" s="48">
        <f>2*K143*K144/(K143+K144)</f>
        <v>0.06060606061</v>
      </c>
    </row>
    <row r="145">
      <c r="A145" s="40" t="s">
        <v>380</v>
      </c>
    </row>
    <row r="146">
      <c r="A146" s="43" t="s">
        <v>381</v>
      </c>
      <c r="B146" s="44"/>
      <c r="C146" s="44"/>
      <c r="D146" s="44"/>
      <c r="E146" s="45" t="s">
        <v>381</v>
      </c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0" t="s">
        <v>382</v>
      </c>
    </row>
    <row r="148">
      <c r="A148" s="40"/>
    </row>
    <row r="149">
      <c r="A149" s="40" t="s">
        <v>383</v>
      </c>
    </row>
    <row r="150">
      <c r="A150" s="40" t="s">
        <v>384</v>
      </c>
    </row>
    <row r="151">
      <c r="A151" s="40" t="s">
        <v>386</v>
      </c>
    </row>
    <row r="152">
      <c r="A152" s="40" t="s">
        <v>388</v>
      </c>
    </row>
    <row r="153">
      <c r="A153" s="40"/>
    </row>
    <row r="154">
      <c r="A154" s="40" t="s">
        <v>390</v>
      </c>
    </row>
    <row r="155">
      <c r="A155" s="40" t="s">
        <v>391</v>
      </c>
    </row>
    <row r="156">
      <c r="A156" s="40" t="s">
        <v>392</v>
      </c>
      <c r="E156" s="55"/>
    </row>
    <row r="157">
      <c r="A157" s="40" t="s">
        <v>393</v>
      </c>
    </row>
    <row r="158">
      <c r="A158" s="40"/>
      <c r="E158" s="55" t="s">
        <v>438</v>
      </c>
    </row>
    <row r="159">
      <c r="A159" s="40"/>
      <c r="E159" s="55" t="s">
        <v>439</v>
      </c>
    </row>
    <row r="160">
      <c r="A160" s="41"/>
      <c r="E160" s="55" t="s">
        <v>440</v>
      </c>
    </row>
    <row r="161">
      <c r="A161" s="41"/>
    </row>
    <row r="162">
      <c r="A162" s="41"/>
      <c r="E162" s="55" t="s">
        <v>441</v>
      </c>
    </row>
    <row r="163">
      <c r="A163" s="41"/>
      <c r="E163" s="55" t="s">
        <v>442</v>
      </c>
    </row>
    <row r="164">
      <c r="A164" s="41"/>
      <c r="E164" s="55" t="s">
        <v>443</v>
      </c>
    </row>
    <row r="165">
      <c r="A165" s="41"/>
      <c r="E165" s="55" t="s">
        <v>444</v>
      </c>
    </row>
    <row r="166">
      <c r="A166" s="41"/>
      <c r="E166" s="55" t="s">
        <v>445</v>
      </c>
    </row>
    <row r="167">
      <c r="A167" s="41"/>
      <c r="E167" s="55" t="s">
        <v>446</v>
      </c>
    </row>
    <row r="168">
      <c r="A168" s="41"/>
      <c r="E168" s="55" t="s">
        <v>447</v>
      </c>
    </row>
    <row r="169">
      <c r="A169" s="41"/>
      <c r="E169" s="55" t="s">
        <v>448</v>
      </c>
    </row>
    <row r="170">
      <c r="A170" s="41"/>
      <c r="E170" s="55"/>
    </row>
    <row r="171">
      <c r="A171" s="41"/>
      <c r="E171" s="55"/>
    </row>
    <row r="172">
      <c r="A172" s="37" t="s">
        <v>18</v>
      </c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40" t="s">
        <v>31</v>
      </c>
    </row>
    <row r="174">
      <c r="A174" s="43" t="s">
        <v>343</v>
      </c>
      <c r="B174" s="44"/>
      <c r="C174" s="44"/>
      <c r="D174" s="44"/>
      <c r="E174" s="45" t="s">
        <v>449</v>
      </c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68" t="s">
        <v>345</v>
      </c>
    </row>
    <row r="176">
      <c r="A176" s="46" t="s">
        <v>346</v>
      </c>
    </row>
    <row r="177">
      <c r="A177" s="40" t="s">
        <v>347</v>
      </c>
    </row>
    <row r="178">
      <c r="A178" s="40"/>
    </row>
    <row r="179">
      <c r="A179" s="40" t="s">
        <v>35</v>
      </c>
    </row>
    <row r="180">
      <c r="A180" s="43" t="s">
        <v>349</v>
      </c>
      <c r="B180" s="44"/>
      <c r="C180" s="44"/>
      <c r="D180" s="44"/>
      <c r="E180" s="45" t="s">
        <v>425</v>
      </c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0" t="s">
        <v>450</v>
      </c>
    </row>
    <row r="182">
      <c r="A182" s="40" t="s">
        <v>427</v>
      </c>
    </row>
    <row r="183">
      <c r="A183" s="40" t="s">
        <v>354</v>
      </c>
    </row>
    <row r="184">
      <c r="A184" s="40" t="s">
        <v>356</v>
      </c>
    </row>
    <row r="185">
      <c r="A185" s="42" t="s">
        <v>451</v>
      </c>
      <c r="E185" s="45" t="s">
        <v>405</v>
      </c>
    </row>
    <row r="186">
      <c r="A186" s="40" t="s">
        <v>360</v>
      </c>
    </row>
    <row r="187">
      <c r="A187" s="42" t="s">
        <v>452</v>
      </c>
      <c r="E187" s="55" t="s">
        <v>453</v>
      </c>
    </row>
    <row r="188">
      <c r="A188" s="40" t="s">
        <v>406</v>
      </c>
    </row>
    <row r="189">
      <c r="A189" s="42" t="s">
        <v>454</v>
      </c>
      <c r="E189" s="55" t="s">
        <v>455</v>
      </c>
    </row>
    <row r="190">
      <c r="A190" s="43" t="s">
        <v>456</v>
      </c>
      <c r="E190" s="55" t="s">
        <v>457</v>
      </c>
    </row>
    <row r="191">
      <c r="A191" s="53" t="s">
        <v>411</v>
      </c>
      <c r="B191" s="54"/>
      <c r="C191" s="54"/>
      <c r="D191" s="54"/>
      <c r="E191" s="52" t="s">
        <v>458</v>
      </c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40"/>
      <c r="E192" s="55" t="s">
        <v>459</v>
      </c>
    </row>
    <row r="193">
      <c r="A193" s="40"/>
    </row>
    <row r="194">
      <c r="A194" s="40" t="s">
        <v>370</v>
      </c>
    </row>
    <row r="195">
      <c r="A195" s="40" t="s">
        <v>371</v>
      </c>
    </row>
    <row r="196">
      <c r="A196" s="43" t="s">
        <v>372</v>
      </c>
      <c r="B196" s="44"/>
      <c r="C196" s="44"/>
      <c r="D196" s="44"/>
      <c r="E196" s="45" t="s">
        <v>460</v>
      </c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9" t="s">
        <v>373</v>
      </c>
    </row>
    <row r="198">
      <c r="A198" s="40"/>
    </row>
    <row r="199">
      <c r="A199" s="40"/>
    </row>
    <row r="200">
      <c r="A200" s="57" t="s">
        <v>374</v>
      </c>
      <c r="B200" s="58"/>
      <c r="C200" s="58"/>
      <c r="D200" s="58"/>
      <c r="E200" s="59" t="s">
        <v>461</v>
      </c>
      <c r="F200" s="58"/>
      <c r="I200" s="1"/>
      <c r="J200" s="1"/>
      <c r="K200" s="1"/>
      <c r="L200" s="1"/>
      <c r="M200" s="1"/>
      <c r="N200" s="1" t="s">
        <v>13</v>
      </c>
    </row>
    <row r="201">
      <c r="A201" s="40" t="s">
        <v>375</v>
      </c>
      <c r="I201" s="1" t="s">
        <v>54</v>
      </c>
      <c r="J201" s="1"/>
      <c r="K201" s="1"/>
      <c r="L201" s="1"/>
      <c r="M201" s="1"/>
      <c r="N201" s="1"/>
    </row>
    <row r="202">
      <c r="A202" s="40" t="s">
        <v>376</v>
      </c>
      <c r="I202" s="1" t="s">
        <v>56</v>
      </c>
      <c r="J202" s="47">
        <v>7.0</v>
      </c>
      <c r="K202" s="47">
        <v>8.0</v>
      </c>
      <c r="L202" s="48">
        <f t="shared" ref="L202:L203" si="10">J202/K202</f>
        <v>0.875</v>
      </c>
      <c r="M202" s="1"/>
      <c r="N202" s="1"/>
    </row>
    <row r="203">
      <c r="A203" s="40" t="s">
        <v>377</v>
      </c>
      <c r="I203" s="1" t="s">
        <v>57</v>
      </c>
      <c r="J203" s="47">
        <v>7.5</v>
      </c>
      <c r="K203" s="48">
        <v>16.0</v>
      </c>
      <c r="L203" s="48">
        <f t="shared" si="10"/>
        <v>0.46875</v>
      </c>
      <c r="M203" s="1"/>
      <c r="N203" s="48">
        <f>2*L202*L203/(L202+L203)</f>
        <v>0.6104651163</v>
      </c>
    </row>
    <row r="204">
      <c r="A204" s="49" t="s">
        <v>378</v>
      </c>
      <c r="B204" s="50"/>
      <c r="C204" s="50"/>
      <c r="D204" s="50"/>
      <c r="E204" s="51" t="s">
        <v>462</v>
      </c>
      <c r="F204" s="50"/>
      <c r="G204" s="50"/>
      <c r="H204" s="50"/>
      <c r="I204" s="1"/>
      <c r="J204" s="1"/>
      <c r="K204" s="1"/>
      <c r="L204" s="1"/>
      <c r="M204" s="1"/>
      <c r="N204" s="1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40" t="s">
        <v>379</v>
      </c>
      <c r="I205" s="1" t="s">
        <v>60</v>
      </c>
      <c r="J205" s="1"/>
      <c r="K205" s="1"/>
      <c r="L205" s="1"/>
      <c r="M205" s="1"/>
      <c r="N205" s="1"/>
    </row>
    <row r="206">
      <c r="A206" s="40" t="s">
        <v>380</v>
      </c>
      <c r="I206" s="1" t="s">
        <v>56</v>
      </c>
      <c r="J206" s="47">
        <v>7.5</v>
      </c>
      <c r="K206" s="47">
        <v>10.0</v>
      </c>
      <c r="L206" s="48">
        <f t="shared" ref="L206:L207" si="11">J206/K206</f>
        <v>0.75</v>
      </c>
      <c r="M206" s="1"/>
      <c r="N206" s="1"/>
    </row>
    <row r="207">
      <c r="A207" s="40" t="s">
        <v>381</v>
      </c>
      <c r="I207" s="1" t="s">
        <v>57</v>
      </c>
      <c r="J207" s="47">
        <v>9.5</v>
      </c>
      <c r="K207" s="48">
        <v>24.0</v>
      </c>
      <c r="L207" s="48">
        <f t="shared" si="11"/>
        <v>0.3958333333</v>
      </c>
      <c r="M207" s="1"/>
      <c r="N207" s="48">
        <f>2*L206*L207/(L206+L207)</f>
        <v>0.5181818182</v>
      </c>
    </row>
    <row r="208">
      <c r="A208" s="57" t="s">
        <v>382</v>
      </c>
      <c r="B208" s="58"/>
      <c r="C208" s="58"/>
      <c r="D208" s="58"/>
      <c r="E208" s="59" t="s">
        <v>463</v>
      </c>
      <c r="F208" s="58"/>
      <c r="I208" s="1"/>
      <c r="J208" s="1"/>
      <c r="K208" s="1"/>
      <c r="L208" s="1"/>
      <c r="M208" s="1"/>
      <c r="N208" s="1"/>
    </row>
    <row r="209">
      <c r="A209" s="40"/>
      <c r="E209" s="55" t="s">
        <v>464</v>
      </c>
      <c r="I209" s="1" t="s">
        <v>65</v>
      </c>
      <c r="J209" s="1"/>
      <c r="K209" s="1"/>
      <c r="L209" s="1"/>
      <c r="M209" s="1"/>
      <c r="N209" s="1"/>
    </row>
    <row r="210">
      <c r="A210" s="40"/>
      <c r="E210" s="55"/>
      <c r="I210" s="1" t="s">
        <v>56</v>
      </c>
      <c r="J210" s="47">
        <v>3.5</v>
      </c>
      <c r="K210" s="47">
        <v>9.0</v>
      </c>
      <c r="L210" s="48">
        <f t="shared" ref="L210:L211" si="12">J210/K210</f>
        <v>0.3888888889</v>
      </c>
      <c r="M210" s="1"/>
      <c r="N210" s="1"/>
    </row>
    <row r="211">
      <c r="A211" s="40" t="s">
        <v>383</v>
      </c>
      <c r="I211" s="1" t="s">
        <v>57</v>
      </c>
      <c r="J211" s="47">
        <v>4.0</v>
      </c>
      <c r="K211" s="48">
        <v>21.0</v>
      </c>
      <c r="L211" s="48">
        <f t="shared" si="12"/>
        <v>0.1904761905</v>
      </c>
      <c r="M211" s="1"/>
      <c r="N211" s="48">
        <f>2*L210*L211/(L210+L211)</f>
        <v>0.2557077626</v>
      </c>
    </row>
    <row r="212">
      <c r="A212" s="40" t="s">
        <v>384</v>
      </c>
    </row>
    <row r="213">
      <c r="A213" s="40" t="s">
        <v>386</v>
      </c>
    </row>
    <row r="214">
      <c r="A214" s="40" t="s">
        <v>388</v>
      </c>
    </row>
    <row r="215">
      <c r="A215" s="40"/>
    </row>
    <row r="216">
      <c r="A216" s="40" t="s">
        <v>390</v>
      </c>
    </row>
    <row r="217">
      <c r="A217" s="40" t="s">
        <v>391</v>
      </c>
    </row>
    <row r="218">
      <c r="A218" s="40" t="s">
        <v>392</v>
      </c>
    </row>
    <row r="219">
      <c r="A219" s="40" t="s">
        <v>393</v>
      </c>
    </row>
    <row r="220">
      <c r="A220" s="40"/>
      <c r="E220" s="55" t="s">
        <v>465</v>
      </c>
    </row>
    <row r="221">
      <c r="A221" s="40"/>
      <c r="E221" s="55" t="s">
        <v>466</v>
      </c>
    </row>
    <row r="222">
      <c r="A222" s="41"/>
      <c r="E222" s="55" t="s">
        <v>467</v>
      </c>
    </row>
    <row r="223">
      <c r="A223" s="41"/>
      <c r="E223" s="55" t="s">
        <v>468</v>
      </c>
    </row>
    <row r="224">
      <c r="A224" s="41"/>
    </row>
    <row r="225">
      <c r="A225" s="41"/>
    </row>
    <row r="226">
      <c r="A226" s="37" t="s">
        <v>182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40" t="s">
        <v>31</v>
      </c>
      <c r="B227" s="41"/>
      <c r="C227" s="41"/>
    </row>
    <row r="228">
      <c r="A228" s="40" t="s">
        <v>343</v>
      </c>
      <c r="B228" s="41"/>
      <c r="C228" s="41"/>
    </row>
    <row r="229">
      <c r="A229" s="68" t="s">
        <v>345</v>
      </c>
      <c r="B229" s="41"/>
      <c r="C229" s="41"/>
    </row>
    <row r="230">
      <c r="A230" s="46" t="s">
        <v>346</v>
      </c>
      <c r="B230" s="41"/>
      <c r="C230" s="41"/>
    </row>
    <row r="231">
      <c r="A231" s="40" t="s">
        <v>347</v>
      </c>
      <c r="B231" s="41"/>
      <c r="C231" s="41"/>
    </row>
    <row r="232">
      <c r="A232" s="40"/>
      <c r="B232" s="41"/>
      <c r="C232" s="41"/>
    </row>
    <row r="233">
      <c r="A233" s="40" t="s">
        <v>35</v>
      </c>
      <c r="B233" s="41"/>
      <c r="C233" s="41"/>
    </row>
    <row r="234">
      <c r="A234" s="43" t="s">
        <v>349</v>
      </c>
      <c r="B234" s="41"/>
      <c r="C234" s="41"/>
      <c r="E234" s="45" t="s">
        <v>425</v>
      </c>
    </row>
    <row r="235">
      <c r="A235" s="40" t="s">
        <v>469</v>
      </c>
      <c r="B235" s="41"/>
      <c r="C235" s="41"/>
    </row>
    <row r="236">
      <c r="A236" s="40" t="s">
        <v>427</v>
      </c>
      <c r="B236" s="41"/>
      <c r="C236" s="41"/>
      <c r="E236" s="45" t="s">
        <v>403</v>
      </c>
    </row>
    <row r="237">
      <c r="A237" s="43" t="s">
        <v>354</v>
      </c>
      <c r="B237" s="41"/>
      <c r="C237" s="41"/>
      <c r="E237" s="45" t="s">
        <v>354</v>
      </c>
    </row>
    <row r="238">
      <c r="A238" s="43" t="s">
        <v>356</v>
      </c>
      <c r="B238" s="41"/>
      <c r="C238" s="41"/>
      <c r="E238" s="45" t="s">
        <v>356</v>
      </c>
    </row>
    <row r="239">
      <c r="A239" s="42" t="s">
        <v>470</v>
      </c>
      <c r="B239" s="41"/>
      <c r="C239" s="41"/>
      <c r="E239" s="45" t="s">
        <v>405</v>
      </c>
    </row>
    <row r="240">
      <c r="A240" s="40" t="s">
        <v>360</v>
      </c>
      <c r="B240" s="41"/>
      <c r="C240" s="41"/>
    </row>
    <row r="241">
      <c r="A241" s="42" t="s">
        <v>361</v>
      </c>
      <c r="B241" s="41"/>
      <c r="C241" s="41"/>
      <c r="E241" s="45"/>
    </row>
    <row r="242">
      <c r="A242" s="40" t="s">
        <v>406</v>
      </c>
      <c r="B242" s="41"/>
      <c r="C242" s="41"/>
    </row>
    <row r="243">
      <c r="A243" s="42" t="s">
        <v>471</v>
      </c>
      <c r="B243" s="41"/>
      <c r="C243" s="41"/>
      <c r="E243" s="55" t="s">
        <v>472</v>
      </c>
    </row>
    <row r="244">
      <c r="A244" s="40" t="s">
        <v>473</v>
      </c>
      <c r="B244" s="41"/>
      <c r="C244" s="41"/>
    </row>
    <row r="245">
      <c r="A245" s="43" t="s">
        <v>411</v>
      </c>
      <c r="B245" s="41"/>
      <c r="C245" s="41"/>
      <c r="E245" s="45" t="s">
        <v>458</v>
      </c>
    </row>
    <row r="246">
      <c r="A246" s="40"/>
      <c r="B246" s="41"/>
      <c r="C246" s="41"/>
      <c r="E246" s="55" t="s">
        <v>474</v>
      </c>
    </row>
    <row r="247">
      <c r="A247" s="40"/>
      <c r="B247" s="41"/>
      <c r="C247" s="41"/>
    </row>
    <row r="248">
      <c r="A248" s="40" t="s">
        <v>370</v>
      </c>
      <c r="B248" s="41"/>
      <c r="C248" s="41"/>
      <c r="H248" s="1"/>
      <c r="I248" s="1"/>
      <c r="J248" s="1"/>
      <c r="K248" s="1"/>
      <c r="L248" s="1"/>
      <c r="M248" s="1" t="s">
        <v>13</v>
      </c>
    </row>
    <row r="249">
      <c r="A249" s="40" t="s">
        <v>371</v>
      </c>
      <c r="B249" s="41"/>
      <c r="C249" s="41"/>
      <c r="H249" s="1" t="s">
        <v>54</v>
      </c>
      <c r="I249" s="1"/>
      <c r="J249" s="1"/>
      <c r="K249" s="1"/>
      <c r="L249" s="1"/>
      <c r="M249" s="1"/>
    </row>
    <row r="250">
      <c r="A250" s="40" t="s">
        <v>372</v>
      </c>
      <c r="B250" s="41"/>
      <c r="C250" s="41"/>
      <c r="H250" s="1" t="s">
        <v>56</v>
      </c>
      <c r="I250" s="47">
        <v>7.0</v>
      </c>
      <c r="J250" s="47">
        <v>8.0</v>
      </c>
      <c r="K250" s="48">
        <f t="shared" ref="K250:K251" si="13">I250/J250</f>
        <v>0.875</v>
      </c>
      <c r="L250" s="1"/>
      <c r="M250" s="1"/>
    </row>
    <row r="251">
      <c r="A251" s="40" t="s">
        <v>373</v>
      </c>
      <c r="B251" s="41"/>
      <c r="C251" s="41"/>
      <c r="H251" s="1" t="s">
        <v>57</v>
      </c>
      <c r="I251" s="47">
        <v>6.5</v>
      </c>
      <c r="J251" s="48">
        <v>16.0</v>
      </c>
      <c r="K251" s="48">
        <f t="shared" si="13"/>
        <v>0.40625</v>
      </c>
      <c r="L251" s="1"/>
      <c r="M251" s="48">
        <f>2*K250*K251/(K250+K251)</f>
        <v>0.5548780488</v>
      </c>
    </row>
    <row r="252">
      <c r="A252" s="40"/>
      <c r="B252" s="41"/>
      <c r="C252" s="41"/>
      <c r="H252" s="1"/>
      <c r="I252" s="1"/>
      <c r="J252" s="1"/>
      <c r="K252" s="1"/>
      <c r="L252" s="1"/>
      <c r="M252" s="1"/>
    </row>
    <row r="253">
      <c r="A253" s="40"/>
      <c r="B253" s="41"/>
      <c r="C253" s="41"/>
      <c r="H253" s="1" t="s">
        <v>60</v>
      </c>
      <c r="I253" s="1"/>
      <c r="J253" s="1"/>
      <c r="K253" s="1"/>
      <c r="L253" s="1"/>
      <c r="M253" s="1"/>
    </row>
    <row r="254">
      <c r="A254" s="40" t="s">
        <v>374</v>
      </c>
      <c r="B254" s="41"/>
      <c r="C254" s="41"/>
      <c r="H254" s="1" t="s">
        <v>56</v>
      </c>
      <c r="I254" s="47">
        <v>4.5</v>
      </c>
      <c r="J254" s="47">
        <v>8.0</v>
      </c>
      <c r="K254" s="48">
        <f t="shared" ref="K254:K255" si="14">I254/J254</f>
        <v>0.5625</v>
      </c>
      <c r="L254" s="1"/>
      <c r="M254" s="1"/>
    </row>
    <row r="255">
      <c r="A255" s="40" t="s">
        <v>375</v>
      </c>
      <c r="B255" s="41"/>
      <c r="C255" s="41"/>
      <c r="H255" s="1" t="s">
        <v>57</v>
      </c>
      <c r="I255" s="47">
        <v>7.0</v>
      </c>
      <c r="J255" s="48">
        <v>24.0</v>
      </c>
      <c r="K255" s="48">
        <f t="shared" si="14"/>
        <v>0.2916666667</v>
      </c>
      <c r="L255" s="1"/>
      <c r="M255" s="48">
        <f>2*K254*K255/(K254+K255)</f>
        <v>0.3841463415</v>
      </c>
    </row>
    <row r="256">
      <c r="A256" s="40" t="s">
        <v>376</v>
      </c>
      <c r="B256" s="41"/>
      <c r="C256" s="41"/>
      <c r="H256" s="1"/>
      <c r="I256" s="1"/>
      <c r="J256" s="1"/>
      <c r="K256" s="1"/>
      <c r="L256" s="1"/>
      <c r="M256" s="1"/>
    </row>
    <row r="257">
      <c r="A257" s="40" t="s">
        <v>377</v>
      </c>
      <c r="B257" s="41"/>
      <c r="C257" s="41"/>
      <c r="H257" s="1" t="s">
        <v>65</v>
      </c>
      <c r="I257" s="1"/>
      <c r="J257" s="1"/>
      <c r="K257" s="1"/>
      <c r="L257" s="1"/>
      <c r="M257" s="1"/>
    </row>
    <row r="258">
      <c r="A258" s="40" t="s">
        <v>378</v>
      </c>
      <c r="B258" s="41"/>
      <c r="C258" s="41"/>
      <c r="H258" s="1" t="s">
        <v>56</v>
      </c>
      <c r="I258" s="47">
        <v>0.0</v>
      </c>
      <c r="J258" s="47">
        <v>8.0</v>
      </c>
      <c r="K258" s="48">
        <f t="shared" ref="K258:K259" si="15">I258/J258</f>
        <v>0</v>
      </c>
      <c r="L258" s="1"/>
      <c r="M258" s="1"/>
    </row>
    <row r="259">
      <c r="A259" s="40" t="s">
        <v>379</v>
      </c>
      <c r="B259" s="41"/>
      <c r="C259" s="41"/>
      <c r="H259" s="1" t="s">
        <v>57</v>
      </c>
      <c r="I259" s="47">
        <v>0.0</v>
      </c>
      <c r="J259" s="48">
        <v>21.0</v>
      </c>
      <c r="K259" s="48">
        <f t="shared" si="15"/>
        <v>0</v>
      </c>
      <c r="L259" s="1"/>
      <c r="M259" s="48" t="str">
        <f>2*K258*K259/(K258+K259)</f>
        <v>#DIV/0!</v>
      </c>
    </row>
    <row r="260">
      <c r="A260" s="40" t="s">
        <v>380</v>
      </c>
      <c r="B260" s="41"/>
      <c r="C260" s="41"/>
    </row>
    <row r="261">
      <c r="A261" s="40" t="s">
        <v>381</v>
      </c>
      <c r="B261" s="41"/>
      <c r="C261" s="41"/>
    </row>
    <row r="262">
      <c r="A262" s="40" t="s">
        <v>382</v>
      </c>
      <c r="B262" s="41"/>
      <c r="C262" s="41"/>
      <c r="E262" s="55" t="s">
        <v>475</v>
      </c>
    </row>
    <row r="263">
      <c r="A263" s="40"/>
      <c r="B263" s="41"/>
      <c r="C263" s="41"/>
    </row>
    <row r="264">
      <c r="A264" s="40"/>
      <c r="B264" s="41"/>
      <c r="C264" s="41"/>
    </row>
    <row r="265">
      <c r="A265" s="40" t="s">
        <v>383</v>
      </c>
      <c r="B265" s="41"/>
      <c r="C265" s="41"/>
    </row>
    <row r="266">
      <c r="A266" s="40" t="s">
        <v>384</v>
      </c>
      <c r="B266" s="41"/>
      <c r="C266" s="41"/>
    </row>
    <row r="267">
      <c r="A267" s="40" t="s">
        <v>386</v>
      </c>
      <c r="B267" s="41"/>
      <c r="C267" s="41"/>
    </row>
    <row r="268">
      <c r="A268" s="40" t="s">
        <v>388</v>
      </c>
      <c r="B268" s="41"/>
      <c r="C268" s="41"/>
    </row>
    <row r="269">
      <c r="A269" s="40"/>
      <c r="B269" s="41"/>
      <c r="C269" s="41"/>
    </row>
    <row r="270">
      <c r="A270" s="40" t="s">
        <v>390</v>
      </c>
      <c r="B270" s="41"/>
      <c r="C270" s="41"/>
    </row>
    <row r="271">
      <c r="A271" s="40" t="s">
        <v>391</v>
      </c>
      <c r="B271" s="41"/>
      <c r="C271" s="41"/>
    </row>
    <row r="272">
      <c r="A272" s="40" t="s">
        <v>392</v>
      </c>
      <c r="B272" s="41"/>
      <c r="C272" s="41"/>
    </row>
    <row r="273">
      <c r="A273" s="40" t="s">
        <v>393</v>
      </c>
      <c r="B273" s="41"/>
      <c r="C273" s="41"/>
    </row>
    <row r="274">
      <c r="A274" s="41"/>
      <c r="E274" s="55" t="s">
        <v>476</v>
      </c>
    </row>
    <row r="275">
      <c r="A275" s="41"/>
      <c r="E275" s="55" t="s">
        <v>477</v>
      </c>
    </row>
    <row r="276">
      <c r="A276" s="41"/>
      <c r="E276" s="55" t="s">
        <v>478</v>
      </c>
    </row>
    <row r="277">
      <c r="A277" s="41"/>
      <c r="E277" s="55"/>
    </row>
    <row r="278">
      <c r="A278" s="41"/>
      <c r="E278" s="55" t="s">
        <v>479</v>
      </c>
    </row>
    <row r="279">
      <c r="A279" s="41"/>
      <c r="E279" s="55" t="s">
        <v>480</v>
      </c>
    </row>
    <row r="280">
      <c r="A280" s="41"/>
      <c r="E280" s="55" t="s">
        <v>481</v>
      </c>
    </row>
    <row r="281">
      <c r="A281" s="41"/>
      <c r="E281" s="55" t="s">
        <v>482</v>
      </c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  <row r="1005">
      <c r="A1005" s="41"/>
    </row>
    <row r="1006">
      <c r="A1006" s="41"/>
    </row>
    <row r="1007">
      <c r="A1007" s="41"/>
    </row>
    <row r="1008">
      <c r="A1008" s="41"/>
    </row>
    <row r="1009">
      <c r="A1009" s="41"/>
    </row>
    <row r="1010">
      <c r="A1010" s="41"/>
    </row>
    <row r="1011">
      <c r="A1011" s="41"/>
    </row>
    <row r="1012">
      <c r="A1012" s="41"/>
    </row>
    <row r="1013">
      <c r="A1013" s="41"/>
    </row>
    <row r="1014">
      <c r="A1014" s="41"/>
    </row>
    <row r="1015">
      <c r="A1015" s="41"/>
    </row>
    <row r="1016">
      <c r="A1016" s="41"/>
    </row>
    <row r="1017">
      <c r="A1017" s="4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5"/>
  </cols>
  <sheetData>
    <row r="1">
      <c r="A1" s="37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31</v>
      </c>
    </row>
    <row r="3">
      <c r="A3" s="40" t="s">
        <v>483</v>
      </c>
    </row>
    <row r="4">
      <c r="A4" s="40" t="s">
        <v>484</v>
      </c>
    </row>
    <row r="5">
      <c r="A5" s="40" t="s">
        <v>485</v>
      </c>
    </row>
    <row r="6">
      <c r="A6" s="49" t="s">
        <v>486</v>
      </c>
      <c r="G6" s="41"/>
    </row>
    <row r="7">
      <c r="A7" s="40" t="s">
        <v>487</v>
      </c>
    </row>
    <row r="8">
      <c r="A8" s="40"/>
    </row>
    <row r="9">
      <c r="A9" s="40" t="s">
        <v>35</v>
      </c>
    </row>
    <row r="10">
      <c r="A10" s="40" t="s">
        <v>488</v>
      </c>
    </row>
    <row r="11">
      <c r="A11" s="43" t="s">
        <v>489</v>
      </c>
      <c r="B11" s="44"/>
      <c r="C11" s="44"/>
      <c r="D11" s="44"/>
      <c r="E11" s="44"/>
      <c r="F11" s="45" t="s">
        <v>490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0" t="s">
        <v>491</v>
      </c>
    </row>
    <row r="13">
      <c r="A13" s="40" t="s">
        <v>492</v>
      </c>
    </row>
    <row r="14">
      <c r="A14" s="43" t="s">
        <v>493</v>
      </c>
      <c r="F14" s="55" t="s">
        <v>494</v>
      </c>
    </row>
    <row r="15">
      <c r="A15" s="42" t="s">
        <v>495</v>
      </c>
    </row>
    <row r="16">
      <c r="A16" s="43" t="s">
        <v>496</v>
      </c>
      <c r="F16" s="55" t="s">
        <v>497</v>
      </c>
    </row>
    <row r="17">
      <c r="A17" s="43" t="s">
        <v>498</v>
      </c>
      <c r="F17" s="55" t="s">
        <v>499</v>
      </c>
    </row>
    <row r="18">
      <c r="A18" s="43" t="s">
        <v>500</v>
      </c>
      <c r="F18" s="55" t="s">
        <v>501</v>
      </c>
    </row>
    <row r="19">
      <c r="A19" s="42" t="s">
        <v>502</v>
      </c>
    </row>
    <row r="20">
      <c r="A20" s="40" t="s">
        <v>503</v>
      </c>
    </row>
    <row r="21">
      <c r="A21" s="40" t="s">
        <v>504</v>
      </c>
    </row>
    <row r="22">
      <c r="A22" s="42" t="s">
        <v>505</v>
      </c>
      <c r="F22" s="55" t="s">
        <v>506</v>
      </c>
    </row>
    <row r="23">
      <c r="A23" s="40" t="s">
        <v>507</v>
      </c>
    </row>
    <row r="24">
      <c r="A24" s="40" t="s">
        <v>508</v>
      </c>
    </row>
    <row r="25">
      <c r="A25" s="40" t="s">
        <v>509</v>
      </c>
    </row>
    <row r="26">
      <c r="A26" s="40" t="s">
        <v>510</v>
      </c>
    </row>
    <row r="27">
      <c r="A27" s="40" t="s">
        <v>511</v>
      </c>
    </row>
    <row r="28">
      <c r="A28" s="40"/>
    </row>
    <row r="29">
      <c r="A29" s="69"/>
    </row>
    <row r="30">
      <c r="A30" s="40"/>
    </row>
    <row r="31">
      <c r="A31" s="40" t="s">
        <v>512</v>
      </c>
      <c r="I31" s="1"/>
      <c r="J31" s="1"/>
      <c r="K31" s="1"/>
      <c r="L31" s="1"/>
      <c r="M31" s="1"/>
      <c r="N31" s="1" t="s">
        <v>13</v>
      </c>
    </row>
    <row r="32">
      <c r="A32" s="40" t="s">
        <v>513</v>
      </c>
      <c r="I32" s="1" t="s">
        <v>54</v>
      </c>
      <c r="J32" s="1"/>
      <c r="K32" s="1"/>
      <c r="L32" s="1"/>
      <c r="M32" s="1"/>
      <c r="N32" s="1"/>
    </row>
    <row r="33">
      <c r="A33" s="40"/>
      <c r="I33" s="1" t="s">
        <v>56</v>
      </c>
      <c r="J33" s="47">
        <v>6.0</v>
      </c>
      <c r="K33" s="47">
        <v>6.0</v>
      </c>
      <c r="L33" s="48">
        <f t="shared" ref="L33:L34" si="1">J33/K33</f>
        <v>1</v>
      </c>
      <c r="M33" s="1"/>
      <c r="N33" s="1"/>
    </row>
    <row r="34">
      <c r="A34" s="40" t="s">
        <v>514</v>
      </c>
      <c r="I34" s="1" t="s">
        <v>57</v>
      </c>
      <c r="J34" s="47">
        <v>6.5</v>
      </c>
      <c r="K34" s="48">
        <v>23.0</v>
      </c>
      <c r="L34" s="48">
        <f t="shared" si="1"/>
        <v>0.2826086957</v>
      </c>
      <c r="M34" s="1"/>
      <c r="N34" s="48">
        <f> 2*L33*L34 / (L33+L34)</f>
        <v>0.4406779661</v>
      </c>
    </row>
    <row r="35">
      <c r="A35" s="53" t="s">
        <v>515</v>
      </c>
      <c r="B35" s="54"/>
      <c r="C35" s="54"/>
      <c r="D35" s="54"/>
      <c r="E35" s="54"/>
      <c r="F35" s="52" t="s">
        <v>516</v>
      </c>
      <c r="G35" s="54"/>
      <c r="H35" s="54"/>
      <c r="I35" s="1"/>
      <c r="J35" s="1"/>
      <c r="K35" s="1"/>
      <c r="L35" s="1"/>
      <c r="M35" s="1"/>
      <c r="N35" s="1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40" t="s">
        <v>517</v>
      </c>
      <c r="I36" s="1" t="s">
        <v>60</v>
      </c>
      <c r="J36" s="1"/>
      <c r="K36" s="1"/>
      <c r="L36" s="1"/>
      <c r="M36" s="1"/>
      <c r="N36" s="1"/>
    </row>
    <row r="37">
      <c r="A37" s="40" t="s">
        <v>518</v>
      </c>
      <c r="I37" s="1" t="s">
        <v>56</v>
      </c>
      <c r="J37" s="47">
        <v>4.5</v>
      </c>
      <c r="K37" s="47">
        <v>15.0</v>
      </c>
      <c r="L37" s="48">
        <f t="shared" ref="L37:L38" si="2">J37/K37</f>
        <v>0.3</v>
      </c>
      <c r="M37" s="1"/>
      <c r="N37" s="1"/>
    </row>
    <row r="38">
      <c r="A38" s="40"/>
      <c r="F38" s="55" t="s">
        <v>519</v>
      </c>
      <c r="I38" s="1" t="s">
        <v>57</v>
      </c>
      <c r="J38" s="47">
        <v>4.5</v>
      </c>
      <c r="K38" s="48">
        <v>26.0</v>
      </c>
      <c r="L38" s="48">
        <f t="shared" si="2"/>
        <v>0.1730769231</v>
      </c>
      <c r="M38" s="1"/>
      <c r="N38" s="48">
        <f> 2*L37*L38 / (L37+L38)</f>
        <v>0.2195121951</v>
      </c>
    </row>
    <row r="39">
      <c r="A39" s="43" t="s">
        <v>520</v>
      </c>
      <c r="B39" s="44"/>
      <c r="C39" s="44"/>
      <c r="D39" s="44"/>
      <c r="E39" s="44"/>
      <c r="F39" s="45" t="s">
        <v>521</v>
      </c>
      <c r="G39" s="44"/>
      <c r="H39" s="44"/>
      <c r="I39" s="1"/>
      <c r="J39" s="1"/>
      <c r="K39" s="1"/>
      <c r="L39" s="1"/>
      <c r="M39" s="1"/>
      <c r="N39" s="1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3" t="s">
        <v>522</v>
      </c>
      <c r="B40" s="44"/>
      <c r="C40" s="44"/>
      <c r="D40" s="44"/>
      <c r="E40" s="44"/>
      <c r="F40" s="45" t="s">
        <v>523</v>
      </c>
      <c r="G40" s="44"/>
      <c r="H40" s="44"/>
      <c r="I40" s="1" t="s">
        <v>65</v>
      </c>
      <c r="J40" s="1"/>
      <c r="K40" s="1"/>
      <c r="L40" s="1"/>
      <c r="M40" s="1"/>
      <c r="N40" s="1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0"/>
      <c r="I41" s="1" t="s">
        <v>56</v>
      </c>
      <c r="J41" s="47">
        <v>3.0</v>
      </c>
      <c r="K41" s="47">
        <v>6.0</v>
      </c>
      <c r="L41" s="48">
        <f t="shared" ref="L41:L42" si="3">J41/K41</f>
        <v>0.5</v>
      </c>
      <c r="M41" s="1"/>
      <c r="N41" s="1"/>
    </row>
    <row r="42">
      <c r="A42" s="40" t="s">
        <v>524</v>
      </c>
      <c r="F42" s="55" t="s">
        <v>525</v>
      </c>
      <c r="I42" s="1" t="s">
        <v>57</v>
      </c>
      <c r="J42" s="47">
        <v>3.0</v>
      </c>
      <c r="K42" s="48">
        <v>24.0</v>
      </c>
      <c r="L42" s="48">
        <f t="shared" si="3"/>
        <v>0.125</v>
      </c>
      <c r="M42" s="1"/>
      <c r="N42" s="48">
        <f> 2*L41*L42 / (L41+L42)</f>
        <v>0.2</v>
      </c>
    </row>
    <row r="43">
      <c r="A43" s="40" t="s">
        <v>526</v>
      </c>
      <c r="F43" s="55" t="s">
        <v>527</v>
      </c>
    </row>
    <row r="44">
      <c r="A44" s="40"/>
    </row>
    <row r="45">
      <c r="A45" s="40" t="s">
        <v>528</v>
      </c>
    </row>
    <row r="46">
      <c r="A46" s="40" t="s">
        <v>529</v>
      </c>
    </row>
    <row r="47">
      <c r="A47" s="40"/>
    </row>
    <row r="48">
      <c r="A48" s="40" t="s">
        <v>530</v>
      </c>
    </row>
    <row r="49">
      <c r="A49" s="40" t="s">
        <v>531</v>
      </c>
    </row>
    <row r="50">
      <c r="A50" s="40"/>
    </row>
    <row r="51">
      <c r="A51" s="40" t="s">
        <v>532</v>
      </c>
    </row>
    <row r="52">
      <c r="A52" s="40" t="s">
        <v>533</v>
      </c>
    </row>
    <row r="53">
      <c r="A53" s="40" t="s">
        <v>534</v>
      </c>
    </row>
    <row r="54">
      <c r="A54" s="40" t="s">
        <v>535</v>
      </c>
    </row>
    <row r="55">
      <c r="A55" s="40" t="s">
        <v>536</v>
      </c>
    </row>
    <row r="56">
      <c r="A56" s="40"/>
    </row>
    <row r="57">
      <c r="A57" s="40" t="s">
        <v>537</v>
      </c>
    </row>
    <row r="58">
      <c r="A58" s="40"/>
    </row>
    <row r="59">
      <c r="A59" s="40" t="s">
        <v>538</v>
      </c>
    </row>
    <row r="60">
      <c r="A60" s="40" t="s">
        <v>538</v>
      </c>
    </row>
    <row r="61">
      <c r="A61" s="40"/>
    </row>
    <row r="62">
      <c r="A62" s="40" t="s">
        <v>539</v>
      </c>
    </row>
    <row r="63">
      <c r="A63" s="40" t="s">
        <v>540</v>
      </c>
    </row>
    <row r="64">
      <c r="A64" s="40"/>
    </row>
    <row r="65">
      <c r="A65" s="40"/>
    </row>
    <row r="66">
      <c r="A66" s="40"/>
    </row>
    <row r="67">
      <c r="A67" s="41"/>
    </row>
    <row r="68">
      <c r="A68" s="37" t="s">
        <v>251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40" t="s">
        <v>31</v>
      </c>
    </row>
    <row r="70">
      <c r="A70" s="40" t="s">
        <v>483</v>
      </c>
    </row>
    <row r="71">
      <c r="A71" s="40" t="s">
        <v>541</v>
      </c>
    </row>
    <row r="72">
      <c r="A72" s="40" t="s">
        <v>542</v>
      </c>
    </row>
    <row r="73">
      <c r="A73" s="40" t="s">
        <v>486</v>
      </c>
    </row>
    <row r="74">
      <c r="A74" s="40" t="s">
        <v>487</v>
      </c>
    </row>
    <row r="75">
      <c r="A75" s="40"/>
    </row>
    <row r="76">
      <c r="A76" s="40" t="s">
        <v>35</v>
      </c>
    </row>
    <row r="77">
      <c r="A77" s="43" t="s">
        <v>488</v>
      </c>
      <c r="B77" s="44"/>
      <c r="C77" s="44"/>
      <c r="D77" s="44"/>
      <c r="E77" s="44"/>
      <c r="F77" s="45" t="s">
        <v>488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3" t="s">
        <v>489</v>
      </c>
      <c r="F78" s="55" t="s">
        <v>543</v>
      </c>
    </row>
    <row r="79">
      <c r="A79" s="40" t="s">
        <v>491</v>
      </c>
    </row>
    <row r="80">
      <c r="A80" s="49" t="s">
        <v>544</v>
      </c>
    </row>
    <row r="81">
      <c r="A81" s="43" t="s">
        <v>545</v>
      </c>
      <c r="F81" s="55" t="s">
        <v>546</v>
      </c>
    </row>
    <row r="82">
      <c r="A82" s="42" t="s">
        <v>547</v>
      </c>
    </row>
    <row r="83">
      <c r="A83" s="43" t="s">
        <v>548</v>
      </c>
      <c r="F83" s="55" t="s">
        <v>549</v>
      </c>
    </row>
    <row r="84">
      <c r="A84" s="43" t="s">
        <v>550</v>
      </c>
      <c r="F84" s="55" t="s">
        <v>551</v>
      </c>
    </row>
    <row r="85">
      <c r="A85" s="43" t="s">
        <v>552</v>
      </c>
      <c r="F85" s="45" t="s">
        <v>553</v>
      </c>
    </row>
    <row r="86">
      <c r="A86" s="42" t="s">
        <v>554</v>
      </c>
      <c r="F86" s="55"/>
    </row>
    <row r="87">
      <c r="A87" s="43" t="s">
        <v>555</v>
      </c>
      <c r="F87" s="55" t="s">
        <v>556</v>
      </c>
    </row>
    <row r="88">
      <c r="A88" s="40" t="s">
        <v>557</v>
      </c>
    </row>
    <row r="89">
      <c r="A89" s="42" t="s">
        <v>558</v>
      </c>
      <c r="F89" s="55" t="s">
        <v>559</v>
      </c>
    </row>
    <row r="90">
      <c r="A90" s="40" t="s">
        <v>507</v>
      </c>
    </row>
    <row r="91">
      <c r="A91" s="40" t="s">
        <v>508</v>
      </c>
    </row>
    <row r="92">
      <c r="A92" s="40" t="s">
        <v>509</v>
      </c>
    </row>
    <row r="93">
      <c r="A93" s="40" t="s">
        <v>510</v>
      </c>
    </row>
    <row r="94">
      <c r="A94" s="40" t="s">
        <v>511</v>
      </c>
    </row>
    <row r="95">
      <c r="A95" s="40"/>
      <c r="F95" s="55"/>
    </row>
    <row r="96">
      <c r="A96" s="69"/>
    </row>
    <row r="97">
      <c r="A97" s="40"/>
    </row>
    <row r="98">
      <c r="A98" s="49" t="s">
        <v>512</v>
      </c>
      <c r="B98" s="50"/>
      <c r="C98" s="50"/>
      <c r="D98" s="50"/>
      <c r="E98" s="50"/>
      <c r="F98" s="51" t="s">
        <v>560</v>
      </c>
      <c r="G98" s="50"/>
      <c r="H98" s="50"/>
      <c r="I98" s="1"/>
      <c r="J98" s="1"/>
      <c r="K98" s="1"/>
      <c r="L98" s="1"/>
      <c r="M98" s="1"/>
      <c r="N98" s="1" t="s">
        <v>13</v>
      </c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40" t="s">
        <v>513</v>
      </c>
      <c r="I99" s="1" t="s">
        <v>54</v>
      </c>
      <c r="J99" s="1"/>
      <c r="K99" s="1"/>
      <c r="L99" s="1"/>
      <c r="M99" s="1"/>
      <c r="N99" s="1"/>
    </row>
    <row r="100">
      <c r="A100" s="40"/>
      <c r="I100" s="1" t="s">
        <v>56</v>
      </c>
      <c r="J100" s="47">
        <v>8.0</v>
      </c>
      <c r="K100" s="47">
        <v>8.0</v>
      </c>
      <c r="L100" s="48">
        <f t="shared" ref="L100:L101" si="4">J100/K100</f>
        <v>1</v>
      </c>
      <c r="M100" s="1"/>
      <c r="N100" s="1"/>
    </row>
    <row r="101">
      <c r="A101" s="40" t="s">
        <v>514</v>
      </c>
      <c r="I101" s="1" t="s">
        <v>57</v>
      </c>
      <c r="J101" s="47">
        <v>8.0</v>
      </c>
      <c r="K101" s="48">
        <v>23.0</v>
      </c>
      <c r="L101" s="48">
        <f t="shared" si="4"/>
        <v>0.347826087</v>
      </c>
      <c r="M101" s="1"/>
      <c r="N101" s="48">
        <f> 2*L100*L101 / (L100+L101)</f>
        <v>0.5161290323</v>
      </c>
    </row>
    <row r="102">
      <c r="A102" s="49" t="s">
        <v>515</v>
      </c>
      <c r="B102" s="50"/>
      <c r="C102" s="50"/>
      <c r="D102" s="50"/>
      <c r="E102" s="50"/>
      <c r="F102" s="51" t="s">
        <v>561</v>
      </c>
      <c r="G102" s="50"/>
      <c r="H102" s="50"/>
      <c r="I102" s="1"/>
      <c r="J102" s="1"/>
      <c r="K102" s="1"/>
      <c r="L102" s="1"/>
      <c r="M102" s="1"/>
      <c r="N102" s="1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40" t="s">
        <v>517</v>
      </c>
      <c r="I103" s="1" t="s">
        <v>60</v>
      </c>
      <c r="J103" s="1"/>
      <c r="K103" s="1"/>
      <c r="L103" s="1"/>
      <c r="M103" s="1"/>
      <c r="N103" s="1"/>
    </row>
    <row r="104">
      <c r="A104" s="40" t="s">
        <v>518</v>
      </c>
      <c r="I104" s="1" t="s">
        <v>56</v>
      </c>
      <c r="J104" s="47">
        <v>4.5</v>
      </c>
      <c r="K104" s="47">
        <v>12.0</v>
      </c>
      <c r="L104" s="48">
        <f t="shared" ref="L104:L105" si="5">J104/K104</f>
        <v>0.375</v>
      </c>
      <c r="M104" s="1"/>
      <c r="N104" s="1"/>
    </row>
    <row r="105">
      <c r="A105" s="40"/>
      <c r="I105" s="1" t="s">
        <v>57</v>
      </c>
      <c r="J105" s="47">
        <v>5.0</v>
      </c>
      <c r="K105" s="48">
        <v>26.0</v>
      </c>
      <c r="L105" s="48">
        <f t="shared" si="5"/>
        <v>0.1923076923</v>
      </c>
      <c r="M105" s="1"/>
      <c r="N105" s="48">
        <f> 2*L104*L105 / (L104+L105)</f>
        <v>0.2542372881</v>
      </c>
    </row>
    <row r="106">
      <c r="A106" s="49" t="s">
        <v>520</v>
      </c>
      <c r="B106" s="50"/>
      <c r="C106" s="50"/>
      <c r="D106" s="50"/>
      <c r="E106" s="50"/>
      <c r="F106" s="51" t="s">
        <v>562</v>
      </c>
      <c r="G106" s="50"/>
      <c r="H106" s="50"/>
      <c r="I106" s="1"/>
      <c r="J106" s="1"/>
      <c r="K106" s="1"/>
      <c r="L106" s="1"/>
      <c r="M106" s="1"/>
      <c r="N106" s="1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49" t="s">
        <v>522</v>
      </c>
      <c r="B107" s="50"/>
      <c r="C107" s="50"/>
      <c r="D107" s="50"/>
      <c r="E107" s="50"/>
      <c r="F107" s="51" t="s">
        <v>563</v>
      </c>
      <c r="G107" s="50"/>
      <c r="H107" s="50"/>
      <c r="I107" s="1" t="s">
        <v>65</v>
      </c>
      <c r="J107" s="1"/>
      <c r="K107" s="1"/>
      <c r="L107" s="1"/>
      <c r="M107" s="1"/>
      <c r="N107" s="1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40"/>
      <c r="I108" s="1" t="s">
        <v>56</v>
      </c>
      <c r="J108" s="47">
        <v>2.5</v>
      </c>
      <c r="K108" s="47">
        <v>13.0</v>
      </c>
      <c r="L108" s="48">
        <f t="shared" ref="L108:L109" si="6">J108/K108</f>
        <v>0.1923076923</v>
      </c>
      <c r="M108" s="1"/>
      <c r="N108" s="1"/>
    </row>
    <row r="109">
      <c r="A109" s="40" t="s">
        <v>524</v>
      </c>
      <c r="F109" s="55"/>
      <c r="I109" s="1" t="s">
        <v>57</v>
      </c>
      <c r="J109" s="47">
        <v>2.5</v>
      </c>
      <c r="K109" s="48">
        <v>24.0</v>
      </c>
      <c r="L109" s="48">
        <f t="shared" si="6"/>
        <v>0.1041666667</v>
      </c>
      <c r="M109" s="1"/>
      <c r="N109" s="48">
        <f> 2*L108*L109 / (L108+L109)</f>
        <v>0.1351351351</v>
      </c>
    </row>
    <row r="110">
      <c r="A110" s="40" t="s">
        <v>526</v>
      </c>
    </row>
    <row r="111">
      <c r="A111" s="40"/>
    </row>
    <row r="112">
      <c r="A112" s="49" t="s">
        <v>528</v>
      </c>
      <c r="B112" s="50"/>
      <c r="C112" s="50"/>
      <c r="D112" s="50"/>
      <c r="E112" s="50"/>
      <c r="F112" s="51" t="s">
        <v>564</v>
      </c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40"/>
    </row>
    <row r="114">
      <c r="A114" s="40" t="s">
        <v>529</v>
      </c>
    </row>
    <row r="115">
      <c r="A115" s="40"/>
    </row>
    <row r="116">
      <c r="A116" s="40" t="s">
        <v>530</v>
      </c>
    </row>
    <row r="117">
      <c r="A117" s="40" t="s">
        <v>531</v>
      </c>
    </row>
    <row r="118">
      <c r="A118" s="40"/>
    </row>
    <row r="119">
      <c r="A119" s="40" t="s">
        <v>532</v>
      </c>
    </row>
    <row r="120">
      <c r="A120" s="40" t="s">
        <v>533</v>
      </c>
    </row>
    <row r="121">
      <c r="A121" s="40" t="s">
        <v>534</v>
      </c>
    </row>
    <row r="122">
      <c r="A122" s="40" t="s">
        <v>535</v>
      </c>
    </row>
    <row r="123">
      <c r="A123" s="40" t="s">
        <v>536</v>
      </c>
    </row>
    <row r="124">
      <c r="A124" s="40"/>
    </row>
    <row r="125">
      <c r="A125" s="40" t="s">
        <v>537</v>
      </c>
    </row>
    <row r="126">
      <c r="A126" s="40"/>
    </row>
    <row r="127">
      <c r="A127" s="40" t="s">
        <v>538</v>
      </c>
    </row>
    <row r="128">
      <c r="A128" s="40" t="s">
        <v>538</v>
      </c>
    </row>
    <row r="129">
      <c r="A129" s="40"/>
    </row>
    <row r="130">
      <c r="A130" s="40" t="s">
        <v>539</v>
      </c>
    </row>
    <row r="131">
      <c r="A131" s="40" t="s">
        <v>540</v>
      </c>
    </row>
    <row r="132">
      <c r="A132" s="40"/>
      <c r="F132" s="55" t="s">
        <v>565</v>
      </c>
    </row>
    <row r="133">
      <c r="A133" s="40"/>
      <c r="F133" s="55" t="s">
        <v>566</v>
      </c>
    </row>
    <row r="134">
      <c r="A134" s="40"/>
      <c r="F134" s="55" t="s">
        <v>567</v>
      </c>
    </row>
    <row r="135">
      <c r="A135" s="41"/>
      <c r="F135" s="55" t="s">
        <v>568</v>
      </c>
    </row>
    <row r="136">
      <c r="A136" s="41"/>
      <c r="F136" s="55"/>
    </row>
    <row r="137">
      <c r="A137" s="41"/>
      <c r="F137" s="55" t="s">
        <v>569</v>
      </c>
    </row>
    <row r="138">
      <c r="A138" s="41"/>
      <c r="F138" s="55" t="s">
        <v>570</v>
      </c>
    </row>
    <row r="139">
      <c r="A139" s="41"/>
      <c r="F139" s="55"/>
    </row>
    <row r="140">
      <c r="A140" s="41"/>
      <c r="F140" s="55" t="s">
        <v>571</v>
      </c>
    </row>
    <row r="141">
      <c r="A141" s="41"/>
      <c r="F141" s="55" t="s">
        <v>572</v>
      </c>
    </row>
    <row r="142">
      <c r="A142" s="41"/>
      <c r="F142" s="55"/>
    </row>
    <row r="143">
      <c r="A143" s="41"/>
      <c r="F143" s="55"/>
    </row>
    <row r="144">
      <c r="A144" s="37" t="s">
        <v>272</v>
      </c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40" t="s">
        <v>31</v>
      </c>
    </row>
    <row r="146">
      <c r="A146" s="49" t="s">
        <v>483</v>
      </c>
    </row>
    <row r="147">
      <c r="A147" s="40" t="s">
        <v>573</v>
      </c>
    </row>
    <row r="148">
      <c r="A148" s="49" t="s">
        <v>574</v>
      </c>
    </row>
    <row r="149">
      <c r="A149" s="40" t="s">
        <v>486</v>
      </c>
    </row>
    <row r="150">
      <c r="A150" s="40" t="s">
        <v>487</v>
      </c>
    </row>
    <row r="151">
      <c r="A151" s="40"/>
      <c r="F151" s="55" t="s">
        <v>575</v>
      </c>
    </row>
    <row r="152">
      <c r="A152" s="40" t="s">
        <v>35</v>
      </c>
    </row>
    <row r="153">
      <c r="A153" s="43" t="s">
        <v>488</v>
      </c>
      <c r="B153" s="44"/>
      <c r="C153" s="44"/>
      <c r="D153" s="44"/>
      <c r="E153" s="44"/>
      <c r="F153" s="45" t="s">
        <v>488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3" t="s">
        <v>489</v>
      </c>
      <c r="F154" s="55" t="s">
        <v>576</v>
      </c>
    </row>
    <row r="155">
      <c r="A155" s="40" t="s">
        <v>491</v>
      </c>
    </row>
    <row r="156">
      <c r="A156" s="49" t="s">
        <v>577</v>
      </c>
    </row>
    <row r="157">
      <c r="A157" s="43" t="s">
        <v>578</v>
      </c>
      <c r="F157" s="55" t="s">
        <v>579</v>
      </c>
    </row>
    <row r="158">
      <c r="A158" s="42" t="s">
        <v>580</v>
      </c>
      <c r="F158" s="45" t="s">
        <v>581</v>
      </c>
    </row>
    <row r="159">
      <c r="A159" s="43" t="s">
        <v>582</v>
      </c>
      <c r="F159" s="55" t="s">
        <v>583</v>
      </c>
    </row>
    <row r="160">
      <c r="A160" s="43" t="s">
        <v>584</v>
      </c>
      <c r="F160" s="55" t="s">
        <v>585</v>
      </c>
    </row>
    <row r="161">
      <c r="A161" s="43" t="s">
        <v>586</v>
      </c>
      <c r="F161" s="45" t="s">
        <v>553</v>
      </c>
    </row>
    <row r="162">
      <c r="A162" s="42" t="s">
        <v>587</v>
      </c>
    </row>
    <row r="163">
      <c r="A163" s="43" t="s">
        <v>588</v>
      </c>
      <c r="F163" s="55" t="s">
        <v>589</v>
      </c>
    </row>
    <row r="164">
      <c r="A164" s="42" t="s">
        <v>590</v>
      </c>
      <c r="F164" s="55" t="s">
        <v>591</v>
      </c>
    </row>
    <row r="165">
      <c r="A165" s="42" t="s">
        <v>592</v>
      </c>
      <c r="F165" s="55" t="s">
        <v>593</v>
      </c>
    </row>
    <row r="166">
      <c r="A166" s="40" t="s">
        <v>507</v>
      </c>
    </row>
    <row r="167">
      <c r="A167" s="40" t="s">
        <v>508</v>
      </c>
    </row>
    <row r="168">
      <c r="A168" s="40" t="s">
        <v>509</v>
      </c>
    </row>
    <row r="169">
      <c r="A169" s="40" t="s">
        <v>510</v>
      </c>
    </row>
    <row r="170">
      <c r="A170" s="40" t="s">
        <v>511</v>
      </c>
    </row>
    <row r="171">
      <c r="A171" s="40"/>
    </row>
    <row r="172">
      <c r="A172" s="69"/>
    </row>
    <row r="173">
      <c r="A173" s="40"/>
    </row>
    <row r="174">
      <c r="A174" s="49" t="s">
        <v>512</v>
      </c>
      <c r="B174" s="50"/>
      <c r="C174" s="50"/>
      <c r="D174" s="50"/>
      <c r="E174" s="50"/>
      <c r="F174" s="51" t="s">
        <v>594</v>
      </c>
      <c r="G174" s="50"/>
      <c r="H174" s="50"/>
      <c r="I174" s="1"/>
      <c r="J174" s="1"/>
      <c r="K174" s="1"/>
      <c r="L174" s="1"/>
      <c r="M174" s="1"/>
      <c r="N174" s="1" t="s">
        <v>13</v>
      </c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40" t="s">
        <v>513</v>
      </c>
      <c r="I175" s="1" t="s">
        <v>54</v>
      </c>
      <c r="J175" s="1"/>
      <c r="K175" s="1"/>
      <c r="L175" s="1"/>
      <c r="M175" s="1"/>
      <c r="N175" s="1"/>
    </row>
    <row r="176">
      <c r="A176" s="40"/>
      <c r="I176" s="1" t="s">
        <v>56</v>
      </c>
      <c r="J176" s="47">
        <v>10.0</v>
      </c>
      <c r="K176" s="47">
        <v>11.0</v>
      </c>
      <c r="L176" s="48">
        <f t="shared" ref="L176:L177" si="7">J176/K176</f>
        <v>0.9090909091</v>
      </c>
      <c r="M176" s="1"/>
      <c r="N176" s="1"/>
    </row>
    <row r="177">
      <c r="A177" s="40" t="s">
        <v>514</v>
      </c>
      <c r="I177" s="1" t="s">
        <v>57</v>
      </c>
      <c r="J177" s="47">
        <v>11.5</v>
      </c>
      <c r="K177" s="48">
        <v>23.0</v>
      </c>
      <c r="L177" s="48">
        <f t="shared" si="7"/>
        <v>0.5</v>
      </c>
      <c r="M177" s="1"/>
      <c r="N177" s="48">
        <f> 2*L176*L177 / (L176+L177)</f>
        <v>0.6451612903</v>
      </c>
    </row>
    <row r="178">
      <c r="A178" s="43" t="s">
        <v>515</v>
      </c>
      <c r="B178" s="44"/>
      <c r="C178" s="44"/>
      <c r="D178" s="44"/>
      <c r="E178" s="44"/>
      <c r="F178" s="45" t="s">
        <v>595</v>
      </c>
      <c r="G178" s="44"/>
      <c r="H178" s="44"/>
      <c r="I178" s="1"/>
      <c r="J178" s="1"/>
      <c r="K178" s="1"/>
      <c r="L178" s="1"/>
      <c r="M178" s="1"/>
      <c r="N178" s="1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0" t="s">
        <v>517</v>
      </c>
      <c r="F179" s="55" t="s">
        <v>596</v>
      </c>
      <c r="I179" s="1" t="s">
        <v>60</v>
      </c>
      <c r="J179" s="1"/>
      <c r="K179" s="1"/>
      <c r="L179" s="1"/>
      <c r="M179" s="1"/>
      <c r="N179" s="1"/>
    </row>
    <row r="180">
      <c r="A180" s="40" t="s">
        <v>518</v>
      </c>
      <c r="I180" s="1" t="s">
        <v>56</v>
      </c>
      <c r="J180" s="47">
        <v>6.0</v>
      </c>
      <c r="K180" s="47">
        <v>17.0</v>
      </c>
      <c r="L180" s="48">
        <f t="shared" ref="L180:L181" si="8">J180/K180</f>
        <v>0.3529411765</v>
      </c>
      <c r="M180" s="1"/>
      <c r="N180" s="1"/>
    </row>
    <row r="181">
      <c r="A181" s="40"/>
      <c r="I181" s="1" t="s">
        <v>57</v>
      </c>
      <c r="J181" s="47">
        <v>8.5</v>
      </c>
      <c r="K181" s="48">
        <v>26.0</v>
      </c>
      <c r="L181" s="48">
        <f t="shared" si="8"/>
        <v>0.3269230769</v>
      </c>
      <c r="M181" s="1"/>
      <c r="N181" s="48">
        <f> 2*L180*L181 / (L180+L181)</f>
        <v>0.3394342762</v>
      </c>
    </row>
    <row r="182">
      <c r="A182" s="43" t="s">
        <v>520</v>
      </c>
      <c r="B182" s="44"/>
      <c r="C182" s="44"/>
      <c r="D182" s="44"/>
      <c r="E182" s="44"/>
      <c r="F182" s="45" t="s">
        <v>597</v>
      </c>
      <c r="G182" s="44"/>
      <c r="H182" s="44"/>
      <c r="I182" s="1"/>
      <c r="J182" s="1"/>
      <c r="K182" s="1"/>
      <c r="L182" s="1"/>
      <c r="M182" s="1"/>
      <c r="N182" s="1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3" t="s">
        <v>522</v>
      </c>
      <c r="B183" s="44"/>
      <c r="C183" s="44"/>
      <c r="D183" s="44"/>
      <c r="E183" s="44"/>
      <c r="F183" s="45" t="s">
        <v>598</v>
      </c>
      <c r="G183" s="44"/>
      <c r="H183" s="44"/>
      <c r="I183" s="1" t="s">
        <v>65</v>
      </c>
      <c r="J183" s="1"/>
      <c r="K183" s="1"/>
      <c r="L183" s="1"/>
      <c r="M183" s="1"/>
      <c r="N183" s="1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0"/>
      <c r="I184" s="1" t="s">
        <v>56</v>
      </c>
      <c r="J184" s="47">
        <v>5.5</v>
      </c>
      <c r="K184" s="47">
        <v>12.0</v>
      </c>
      <c r="L184" s="48">
        <f t="shared" ref="L184:L185" si="9">J184/K184</f>
        <v>0.4583333333</v>
      </c>
      <c r="M184" s="1"/>
      <c r="N184" s="1"/>
    </row>
    <row r="185">
      <c r="A185" s="40" t="s">
        <v>524</v>
      </c>
      <c r="I185" s="1" t="s">
        <v>57</v>
      </c>
      <c r="J185" s="47">
        <v>5.5</v>
      </c>
      <c r="K185" s="48">
        <v>24.0</v>
      </c>
      <c r="L185" s="48">
        <f t="shared" si="9"/>
        <v>0.2291666667</v>
      </c>
      <c r="M185" s="1"/>
      <c r="N185" s="48">
        <f> 2*L184*L185 / (L184+L185)</f>
        <v>0.3055555556</v>
      </c>
    </row>
    <row r="186">
      <c r="A186" s="40" t="s">
        <v>526</v>
      </c>
    </row>
    <row r="187">
      <c r="A187" s="40"/>
    </row>
    <row r="188">
      <c r="A188" s="43" t="s">
        <v>528</v>
      </c>
      <c r="B188" s="44"/>
      <c r="C188" s="44"/>
      <c r="D188" s="44"/>
      <c r="E188" s="44"/>
      <c r="F188" s="45" t="s">
        <v>599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0"/>
    </row>
    <row r="190">
      <c r="A190" s="53" t="s">
        <v>529</v>
      </c>
      <c r="B190" s="54"/>
      <c r="C190" s="54"/>
      <c r="D190" s="54"/>
      <c r="E190" s="54"/>
      <c r="F190" s="52" t="s">
        <v>600</v>
      </c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40"/>
    </row>
    <row r="192">
      <c r="A192" s="40" t="s">
        <v>530</v>
      </c>
    </row>
    <row r="193">
      <c r="A193" s="40" t="s">
        <v>531</v>
      </c>
    </row>
    <row r="194">
      <c r="A194" s="40"/>
    </row>
    <row r="195">
      <c r="A195" s="40" t="s">
        <v>532</v>
      </c>
    </row>
    <row r="196">
      <c r="A196" s="40" t="s">
        <v>533</v>
      </c>
    </row>
    <row r="197">
      <c r="A197" s="40" t="s">
        <v>534</v>
      </c>
    </row>
    <row r="198">
      <c r="A198" s="40" t="s">
        <v>535</v>
      </c>
    </row>
    <row r="199">
      <c r="A199" s="40" t="s">
        <v>536</v>
      </c>
    </row>
    <row r="200">
      <c r="A200" s="40"/>
    </row>
    <row r="201">
      <c r="A201" s="40" t="s">
        <v>537</v>
      </c>
    </row>
    <row r="202">
      <c r="A202" s="40"/>
    </row>
    <row r="203">
      <c r="A203" s="40" t="s">
        <v>538</v>
      </c>
    </row>
    <row r="204">
      <c r="A204" s="40" t="s">
        <v>538</v>
      </c>
    </row>
    <row r="205">
      <c r="A205" s="40"/>
    </row>
    <row r="206">
      <c r="A206" s="40" t="s">
        <v>539</v>
      </c>
    </row>
    <row r="207">
      <c r="A207" s="40" t="s">
        <v>540</v>
      </c>
    </row>
    <row r="208">
      <c r="A208" s="40"/>
      <c r="F208" s="55" t="s">
        <v>601</v>
      </c>
    </row>
    <row r="209">
      <c r="A209" s="40"/>
      <c r="F209" s="55" t="s">
        <v>602</v>
      </c>
    </row>
    <row r="210">
      <c r="A210" s="40"/>
      <c r="F210" s="55" t="s">
        <v>603</v>
      </c>
    </row>
    <row r="211">
      <c r="A211" s="41"/>
      <c r="F211" s="55" t="s">
        <v>604</v>
      </c>
    </row>
    <row r="212">
      <c r="A212" s="41"/>
      <c r="F212" s="55" t="s">
        <v>605</v>
      </c>
    </row>
    <row r="213">
      <c r="A213" s="37" t="s">
        <v>18</v>
      </c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40" t="s">
        <v>31</v>
      </c>
    </row>
    <row r="215">
      <c r="A215" s="49" t="s">
        <v>483</v>
      </c>
    </row>
    <row r="216">
      <c r="A216" s="49" t="s">
        <v>606</v>
      </c>
    </row>
    <row r="217">
      <c r="A217" s="40" t="s">
        <v>607</v>
      </c>
    </row>
    <row r="218">
      <c r="A218" s="42" t="s">
        <v>608</v>
      </c>
    </row>
    <row r="219">
      <c r="A219" s="40" t="s">
        <v>487</v>
      </c>
    </row>
    <row r="220">
      <c r="A220" s="40"/>
      <c r="F220" s="55" t="s">
        <v>609</v>
      </c>
    </row>
    <row r="221">
      <c r="A221" s="40" t="s">
        <v>35</v>
      </c>
    </row>
    <row r="222">
      <c r="A222" s="43" t="s">
        <v>488</v>
      </c>
      <c r="B222" s="44"/>
      <c r="C222" s="44"/>
      <c r="D222" s="44"/>
      <c r="E222" s="44"/>
      <c r="F222" s="45" t="s">
        <v>488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3" t="s">
        <v>489</v>
      </c>
      <c r="F223" s="55" t="s">
        <v>610</v>
      </c>
    </row>
    <row r="224">
      <c r="A224" s="40" t="s">
        <v>491</v>
      </c>
    </row>
    <row r="225">
      <c r="A225" s="49" t="s">
        <v>611</v>
      </c>
    </row>
    <row r="226">
      <c r="A226" s="43" t="s">
        <v>612</v>
      </c>
      <c r="F226" s="55" t="s">
        <v>613</v>
      </c>
    </row>
    <row r="227">
      <c r="A227" s="42" t="s">
        <v>614</v>
      </c>
      <c r="F227" s="55" t="s">
        <v>615</v>
      </c>
    </row>
    <row r="228">
      <c r="A228" s="43" t="s">
        <v>616</v>
      </c>
      <c r="F228" s="45" t="s">
        <v>617</v>
      </c>
    </row>
    <row r="229">
      <c r="A229" s="43" t="s">
        <v>618</v>
      </c>
      <c r="F229" s="45" t="s">
        <v>619</v>
      </c>
    </row>
    <row r="230">
      <c r="A230" s="43" t="s">
        <v>620</v>
      </c>
      <c r="F230" s="55" t="s">
        <v>621</v>
      </c>
    </row>
    <row r="231">
      <c r="A231" s="42" t="s">
        <v>622</v>
      </c>
    </row>
    <row r="232">
      <c r="A232" s="56" t="s">
        <v>623</v>
      </c>
      <c r="F232" s="55" t="s">
        <v>624</v>
      </c>
    </row>
    <row r="233">
      <c r="A233" s="42" t="s">
        <v>625</v>
      </c>
      <c r="F233" s="55" t="s">
        <v>626</v>
      </c>
    </row>
    <row r="234">
      <c r="A234" s="42" t="s">
        <v>627</v>
      </c>
      <c r="F234" s="55" t="s">
        <v>628</v>
      </c>
    </row>
    <row r="235">
      <c r="A235" s="40" t="s">
        <v>507</v>
      </c>
    </row>
    <row r="236">
      <c r="A236" s="40" t="s">
        <v>508</v>
      </c>
    </row>
    <row r="237">
      <c r="A237" s="40" t="s">
        <v>509</v>
      </c>
    </row>
    <row r="238">
      <c r="A238" s="40" t="s">
        <v>510</v>
      </c>
    </row>
    <row r="239">
      <c r="A239" s="40" t="s">
        <v>511</v>
      </c>
    </row>
    <row r="240">
      <c r="A240" s="40"/>
      <c r="F240" s="55" t="s">
        <v>629</v>
      </c>
    </row>
    <row r="241">
      <c r="A241" s="69"/>
    </row>
    <row r="242">
      <c r="A242" s="40"/>
    </row>
    <row r="243">
      <c r="A243" s="49" t="s">
        <v>512</v>
      </c>
      <c r="B243" s="50"/>
      <c r="C243" s="50"/>
      <c r="D243" s="50"/>
      <c r="E243" s="50"/>
      <c r="F243" s="51" t="s">
        <v>630</v>
      </c>
      <c r="G243" s="50"/>
      <c r="H243" s="50"/>
      <c r="I243" s="1"/>
      <c r="J243" s="1"/>
      <c r="K243" s="1"/>
      <c r="L243" s="1"/>
      <c r="M243" s="1"/>
      <c r="N243" s="1" t="s">
        <v>13</v>
      </c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40" t="s">
        <v>513</v>
      </c>
      <c r="I244" s="1" t="s">
        <v>54</v>
      </c>
      <c r="J244" s="1"/>
      <c r="K244" s="1"/>
      <c r="L244" s="1"/>
      <c r="M244" s="1"/>
      <c r="N244" s="1"/>
    </row>
    <row r="245">
      <c r="A245" s="40"/>
      <c r="I245" s="1" t="s">
        <v>56</v>
      </c>
      <c r="J245" s="47">
        <v>10.0</v>
      </c>
      <c r="K245" s="47">
        <v>11.0</v>
      </c>
      <c r="L245" s="48">
        <f t="shared" ref="L245:L246" si="10">J245/K245</f>
        <v>0.9090909091</v>
      </c>
      <c r="M245" s="1"/>
      <c r="N245" s="1"/>
    </row>
    <row r="246">
      <c r="A246" s="40" t="s">
        <v>514</v>
      </c>
      <c r="I246" s="1" t="s">
        <v>57</v>
      </c>
      <c r="J246" s="47">
        <v>11.5</v>
      </c>
      <c r="K246" s="48">
        <v>23.0</v>
      </c>
      <c r="L246" s="48">
        <f t="shared" si="10"/>
        <v>0.5</v>
      </c>
      <c r="M246" s="1"/>
      <c r="N246" s="48">
        <f> 2*L245*L246 / (L245+L246)</f>
        <v>0.6451612903</v>
      </c>
    </row>
    <row r="247">
      <c r="A247" s="43" t="s">
        <v>515</v>
      </c>
      <c r="B247" s="44"/>
      <c r="C247" s="44"/>
      <c r="D247" s="44"/>
      <c r="E247" s="44"/>
      <c r="F247" s="45" t="s">
        <v>631</v>
      </c>
      <c r="G247" s="44"/>
      <c r="H247" s="44"/>
      <c r="I247" s="1"/>
      <c r="J247" s="1"/>
      <c r="K247" s="1"/>
      <c r="L247" s="1"/>
      <c r="M247" s="1"/>
      <c r="N247" s="1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0" t="s">
        <v>517</v>
      </c>
      <c r="I248" s="1" t="s">
        <v>60</v>
      </c>
      <c r="J248" s="1"/>
      <c r="K248" s="1"/>
      <c r="L248" s="1"/>
      <c r="M248" s="1"/>
      <c r="N248" s="1"/>
    </row>
    <row r="249">
      <c r="A249" s="40" t="s">
        <v>518</v>
      </c>
      <c r="I249" s="1" t="s">
        <v>56</v>
      </c>
      <c r="J249" s="47">
        <v>7.0</v>
      </c>
      <c r="K249" s="47">
        <v>12.0</v>
      </c>
      <c r="L249" s="48">
        <f t="shared" ref="L249:L250" si="11">J249/K249</f>
        <v>0.5833333333</v>
      </c>
      <c r="M249" s="1"/>
      <c r="N249" s="1"/>
    </row>
    <row r="250">
      <c r="A250" s="40"/>
      <c r="I250" s="1" t="s">
        <v>57</v>
      </c>
      <c r="J250" s="47">
        <v>9.5</v>
      </c>
      <c r="K250" s="48">
        <v>26.0</v>
      </c>
      <c r="L250" s="48">
        <f t="shared" si="11"/>
        <v>0.3653846154</v>
      </c>
      <c r="M250" s="1"/>
      <c r="N250" s="48">
        <f> 2*L249*L250 / (L249+L250)</f>
        <v>0.4493243243</v>
      </c>
    </row>
    <row r="251">
      <c r="A251" s="43" t="s">
        <v>520</v>
      </c>
      <c r="B251" s="44"/>
      <c r="C251" s="44"/>
      <c r="D251" s="44"/>
      <c r="E251" s="44"/>
      <c r="F251" s="45" t="s">
        <v>632</v>
      </c>
      <c r="G251" s="44"/>
      <c r="H251" s="44"/>
      <c r="I251" s="1"/>
      <c r="J251" s="1"/>
      <c r="K251" s="1"/>
      <c r="L251" s="1"/>
      <c r="M251" s="1"/>
      <c r="N251" s="1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0" t="s">
        <v>522</v>
      </c>
      <c r="I252" s="1" t="s">
        <v>65</v>
      </c>
      <c r="J252" s="1"/>
      <c r="K252" s="1"/>
      <c r="L252" s="1"/>
      <c r="M252" s="1"/>
      <c r="N252" s="1"/>
    </row>
    <row r="253">
      <c r="A253" s="40"/>
      <c r="I253" s="1" t="s">
        <v>56</v>
      </c>
      <c r="J253" s="47">
        <v>3.5</v>
      </c>
      <c r="K253" s="47">
        <v>9.0</v>
      </c>
      <c r="L253" s="48">
        <f t="shared" ref="L253:L254" si="12">J253/K253</f>
        <v>0.3888888889</v>
      </c>
      <c r="M253" s="1"/>
      <c r="N253" s="1"/>
    </row>
    <row r="254">
      <c r="A254" s="40" t="s">
        <v>524</v>
      </c>
      <c r="I254" s="1" t="s">
        <v>57</v>
      </c>
      <c r="J254" s="47">
        <v>3.5</v>
      </c>
      <c r="K254" s="48">
        <v>24.0</v>
      </c>
      <c r="L254" s="48">
        <f t="shared" si="12"/>
        <v>0.1458333333</v>
      </c>
      <c r="M254" s="1"/>
      <c r="N254" s="48">
        <f> 2*L253*L254 / (L253+L254)</f>
        <v>0.2121212121</v>
      </c>
    </row>
    <row r="255">
      <c r="A255" s="40" t="s">
        <v>526</v>
      </c>
    </row>
    <row r="256">
      <c r="A256" s="40"/>
    </row>
    <row r="257">
      <c r="A257" s="49" t="s">
        <v>528</v>
      </c>
      <c r="F257" s="51" t="s">
        <v>633</v>
      </c>
    </row>
    <row r="258">
      <c r="A258" s="40"/>
    </row>
    <row r="259">
      <c r="A259" s="49" t="s">
        <v>529</v>
      </c>
      <c r="F259" s="51" t="s">
        <v>634</v>
      </c>
    </row>
    <row r="260">
      <c r="A260" s="40"/>
    </row>
    <row r="261">
      <c r="A261" s="40" t="s">
        <v>530</v>
      </c>
    </row>
    <row r="262">
      <c r="A262" s="40" t="s">
        <v>531</v>
      </c>
    </row>
    <row r="263">
      <c r="A263" s="40"/>
    </row>
    <row r="264">
      <c r="A264" s="40" t="s">
        <v>532</v>
      </c>
    </row>
    <row r="265">
      <c r="A265" s="40" t="s">
        <v>533</v>
      </c>
    </row>
    <row r="266">
      <c r="A266" s="40" t="s">
        <v>534</v>
      </c>
    </row>
    <row r="267">
      <c r="A267" s="40" t="s">
        <v>535</v>
      </c>
    </row>
    <row r="268">
      <c r="A268" s="40" t="s">
        <v>536</v>
      </c>
    </row>
    <row r="269">
      <c r="A269" s="40"/>
    </row>
    <row r="270">
      <c r="A270" s="40" t="s">
        <v>537</v>
      </c>
    </row>
    <row r="271">
      <c r="A271" s="40"/>
    </row>
    <row r="272">
      <c r="A272" s="40" t="s">
        <v>538</v>
      </c>
    </row>
    <row r="273">
      <c r="A273" s="40" t="s">
        <v>538</v>
      </c>
    </row>
    <row r="274">
      <c r="A274" s="40"/>
    </row>
    <row r="275">
      <c r="A275" s="40" t="s">
        <v>539</v>
      </c>
    </row>
    <row r="276">
      <c r="A276" s="40" t="s">
        <v>540</v>
      </c>
    </row>
    <row r="277">
      <c r="A277" s="40"/>
      <c r="F277" s="55" t="s">
        <v>635</v>
      </c>
    </row>
    <row r="278">
      <c r="A278" s="40"/>
      <c r="F278" s="55" t="s">
        <v>636</v>
      </c>
    </row>
    <row r="279">
      <c r="A279" s="40"/>
      <c r="F279" s="55" t="s">
        <v>637</v>
      </c>
    </row>
    <row r="280">
      <c r="A280" s="41"/>
      <c r="F280" s="55" t="s">
        <v>638</v>
      </c>
    </row>
    <row r="281">
      <c r="A281" s="41"/>
    </row>
    <row r="282">
      <c r="A282" s="41"/>
    </row>
    <row r="283">
      <c r="A283" s="37" t="s">
        <v>182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40" t="s">
        <v>31</v>
      </c>
      <c r="B284" s="41"/>
      <c r="C284" s="41"/>
    </row>
    <row r="285">
      <c r="A285" s="49" t="s">
        <v>483</v>
      </c>
      <c r="B285" s="41"/>
      <c r="C285" s="41"/>
    </row>
    <row r="286">
      <c r="A286" s="49" t="s">
        <v>639</v>
      </c>
      <c r="B286" s="41"/>
      <c r="C286" s="41"/>
    </row>
    <row r="287">
      <c r="A287" s="49" t="s">
        <v>640</v>
      </c>
      <c r="B287" s="41"/>
      <c r="C287" s="41"/>
    </row>
    <row r="288">
      <c r="A288" s="42" t="s">
        <v>641</v>
      </c>
      <c r="B288" s="41"/>
      <c r="C288" s="41"/>
    </row>
    <row r="289">
      <c r="A289" s="40" t="s">
        <v>487</v>
      </c>
      <c r="B289" s="41"/>
      <c r="C289" s="41"/>
    </row>
    <row r="290">
      <c r="A290" s="40"/>
      <c r="B290" s="41"/>
      <c r="C290" s="41"/>
    </row>
    <row r="291">
      <c r="A291" s="40" t="s">
        <v>35</v>
      </c>
      <c r="B291" s="41"/>
      <c r="C291" s="41"/>
    </row>
    <row r="292">
      <c r="A292" s="43" t="s">
        <v>488</v>
      </c>
      <c r="B292" s="41"/>
      <c r="C292" s="41"/>
      <c r="F292" s="45" t="s">
        <v>488</v>
      </c>
    </row>
    <row r="293">
      <c r="A293" s="43" t="s">
        <v>489</v>
      </c>
      <c r="B293" s="41"/>
      <c r="C293" s="41"/>
      <c r="F293" s="55" t="s">
        <v>642</v>
      </c>
    </row>
    <row r="294">
      <c r="A294" s="40" t="s">
        <v>491</v>
      </c>
      <c r="B294" s="41"/>
      <c r="C294" s="41"/>
    </row>
    <row r="295">
      <c r="A295" s="49" t="s">
        <v>643</v>
      </c>
      <c r="B295" s="41"/>
      <c r="C295" s="41"/>
    </row>
    <row r="296">
      <c r="A296" s="43" t="s">
        <v>644</v>
      </c>
      <c r="B296" s="41"/>
      <c r="C296" s="41"/>
      <c r="F296" s="45" t="s">
        <v>645</v>
      </c>
    </row>
    <row r="297">
      <c r="A297" s="42" t="s">
        <v>646</v>
      </c>
      <c r="B297" s="41"/>
      <c r="C297" s="41"/>
    </row>
    <row r="298">
      <c r="A298" s="43" t="s">
        <v>647</v>
      </c>
      <c r="B298" s="41"/>
      <c r="C298" s="41"/>
      <c r="F298" s="55" t="s">
        <v>648</v>
      </c>
    </row>
    <row r="299">
      <c r="A299" s="43" t="s">
        <v>649</v>
      </c>
      <c r="B299" s="41"/>
      <c r="C299" s="41"/>
      <c r="F299" s="55" t="s">
        <v>650</v>
      </c>
    </row>
    <row r="300">
      <c r="A300" s="43" t="s">
        <v>651</v>
      </c>
      <c r="B300" s="41"/>
      <c r="C300" s="41"/>
      <c r="F300" s="45" t="s">
        <v>553</v>
      </c>
    </row>
    <row r="301">
      <c r="A301" s="42" t="s">
        <v>652</v>
      </c>
      <c r="B301" s="41"/>
      <c r="C301" s="41"/>
    </row>
    <row r="302">
      <c r="A302" s="56" t="s">
        <v>623</v>
      </c>
      <c r="B302" s="41"/>
      <c r="C302" s="41"/>
      <c r="F302" s="55" t="s">
        <v>653</v>
      </c>
    </row>
    <row r="303">
      <c r="A303" s="42" t="s">
        <v>654</v>
      </c>
      <c r="B303" s="41"/>
      <c r="C303" s="41"/>
      <c r="F303" s="55" t="s">
        <v>655</v>
      </c>
    </row>
    <row r="304">
      <c r="A304" s="42" t="s">
        <v>656</v>
      </c>
      <c r="B304" s="41"/>
      <c r="C304" s="41"/>
      <c r="F304" s="55" t="s">
        <v>657</v>
      </c>
    </row>
    <row r="305">
      <c r="A305" s="40" t="s">
        <v>507</v>
      </c>
      <c r="B305" s="41"/>
      <c r="C305" s="41"/>
    </row>
    <row r="306">
      <c r="A306" s="40" t="s">
        <v>508</v>
      </c>
      <c r="B306" s="41"/>
      <c r="C306" s="41"/>
    </row>
    <row r="307">
      <c r="A307" s="40" t="s">
        <v>509</v>
      </c>
      <c r="B307" s="41"/>
      <c r="C307" s="41"/>
    </row>
    <row r="308">
      <c r="A308" s="40" t="s">
        <v>510</v>
      </c>
      <c r="B308" s="41"/>
      <c r="C308" s="41"/>
    </row>
    <row r="309">
      <c r="A309" s="40" t="s">
        <v>511</v>
      </c>
      <c r="B309" s="41"/>
      <c r="C309" s="41"/>
    </row>
    <row r="310">
      <c r="A310" s="40"/>
      <c r="B310" s="41"/>
      <c r="C310" s="41"/>
      <c r="F310" s="55" t="s">
        <v>658</v>
      </c>
    </row>
    <row r="311">
      <c r="A311" s="69"/>
      <c r="B311" s="41"/>
      <c r="C311" s="41"/>
    </row>
    <row r="312">
      <c r="A312" s="40"/>
      <c r="B312" s="41"/>
      <c r="C312" s="41"/>
    </row>
    <row r="313">
      <c r="A313" s="49" t="s">
        <v>512</v>
      </c>
      <c r="B313" s="41"/>
      <c r="C313" s="41"/>
      <c r="F313" s="51" t="s">
        <v>659</v>
      </c>
      <c r="I313" s="1"/>
      <c r="J313" s="1"/>
      <c r="K313" s="1"/>
      <c r="L313" s="1"/>
      <c r="M313" s="1"/>
      <c r="N313" s="1" t="s">
        <v>13</v>
      </c>
    </row>
    <row r="314">
      <c r="A314" s="40" t="s">
        <v>513</v>
      </c>
      <c r="B314" s="41"/>
      <c r="C314" s="41"/>
      <c r="I314" s="1" t="s">
        <v>54</v>
      </c>
      <c r="J314" s="1"/>
      <c r="K314" s="1"/>
      <c r="L314" s="1"/>
      <c r="M314" s="1"/>
      <c r="N314" s="1"/>
    </row>
    <row r="315">
      <c r="A315" s="40"/>
      <c r="B315" s="41"/>
      <c r="C315" s="41"/>
      <c r="I315" s="1" t="s">
        <v>56</v>
      </c>
      <c r="J315" s="47">
        <v>9.0</v>
      </c>
      <c r="K315" s="47">
        <v>9.0</v>
      </c>
      <c r="L315" s="48">
        <f t="shared" ref="L315:L316" si="13">J315/K315</f>
        <v>1</v>
      </c>
      <c r="M315" s="1"/>
      <c r="N315" s="1"/>
    </row>
    <row r="316">
      <c r="A316" s="40" t="s">
        <v>514</v>
      </c>
      <c r="B316" s="41"/>
      <c r="C316" s="41"/>
      <c r="I316" s="1" t="s">
        <v>57</v>
      </c>
      <c r="J316" s="47">
        <v>11.0</v>
      </c>
      <c r="K316" s="48">
        <v>23.0</v>
      </c>
      <c r="L316" s="48">
        <f t="shared" si="13"/>
        <v>0.4782608696</v>
      </c>
      <c r="M316" s="1"/>
      <c r="N316" s="48">
        <f> 2*L315*L316 / (L315+L316)</f>
        <v>0.6470588235</v>
      </c>
    </row>
    <row r="317">
      <c r="A317" s="43" t="s">
        <v>515</v>
      </c>
      <c r="B317" s="41"/>
      <c r="C317" s="41"/>
      <c r="F317" s="45" t="s">
        <v>516</v>
      </c>
      <c r="I317" s="1"/>
      <c r="J317" s="1"/>
      <c r="K317" s="1"/>
      <c r="L317" s="1"/>
      <c r="M317" s="1"/>
      <c r="N317" s="1"/>
    </row>
    <row r="318">
      <c r="A318" s="43" t="s">
        <v>517</v>
      </c>
      <c r="B318" s="41"/>
      <c r="C318" s="41"/>
      <c r="F318" s="45" t="s">
        <v>660</v>
      </c>
      <c r="I318" s="1" t="s">
        <v>60</v>
      </c>
      <c r="J318" s="1"/>
      <c r="K318" s="1"/>
      <c r="L318" s="1"/>
      <c r="M318" s="1"/>
      <c r="N318" s="1"/>
    </row>
    <row r="319">
      <c r="A319" s="40" t="s">
        <v>518</v>
      </c>
      <c r="B319" s="41"/>
      <c r="C319" s="41"/>
      <c r="I319" s="1" t="s">
        <v>56</v>
      </c>
      <c r="J319" s="47">
        <v>7.5</v>
      </c>
      <c r="K319" s="47">
        <v>14.0</v>
      </c>
      <c r="L319" s="48">
        <f t="shared" ref="L319:L320" si="14">J319/K319</f>
        <v>0.5357142857</v>
      </c>
      <c r="M319" s="1"/>
      <c r="N319" s="1"/>
    </row>
    <row r="320">
      <c r="A320" s="40"/>
      <c r="B320" s="41"/>
      <c r="C320" s="41"/>
      <c r="I320" s="1" t="s">
        <v>57</v>
      </c>
      <c r="J320" s="47">
        <v>10.0</v>
      </c>
      <c r="K320" s="48">
        <v>26.0</v>
      </c>
      <c r="L320" s="48">
        <f t="shared" si="14"/>
        <v>0.3846153846</v>
      </c>
      <c r="M320" s="1"/>
      <c r="N320" s="48">
        <f> 2*L319*L320 / (L319+L320)</f>
        <v>0.447761194</v>
      </c>
    </row>
    <row r="321">
      <c r="A321" s="43" t="s">
        <v>520</v>
      </c>
      <c r="B321" s="41"/>
      <c r="C321" s="41"/>
      <c r="F321" s="45" t="s">
        <v>521</v>
      </c>
      <c r="I321" s="1"/>
      <c r="J321" s="1"/>
      <c r="K321" s="1"/>
      <c r="L321" s="1"/>
      <c r="M321" s="1"/>
      <c r="N321" s="1"/>
    </row>
    <row r="322">
      <c r="A322" s="43" t="s">
        <v>522</v>
      </c>
      <c r="B322" s="41"/>
      <c r="C322" s="41"/>
      <c r="F322" s="45" t="s">
        <v>523</v>
      </c>
      <c r="I322" s="1" t="s">
        <v>65</v>
      </c>
      <c r="J322" s="1"/>
      <c r="K322" s="1"/>
      <c r="L322" s="1"/>
      <c r="M322" s="1"/>
      <c r="N322" s="1"/>
    </row>
    <row r="323">
      <c r="A323" s="40"/>
      <c r="B323" s="41"/>
      <c r="C323" s="41"/>
      <c r="I323" s="1" t="s">
        <v>56</v>
      </c>
      <c r="J323" s="47">
        <v>6.5</v>
      </c>
      <c r="K323" s="47">
        <v>11.0</v>
      </c>
      <c r="L323" s="48">
        <f t="shared" ref="L323:L324" si="15">J323/K323</f>
        <v>0.5909090909</v>
      </c>
      <c r="M323" s="1"/>
      <c r="N323" s="1"/>
    </row>
    <row r="324">
      <c r="A324" s="40" t="s">
        <v>524</v>
      </c>
      <c r="B324" s="41"/>
      <c r="C324" s="41"/>
      <c r="F324" s="55"/>
      <c r="I324" s="1" t="s">
        <v>57</v>
      </c>
      <c r="J324" s="47">
        <v>6.5</v>
      </c>
      <c r="K324" s="48">
        <v>24.0</v>
      </c>
      <c r="L324" s="48">
        <f t="shared" si="15"/>
        <v>0.2708333333</v>
      </c>
      <c r="M324" s="1"/>
      <c r="N324" s="48">
        <f> 2*L323*L324 / (L323+L324)</f>
        <v>0.3714285714</v>
      </c>
    </row>
    <row r="325">
      <c r="A325" s="40" t="s">
        <v>526</v>
      </c>
      <c r="B325" s="41"/>
      <c r="C325" s="41"/>
    </row>
    <row r="326">
      <c r="A326" s="40"/>
      <c r="B326" s="41"/>
      <c r="C326" s="41"/>
    </row>
    <row r="327">
      <c r="A327" s="43" t="s">
        <v>528</v>
      </c>
      <c r="B327" s="41"/>
      <c r="C327" s="41"/>
      <c r="F327" s="45" t="s">
        <v>661</v>
      </c>
    </row>
    <row r="328">
      <c r="A328" s="40"/>
      <c r="B328" s="41"/>
      <c r="C328" s="41"/>
    </row>
    <row r="329">
      <c r="A329" s="43" t="s">
        <v>529</v>
      </c>
      <c r="B329" s="41"/>
      <c r="C329" s="41"/>
      <c r="F329" s="45" t="s">
        <v>662</v>
      </c>
    </row>
    <row r="330">
      <c r="A330" s="40"/>
      <c r="B330" s="41"/>
      <c r="C330" s="41"/>
    </row>
    <row r="331">
      <c r="A331" s="40" t="s">
        <v>530</v>
      </c>
      <c r="B331" s="41"/>
      <c r="C331" s="41"/>
    </row>
    <row r="332">
      <c r="A332" s="40" t="s">
        <v>531</v>
      </c>
      <c r="B332" s="41"/>
      <c r="C332" s="41"/>
    </row>
    <row r="333">
      <c r="A333" s="40"/>
      <c r="B333" s="41"/>
      <c r="C333" s="41"/>
    </row>
    <row r="334">
      <c r="A334" s="40" t="s">
        <v>532</v>
      </c>
      <c r="B334" s="41"/>
      <c r="C334" s="41"/>
    </row>
    <row r="335">
      <c r="A335" s="40" t="s">
        <v>533</v>
      </c>
      <c r="B335" s="41"/>
      <c r="C335" s="41"/>
    </row>
    <row r="336">
      <c r="A336" s="40" t="s">
        <v>534</v>
      </c>
      <c r="B336" s="41"/>
      <c r="C336" s="41"/>
    </row>
    <row r="337">
      <c r="A337" s="40" t="s">
        <v>535</v>
      </c>
      <c r="B337" s="41"/>
      <c r="C337" s="41"/>
    </row>
    <row r="338">
      <c r="A338" s="40" t="s">
        <v>536</v>
      </c>
      <c r="B338" s="41"/>
      <c r="C338" s="41"/>
    </row>
    <row r="339">
      <c r="A339" s="40"/>
      <c r="B339" s="41"/>
      <c r="C339" s="41"/>
    </row>
    <row r="340">
      <c r="A340" s="40" t="s">
        <v>537</v>
      </c>
      <c r="B340" s="41"/>
      <c r="C340" s="41"/>
    </row>
    <row r="341">
      <c r="A341" s="40"/>
      <c r="B341" s="41"/>
      <c r="C341" s="41"/>
    </row>
    <row r="342">
      <c r="A342" s="40" t="s">
        <v>538</v>
      </c>
      <c r="B342" s="41"/>
      <c r="C342" s="41"/>
    </row>
    <row r="343">
      <c r="A343" s="40" t="s">
        <v>538</v>
      </c>
      <c r="B343" s="41"/>
      <c r="C343" s="41"/>
    </row>
    <row r="344">
      <c r="A344" s="40"/>
      <c r="B344" s="41"/>
      <c r="C344" s="41"/>
    </row>
    <row r="345">
      <c r="A345" s="40" t="s">
        <v>539</v>
      </c>
      <c r="B345" s="41"/>
      <c r="C345" s="41"/>
    </row>
    <row r="346">
      <c r="A346" s="40" t="s">
        <v>540</v>
      </c>
      <c r="B346" s="41"/>
      <c r="C346" s="41"/>
    </row>
    <row r="347">
      <c r="A347" s="41"/>
      <c r="F347" s="55" t="s">
        <v>519</v>
      </c>
    </row>
    <row r="348">
      <c r="A348" s="41"/>
    </row>
    <row r="349">
      <c r="A349" s="41"/>
      <c r="F349" s="55" t="s">
        <v>663</v>
      </c>
    </row>
    <row r="350">
      <c r="A350" s="41"/>
      <c r="F350" s="55" t="s">
        <v>664</v>
      </c>
    </row>
    <row r="351">
      <c r="A351" s="41"/>
      <c r="F351" s="55" t="s">
        <v>665</v>
      </c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  <row r="1001">
      <c r="A1001" s="41"/>
    </row>
    <row r="1002">
      <c r="A1002" s="41"/>
    </row>
    <row r="1003">
      <c r="A1003" s="41"/>
    </row>
    <row r="1004">
      <c r="A1004" s="41"/>
    </row>
    <row r="1005">
      <c r="A1005" s="41"/>
    </row>
    <row r="1006">
      <c r="A1006" s="41"/>
    </row>
    <row r="1007">
      <c r="A1007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3" max="3" width="8.38"/>
    <col customWidth="1" min="4" max="4" width="43.88"/>
  </cols>
  <sheetData>
    <row r="1">
      <c r="A1" s="70" t="s">
        <v>666</v>
      </c>
      <c r="B1" s="70"/>
      <c r="C1" s="70"/>
      <c r="D1" s="37" t="s">
        <v>25</v>
      </c>
      <c r="E1" s="70"/>
      <c r="F1" s="70"/>
      <c r="G1" s="70"/>
      <c r="H1" s="40"/>
      <c r="I1" s="40"/>
      <c r="J1" s="40"/>
    </row>
    <row r="2">
      <c r="A2" s="40" t="s">
        <v>31</v>
      </c>
      <c r="B2" s="40"/>
      <c r="C2" s="40"/>
      <c r="D2" s="42" t="s">
        <v>667</v>
      </c>
      <c r="E2" s="40"/>
      <c r="F2" s="40"/>
      <c r="G2" s="40"/>
      <c r="H2" s="40"/>
      <c r="I2" s="40"/>
      <c r="J2" s="40"/>
    </row>
    <row r="3">
      <c r="A3" s="56" t="s">
        <v>668</v>
      </c>
      <c r="B3" s="69">
        <v>3.0</v>
      </c>
      <c r="C3" s="71">
        <v>3.0</v>
      </c>
      <c r="D3" s="42" t="s">
        <v>669</v>
      </c>
      <c r="E3" s="71">
        <v>3.0</v>
      </c>
      <c r="F3" s="40"/>
      <c r="G3" s="40"/>
      <c r="H3" s="40"/>
      <c r="I3" s="40"/>
      <c r="J3" s="40"/>
    </row>
    <row r="4">
      <c r="A4" s="42" t="s">
        <v>670</v>
      </c>
      <c r="B4" s="69">
        <v>5.0</v>
      </c>
      <c r="C4" s="42">
        <v>2.0</v>
      </c>
      <c r="D4" s="72" t="s">
        <v>671</v>
      </c>
      <c r="E4" s="71">
        <v>3.0</v>
      </c>
      <c r="F4" s="71">
        <v>3.0</v>
      </c>
      <c r="G4" s="40"/>
      <c r="H4" s="40"/>
      <c r="I4" s="40"/>
      <c r="J4" s="40"/>
    </row>
    <row r="5">
      <c r="A5" s="40" t="s">
        <v>672</v>
      </c>
      <c r="B5" s="69">
        <v>2.0</v>
      </c>
      <c r="C5" s="40"/>
      <c r="D5" s="40"/>
      <c r="E5" s="40"/>
      <c r="F5" s="40"/>
      <c r="G5" s="40"/>
      <c r="H5" s="40"/>
      <c r="I5" s="40"/>
      <c r="J5" s="40"/>
    </row>
    <row r="6">
      <c r="A6" s="40"/>
      <c r="B6" s="40"/>
      <c r="C6" s="40"/>
      <c r="D6" s="42"/>
      <c r="E6" s="40"/>
      <c r="F6" s="40"/>
      <c r="G6" s="40"/>
      <c r="H6" s="40"/>
      <c r="I6" s="40"/>
      <c r="J6" s="40"/>
    </row>
    <row r="7">
      <c r="A7" s="73" t="s">
        <v>35</v>
      </c>
      <c r="B7" s="73"/>
      <c r="C7" s="73"/>
      <c r="D7" s="74" t="s">
        <v>35</v>
      </c>
      <c r="E7" s="40"/>
      <c r="F7" s="40"/>
      <c r="G7" s="40"/>
      <c r="H7" s="40"/>
      <c r="I7" s="40"/>
      <c r="J7" s="40"/>
    </row>
    <row r="8">
      <c r="A8" s="40" t="s">
        <v>673</v>
      </c>
      <c r="B8" s="40"/>
      <c r="C8" s="40"/>
      <c r="D8" s="75"/>
      <c r="E8" s="40"/>
      <c r="F8" s="40"/>
      <c r="G8" s="40"/>
      <c r="H8" s="40"/>
      <c r="I8" s="40"/>
      <c r="J8" s="40"/>
    </row>
    <row r="9">
      <c r="A9" s="56" t="s">
        <v>674</v>
      </c>
      <c r="B9" s="69">
        <v>2.0</v>
      </c>
      <c r="C9" s="71">
        <v>2.0</v>
      </c>
      <c r="D9" s="72" t="s">
        <v>675</v>
      </c>
      <c r="E9" s="42">
        <v>2.0</v>
      </c>
      <c r="F9" s="42">
        <v>2.0</v>
      </c>
      <c r="G9" s="40"/>
      <c r="H9" s="40"/>
      <c r="I9" s="40"/>
      <c r="J9" s="40"/>
    </row>
    <row r="10">
      <c r="A10" s="40" t="s">
        <v>676</v>
      </c>
      <c r="B10" s="69">
        <v>2.0</v>
      </c>
      <c r="C10" s="40"/>
      <c r="D10" s="75" t="s">
        <v>677</v>
      </c>
      <c r="E10" s="42">
        <v>1.0</v>
      </c>
      <c r="F10" s="42">
        <v>0.5</v>
      </c>
      <c r="G10" s="40"/>
      <c r="H10" s="40"/>
      <c r="I10" s="40"/>
      <c r="J10" s="40"/>
    </row>
    <row r="11">
      <c r="A11" s="42" t="s">
        <v>678</v>
      </c>
      <c r="B11" s="69">
        <v>1.0</v>
      </c>
      <c r="C11" s="71">
        <v>0.5</v>
      </c>
      <c r="D11" s="75" t="s">
        <v>679</v>
      </c>
      <c r="E11" s="71">
        <v>5.0</v>
      </c>
      <c r="F11" s="71">
        <v>2.0</v>
      </c>
      <c r="G11" s="40"/>
      <c r="H11" s="40"/>
      <c r="I11" s="40"/>
      <c r="J11" s="40"/>
    </row>
    <row r="12">
      <c r="A12" s="40" t="s">
        <v>680</v>
      </c>
      <c r="B12" s="69">
        <v>1.0</v>
      </c>
      <c r="C12" s="69"/>
      <c r="D12" s="76" t="str">
        <f>G12</f>
        <v/>
      </c>
      <c r="E12" s="69"/>
      <c r="F12" s="69"/>
      <c r="G12" s="40"/>
      <c r="H12" s="40"/>
      <c r="I12" s="40"/>
      <c r="J12" s="40"/>
    </row>
    <row r="13">
      <c r="A13" s="42" t="s">
        <v>681</v>
      </c>
      <c r="B13" s="69">
        <v>1.0</v>
      </c>
      <c r="C13" s="40"/>
      <c r="D13" s="42"/>
      <c r="E13" s="40"/>
      <c r="F13" s="40"/>
      <c r="G13" s="40"/>
      <c r="H13" s="40"/>
      <c r="I13" s="40"/>
      <c r="J13" s="40"/>
    </row>
    <row r="14">
      <c r="A14" s="40" t="s">
        <v>682</v>
      </c>
      <c r="B14" s="69">
        <v>2.0</v>
      </c>
      <c r="C14" s="40"/>
      <c r="D14" s="42"/>
      <c r="E14" s="40"/>
      <c r="F14" s="40"/>
      <c r="G14" s="40"/>
      <c r="H14" s="40"/>
      <c r="I14" s="40"/>
      <c r="J14" s="40"/>
    </row>
    <row r="15">
      <c r="A15" s="40" t="s">
        <v>683</v>
      </c>
      <c r="B15" s="40"/>
      <c r="C15" s="40"/>
      <c r="D15" s="42"/>
      <c r="E15" s="40"/>
      <c r="F15" s="40"/>
      <c r="G15" s="40"/>
      <c r="H15" s="40"/>
      <c r="I15" s="40"/>
      <c r="J15" s="40"/>
    </row>
    <row r="16">
      <c r="A16" s="40" t="s">
        <v>684</v>
      </c>
      <c r="B16" s="69">
        <v>1.0</v>
      </c>
      <c r="C16" s="69"/>
      <c r="D16" s="42"/>
      <c r="E16" s="40"/>
      <c r="F16" s="40"/>
      <c r="G16" s="40"/>
      <c r="H16" s="40"/>
      <c r="I16" s="40"/>
      <c r="J16" s="40"/>
    </row>
    <row r="17">
      <c r="A17" s="43" t="s">
        <v>685</v>
      </c>
      <c r="B17" s="40"/>
      <c r="C17" s="40"/>
      <c r="D17" s="77" t="s">
        <v>686</v>
      </c>
      <c r="E17" s="71">
        <v>2.0</v>
      </c>
      <c r="F17" s="71">
        <v>2.0</v>
      </c>
      <c r="G17" s="40"/>
      <c r="H17" s="40"/>
      <c r="I17" s="40"/>
      <c r="J17" s="40"/>
    </row>
    <row r="18">
      <c r="A18" s="40" t="s">
        <v>687</v>
      </c>
      <c r="B18" s="40"/>
      <c r="C18" s="40"/>
      <c r="D18" s="42"/>
      <c r="E18" s="69"/>
      <c r="F18" s="69"/>
      <c r="G18" s="40"/>
      <c r="H18" s="40"/>
      <c r="I18" s="40"/>
      <c r="J18" s="40"/>
    </row>
    <row r="19">
      <c r="A19" s="75" t="s">
        <v>688</v>
      </c>
      <c r="B19" s="69">
        <v>3.0</v>
      </c>
      <c r="C19" s="71">
        <v>3.0</v>
      </c>
      <c r="D19" s="75" t="s">
        <v>689</v>
      </c>
      <c r="E19" s="71">
        <v>14.0</v>
      </c>
      <c r="F19" s="71">
        <v>5.0</v>
      </c>
      <c r="G19" s="40"/>
      <c r="H19" s="40"/>
      <c r="I19" s="40"/>
      <c r="J19" s="40"/>
      <c r="K19" s="3"/>
    </row>
    <row r="20">
      <c r="A20" s="40" t="s">
        <v>690</v>
      </c>
      <c r="B20" s="69">
        <v>2.0</v>
      </c>
      <c r="C20" s="40"/>
      <c r="D20" s="78"/>
      <c r="E20" s="69"/>
      <c r="F20" s="69"/>
      <c r="G20" s="40"/>
      <c r="H20" s="40"/>
      <c r="I20" s="40"/>
      <c r="J20" s="40"/>
      <c r="K20" s="3"/>
    </row>
    <row r="21">
      <c r="A21" s="40"/>
      <c r="B21" s="69"/>
      <c r="C21" s="69"/>
      <c r="D21" s="40"/>
      <c r="E21" s="69"/>
      <c r="F21" s="69"/>
      <c r="G21" s="79"/>
      <c r="H21" s="79"/>
      <c r="I21" s="40"/>
      <c r="J21" s="40"/>
      <c r="K21" s="3"/>
    </row>
    <row r="22">
      <c r="A22" s="40"/>
      <c r="B22" s="69"/>
      <c r="C22" s="69"/>
      <c r="D22" s="40"/>
      <c r="E22" s="69"/>
      <c r="F22" s="69"/>
      <c r="G22" s="79"/>
      <c r="H22" s="79"/>
      <c r="I22" s="40"/>
      <c r="J22" s="40"/>
      <c r="K22" s="3"/>
    </row>
    <row r="23">
      <c r="A23" s="40"/>
      <c r="B23" s="69"/>
      <c r="C23" s="69"/>
      <c r="D23" s="40"/>
      <c r="E23" s="69"/>
      <c r="F23" s="69"/>
      <c r="G23" s="79"/>
      <c r="H23" s="79"/>
      <c r="I23" s="40"/>
      <c r="J23" s="40"/>
      <c r="K23" s="3"/>
    </row>
    <row r="24">
      <c r="A24" s="40">
        <f>counta(A2:A20)-2</f>
        <v>16</v>
      </c>
      <c r="B24" s="69">
        <f t="shared" ref="B24:C24" si="1">SUM(B3:B20)</f>
        <v>25</v>
      </c>
      <c r="C24" s="69">
        <f t="shared" si="1"/>
        <v>10.5</v>
      </c>
      <c r="D24" s="40"/>
      <c r="E24" s="69">
        <f t="shared" ref="E24:F24" si="2">SUM(E3:E20)</f>
        <v>30</v>
      </c>
      <c r="F24" s="69">
        <f t="shared" si="2"/>
        <v>14.5</v>
      </c>
      <c r="G24" s="79"/>
      <c r="H24" s="79"/>
      <c r="I24" s="40"/>
      <c r="J24" s="40"/>
      <c r="K24" s="3"/>
    </row>
    <row r="25">
      <c r="A25" s="73"/>
      <c r="B25" s="73"/>
      <c r="C25" s="73"/>
      <c r="D25" s="80" t="s">
        <v>691</v>
      </c>
      <c r="E25" s="40"/>
      <c r="F25" s="40"/>
      <c r="G25" s="79"/>
      <c r="H25" s="40"/>
      <c r="I25" s="40"/>
      <c r="J25" s="40"/>
      <c r="K25" s="81"/>
    </row>
    <row r="26">
      <c r="A26" s="40" t="s">
        <v>692</v>
      </c>
      <c r="B26" s="40"/>
      <c r="C26" s="40"/>
      <c r="D26" s="82" t="s">
        <v>693</v>
      </c>
      <c r="E26" s="70"/>
      <c r="F26" s="70"/>
      <c r="G26" s="70"/>
      <c r="H26" s="70"/>
      <c r="I26" s="70"/>
      <c r="J26" s="70" t="s">
        <v>13</v>
      </c>
      <c r="K26" s="3"/>
    </row>
    <row r="27">
      <c r="A27" s="40" t="s">
        <v>694</v>
      </c>
      <c r="B27" s="40"/>
      <c r="C27" s="40"/>
      <c r="D27" s="82" t="s">
        <v>695</v>
      </c>
      <c r="E27" s="70" t="s">
        <v>54</v>
      </c>
      <c r="F27" s="70"/>
      <c r="G27" s="70"/>
      <c r="H27" s="70"/>
      <c r="I27" s="70"/>
      <c r="J27" s="70"/>
      <c r="K27" s="3"/>
    </row>
    <row r="28">
      <c r="A28" s="40"/>
      <c r="B28" s="40"/>
      <c r="C28" s="40"/>
      <c r="D28" s="82" t="s">
        <v>696</v>
      </c>
      <c r="E28" s="70" t="s">
        <v>56</v>
      </c>
      <c r="F28" s="83">
        <v>6.0</v>
      </c>
      <c r="G28" s="83">
        <v>7.0</v>
      </c>
      <c r="H28" s="84">
        <f t="shared" ref="H28:H29" si="3">F28/G28</f>
        <v>0.8571428571</v>
      </c>
      <c r="I28" s="70"/>
      <c r="J28" s="70"/>
      <c r="K28" s="3"/>
    </row>
    <row r="29">
      <c r="A29" s="40" t="s">
        <v>697</v>
      </c>
      <c r="B29" s="40"/>
      <c r="C29" s="40"/>
      <c r="D29" s="82" t="s">
        <v>698</v>
      </c>
      <c r="E29" s="70" t="s">
        <v>57</v>
      </c>
      <c r="F29" s="83">
        <v>5.5</v>
      </c>
      <c r="G29" s="84">
        <v>16.0</v>
      </c>
      <c r="H29" s="85">
        <f t="shared" si="3"/>
        <v>0.34375</v>
      </c>
      <c r="I29" s="70"/>
      <c r="J29" s="85">
        <f> 2*H28*H29 / (H28+H29)</f>
        <v>0.4907063197</v>
      </c>
      <c r="K29" s="81"/>
    </row>
    <row r="30">
      <c r="A30" s="40" t="s">
        <v>699</v>
      </c>
      <c r="B30" s="40"/>
      <c r="C30" s="40"/>
      <c r="D30" s="86" t="s">
        <v>700</v>
      </c>
      <c r="E30" s="70"/>
      <c r="F30" s="70"/>
      <c r="G30" s="70"/>
      <c r="H30" s="70"/>
      <c r="I30" s="70"/>
      <c r="J30" s="70"/>
      <c r="K30" s="3"/>
    </row>
    <row r="31">
      <c r="A31" s="40" t="s">
        <v>701</v>
      </c>
      <c r="B31" s="40"/>
      <c r="C31" s="40"/>
      <c r="D31" s="3"/>
      <c r="E31" s="70" t="s">
        <v>60</v>
      </c>
      <c r="F31" s="70"/>
      <c r="G31" s="70"/>
      <c r="H31" s="70"/>
      <c r="I31" s="70"/>
      <c r="J31" s="70"/>
      <c r="K31" s="3"/>
    </row>
    <row r="32">
      <c r="A32" s="40" t="s">
        <v>702</v>
      </c>
      <c r="B32" s="40"/>
      <c r="C32" s="40"/>
      <c r="D32" s="3"/>
      <c r="E32" s="70" t="s">
        <v>56</v>
      </c>
      <c r="F32" s="83">
        <v>14.5</v>
      </c>
      <c r="G32" s="83">
        <v>30.0</v>
      </c>
      <c r="H32" s="84">
        <f t="shared" ref="H32:H33" si="4">F32/G32</f>
        <v>0.4833333333</v>
      </c>
      <c r="I32" s="70"/>
      <c r="J32" s="70"/>
      <c r="K32" s="3"/>
    </row>
    <row r="33">
      <c r="A33" s="40" t="s">
        <v>703</v>
      </c>
      <c r="B33" s="40"/>
      <c r="C33" s="40"/>
      <c r="D33" s="78"/>
      <c r="E33" s="70" t="s">
        <v>57</v>
      </c>
      <c r="F33" s="83">
        <v>10.5</v>
      </c>
      <c r="G33" s="84">
        <v>25.0</v>
      </c>
      <c r="H33" s="85">
        <f t="shared" si="4"/>
        <v>0.42</v>
      </c>
      <c r="I33" s="70"/>
      <c r="J33" s="85">
        <f> 2*H32*H33 / (H32+H33)</f>
        <v>0.4494464945</v>
      </c>
      <c r="K33" s="81"/>
    </row>
    <row r="34">
      <c r="A34" s="40" t="s">
        <v>704</v>
      </c>
      <c r="B34" s="40"/>
      <c r="C34" s="40"/>
      <c r="D34" s="40"/>
      <c r="E34" s="70"/>
      <c r="F34" s="70"/>
      <c r="G34" s="70"/>
      <c r="H34" s="70"/>
      <c r="I34" s="70"/>
      <c r="J34" s="70"/>
    </row>
    <row r="35">
      <c r="A35" s="40" t="s">
        <v>705</v>
      </c>
      <c r="B35" s="40"/>
      <c r="C35" s="40"/>
      <c r="D35" s="78"/>
      <c r="E35" s="70" t="s">
        <v>65</v>
      </c>
      <c r="F35" s="70"/>
      <c r="G35" s="70"/>
      <c r="H35" s="70"/>
      <c r="I35" s="70"/>
      <c r="J35" s="70"/>
    </row>
    <row r="36">
      <c r="A36" s="40"/>
      <c r="B36" s="40"/>
      <c r="C36" s="40"/>
      <c r="D36" s="40"/>
      <c r="E36" s="70" t="s">
        <v>56</v>
      </c>
      <c r="F36" s="83">
        <v>0.0</v>
      </c>
      <c r="G36" s="83">
        <v>5.0</v>
      </c>
      <c r="H36" s="85">
        <f t="shared" ref="H36:H37" si="5">F36/G36</f>
        <v>0</v>
      </c>
      <c r="I36" s="70"/>
      <c r="J36" s="70"/>
    </row>
    <row r="37">
      <c r="A37" s="40" t="s">
        <v>706</v>
      </c>
      <c r="B37" s="40"/>
      <c r="C37" s="40"/>
      <c r="D37" s="40"/>
      <c r="E37" s="70" t="s">
        <v>57</v>
      </c>
      <c r="F37" s="83">
        <v>0.0</v>
      </c>
      <c r="G37" s="85">
        <v>20.0</v>
      </c>
      <c r="H37" s="85">
        <f t="shared" si="5"/>
        <v>0</v>
      </c>
      <c r="I37" s="70"/>
      <c r="J37" s="85">
        <f> if(H36*H37=0, 0, 2*H36*H37 / (H36+H37))</f>
        <v>0</v>
      </c>
    </row>
    <row r="38">
      <c r="A38" s="40" t="s">
        <v>707</v>
      </c>
      <c r="B38" s="40"/>
      <c r="C38" s="40"/>
      <c r="D38" s="40"/>
      <c r="E38" s="40"/>
      <c r="F38" s="40"/>
      <c r="G38" s="40"/>
      <c r="H38" s="40"/>
      <c r="I38" s="40"/>
      <c r="J38" s="40"/>
    </row>
    <row r="39">
      <c r="A39" s="40" t="s">
        <v>708</v>
      </c>
      <c r="B39" s="40"/>
      <c r="C39" s="40"/>
      <c r="D39" s="40"/>
      <c r="E39" s="40"/>
      <c r="F39" s="40"/>
      <c r="G39" s="40"/>
      <c r="H39" s="40"/>
      <c r="I39" s="40"/>
      <c r="J39" s="40"/>
    </row>
    <row r="40">
      <c r="A40" s="40" t="s">
        <v>709</v>
      </c>
      <c r="B40" s="40"/>
      <c r="C40" s="40"/>
      <c r="D40" s="40"/>
      <c r="E40" s="40"/>
      <c r="F40" s="40"/>
      <c r="G40" s="40"/>
      <c r="H40" s="40"/>
      <c r="I40" s="40"/>
      <c r="J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</row>
    <row r="42">
      <c r="A42" s="40" t="s">
        <v>710</v>
      </c>
      <c r="B42" s="40"/>
      <c r="C42" s="40"/>
      <c r="D42" s="78"/>
      <c r="E42" s="40"/>
      <c r="F42" s="40"/>
      <c r="G42" s="40"/>
      <c r="H42" s="40"/>
      <c r="I42" s="40"/>
      <c r="J42" s="40"/>
    </row>
    <row r="43">
      <c r="A43" s="40" t="s">
        <v>711</v>
      </c>
      <c r="B43" s="40"/>
      <c r="C43" s="40"/>
      <c r="D43" s="40"/>
      <c r="E43" s="40"/>
      <c r="F43" s="40"/>
      <c r="G43" s="40"/>
      <c r="H43" s="40"/>
      <c r="I43" s="40"/>
      <c r="J43" s="40"/>
    </row>
    <row r="44">
      <c r="A44" s="40" t="s">
        <v>712</v>
      </c>
      <c r="B44" s="40"/>
      <c r="C44" s="40"/>
      <c r="D44" s="78"/>
      <c r="E44" s="40"/>
      <c r="F44" s="40"/>
      <c r="G44" s="40"/>
      <c r="H44" s="40"/>
      <c r="I44" s="40"/>
      <c r="J44" s="40"/>
    </row>
    <row r="45">
      <c r="A45" s="40" t="s">
        <v>713</v>
      </c>
      <c r="B45" s="40"/>
      <c r="C45" s="40"/>
      <c r="D45" s="40"/>
      <c r="E45" s="40"/>
      <c r="F45" s="40"/>
      <c r="G45" s="40"/>
      <c r="H45" s="40"/>
      <c r="I45" s="40"/>
      <c r="J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</row>
    <row r="47">
      <c r="A47" s="40" t="s">
        <v>714</v>
      </c>
      <c r="B47" s="40"/>
      <c r="C47" s="40"/>
      <c r="D47" s="40"/>
      <c r="E47" s="40"/>
      <c r="F47" s="40"/>
      <c r="G47" s="40"/>
      <c r="H47" s="40"/>
      <c r="I47" s="40"/>
      <c r="J47" s="40"/>
    </row>
    <row r="48">
      <c r="A48" s="40" t="s">
        <v>715</v>
      </c>
      <c r="B48" s="40"/>
      <c r="C48" s="40"/>
      <c r="D48" s="40"/>
      <c r="E48" s="40"/>
      <c r="F48" s="40"/>
      <c r="G48" s="40"/>
      <c r="H48" s="40"/>
      <c r="I48" s="40"/>
      <c r="J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</row>
    <row r="66">
      <c r="A66" s="70" t="s">
        <v>666</v>
      </c>
      <c r="B66" s="70"/>
      <c r="C66" s="70"/>
      <c r="D66" s="37" t="s">
        <v>27</v>
      </c>
      <c r="E66" s="70"/>
      <c r="F66" s="70"/>
      <c r="G66" s="70"/>
      <c r="H66" s="40"/>
      <c r="I66" s="40"/>
      <c r="J66" s="40"/>
    </row>
    <row r="67">
      <c r="A67" s="40" t="s">
        <v>31</v>
      </c>
      <c r="B67" s="40"/>
      <c r="C67" s="40"/>
      <c r="D67" s="42" t="s">
        <v>716</v>
      </c>
      <c r="E67" s="40"/>
      <c r="F67" s="40"/>
      <c r="G67" s="40"/>
      <c r="H67" s="40"/>
      <c r="I67" s="40"/>
      <c r="J67" s="40"/>
    </row>
    <row r="68">
      <c r="A68" s="42" t="s">
        <v>717</v>
      </c>
      <c r="B68" s="69">
        <v>3.0</v>
      </c>
      <c r="C68" s="71"/>
      <c r="D68" s="42"/>
      <c r="E68" s="71"/>
      <c r="F68" s="40"/>
      <c r="G68" s="40"/>
      <c r="H68" s="40"/>
      <c r="I68" s="40"/>
      <c r="J68" s="40"/>
    </row>
    <row r="69">
      <c r="A69" s="42" t="s">
        <v>718</v>
      </c>
      <c r="B69" s="69">
        <v>5.0</v>
      </c>
      <c r="C69" s="42"/>
      <c r="D69" s="75"/>
      <c r="E69" s="71"/>
      <c r="F69" s="71"/>
      <c r="G69" s="40"/>
      <c r="H69" s="40"/>
      <c r="I69" s="40"/>
      <c r="J69" s="40"/>
    </row>
    <row r="70">
      <c r="A70" s="40" t="s">
        <v>672</v>
      </c>
      <c r="B70" s="69">
        <v>2.0</v>
      </c>
      <c r="C70" s="40"/>
      <c r="D70" s="42"/>
      <c r="E70" s="40"/>
      <c r="F70" s="40"/>
      <c r="G70" s="40"/>
      <c r="H70" s="40"/>
      <c r="I70" s="40"/>
      <c r="J70" s="40"/>
    </row>
    <row r="71">
      <c r="A71" s="40"/>
      <c r="B71" s="40"/>
      <c r="C71" s="40"/>
      <c r="D71" s="42"/>
      <c r="E71" s="40"/>
      <c r="F71" s="40"/>
      <c r="G71" s="40"/>
      <c r="H71" s="40"/>
      <c r="I71" s="40"/>
      <c r="J71" s="40"/>
    </row>
    <row r="72">
      <c r="A72" s="73" t="s">
        <v>35</v>
      </c>
      <c r="B72" s="73"/>
      <c r="C72" s="73"/>
      <c r="D72" s="74" t="s">
        <v>35</v>
      </c>
      <c r="E72" s="40"/>
      <c r="F72" s="40"/>
      <c r="G72" s="40"/>
      <c r="H72" s="40"/>
      <c r="I72" s="40"/>
      <c r="J72" s="40"/>
    </row>
    <row r="73">
      <c r="A73" s="40" t="s">
        <v>673</v>
      </c>
      <c r="B73" s="40"/>
      <c r="C73" s="40"/>
      <c r="D73" s="87"/>
      <c r="E73" s="40"/>
      <c r="F73" s="40"/>
      <c r="G73" s="40"/>
      <c r="H73" s="40"/>
      <c r="I73" s="40"/>
      <c r="J73" s="40"/>
    </row>
    <row r="74">
      <c r="A74" s="56" t="s">
        <v>674</v>
      </c>
      <c r="B74" s="88">
        <v>2.0</v>
      </c>
      <c r="C74" s="89">
        <v>2.0</v>
      </c>
      <c r="D74" s="90" t="s">
        <v>674</v>
      </c>
      <c r="E74" s="42">
        <v>2.0</v>
      </c>
      <c r="F74" s="42">
        <v>2.0</v>
      </c>
      <c r="G74" s="40"/>
      <c r="H74" s="40"/>
      <c r="I74" s="40"/>
      <c r="J74" s="40"/>
    </row>
    <row r="75">
      <c r="A75" s="40" t="s">
        <v>676</v>
      </c>
      <c r="B75" s="69">
        <v>2.0</v>
      </c>
      <c r="C75" s="40"/>
      <c r="D75" s="91"/>
      <c r="E75" s="42"/>
      <c r="F75" s="42"/>
      <c r="G75" s="40"/>
      <c r="H75" s="40"/>
      <c r="I75" s="40"/>
      <c r="J75" s="40"/>
    </row>
    <row r="76">
      <c r="A76" s="56" t="s">
        <v>719</v>
      </c>
      <c r="B76" s="69">
        <v>1.0</v>
      </c>
      <c r="C76" s="71">
        <v>1.0</v>
      </c>
      <c r="D76" s="92" t="s">
        <v>720</v>
      </c>
      <c r="E76" s="71">
        <v>2.0</v>
      </c>
      <c r="F76" s="71">
        <v>1.0</v>
      </c>
      <c r="G76" s="40"/>
      <c r="H76" s="40"/>
      <c r="I76" s="40"/>
      <c r="J76" s="40"/>
    </row>
    <row r="77">
      <c r="A77" s="40" t="s">
        <v>721</v>
      </c>
      <c r="B77" s="69">
        <v>1.0</v>
      </c>
      <c r="C77" s="69"/>
      <c r="D77" s="92" t="s">
        <v>722</v>
      </c>
      <c r="E77" s="71">
        <v>2.0</v>
      </c>
      <c r="F77" s="69"/>
      <c r="G77" s="40"/>
      <c r="H77" s="40"/>
      <c r="I77" s="40"/>
      <c r="J77" s="40"/>
    </row>
    <row r="78">
      <c r="A78" s="56" t="s">
        <v>723</v>
      </c>
      <c r="B78" s="88">
        <v>1.0</v>
      </c>
      <c r="C78" s="93">
        <v>1.0</v>
      </c>
      <c r="D78" s="90" t="s">
        <v>724</v>
      </c>
      <c r="E78" s="42">
        <v>1.0</v>
      </c>
      <c r="F78" s="42">
        <v>1.0</v>
      </c>
      <c r="G78" s="40"/>
      <c r="H78" s="40"/>
      <c r="I78" s="40"/>
      <c r="J78" s="40"/>
    </row>
    <row r="79">
      <c r="A79" s="42" t="s">
        <v>725</v>
      </c>
      <c r="B79" s="69">
        <v>2.0</v>
      </c>
      <c r="C79" s="42">
        <v>1.0</v>
      </c>
      <c r="D79" s="75" t="s">
        <v>726</v>
      </c>
      <c r="E79" s="42">
        <v>2.0</v>
      </c>
      <c r="F79" s="42">
        <v>1.0</v>
      </c>
      <c r="G79" s="40"/>
      <c r="H79" s="40"/>
      <c r="I79" s="40"/>
      <c r="J79" s="40"/>
    </row>
    <row r="80">
      <c r="A80" s="40" t="s">
        <v>683</v>
      </c>
      <c r="B80" s="40"/>
      <c r="C80" s="40"/>
      <c r="D80" s="42"/>
      <c r="E80" s="40"/>
      <c r="F80" s="40"/>
      <c r="G80" s="40"/>
      <c r="H80" s="40"/>
      <c r="I80" s="40"/>
      <c r="J80" s="40"/>
    </row>
    <row r="81">
      <c r="A81" s="40" t="s">
        <v>727</v>
      </c>
      <c r="B81" s="69">
        <v>1.0</v>
      </c>
      <c r="C81" s="69"/>
      <c r="D81" s="42"/>
      <c r="E81" s="40"/>
      <c r="F81" s="40"/>
      <c r="G81" s="40"/>
      <c r="H81" s="40"/>
      <c r="I81" s="40"/>
      <c r="J81" s="40"/>
    </row>
    <row r="82">
      <c r="A82" s="40" t="s">
        <v>685</v>
      </c>
      <c r="B82" s="40"/>
      <c r="C82" s="40"/>
      <c r="D82" s="77"/>
      <c r="E82" s="71"/>
      <c r="F82" s="71"/>
      <c r="G82" s="40"/>
      <c r="H82" s="40"/>
      <c r="I82" s="40"/>
      <c r="J82" s="40"/>
    </row>
    <row r="83">
      <c r="A83" s="40" t="s">
        <v>687</v>
      </c>
      <c r="B83" s="40"/>
      <c r="C83" s="40"/>
      <c r="D83" s="42"/>
      <c r="E83" s="69"/>
      <c r="F83" s="69"/>
      <c r="G83" s="40"/>
      <c r="H83" s="40"/>
      <c r="I83" s="40"/>
      <c r="J83" s="40"/>
    </row>
    <row r="84">
      <c r="A84" s="75" t="s">
        <v>728</v>
      </c>
      <c r="B84" s="69">
        <v>3.0</v>
      </c>
      <c r="C84" s="71"/>
      <c r="D84" s="75"/>
      <c r="E84" s="71"/>
      <c r="F84" s="71"/>
      <c r="G84" s="40"/>
      <c r="H84" s="40"/>
      <c r="I84" s="40"/>
      <c r="J84" s="40"/>
    </row>
    <row r="85">
      <c r="A85" s="40" t="s">
        <v>729</v>
      </c>
      <c r="B85" s="69">
        <v>2.0</v>
      </c>
      <c r="C85" s="40"/>
      <c r="D85" s="94"/>
      <c r="E85" s="69"/>
      <c r="F85" s="69"/>
      <c r="G85" s="40"/>
      <c r="H85" s="40"/>
      <c r="I85" s="40"/>
      <c r="J85" s="40"/>
    </row>
    <row r="86">
      <c r="A86" s="40"/>
      <c r="B86" s="69"/>
      <c r="C86" s="69"/>
      <c r="D86" s="40"/>
      <c r="E86" s="69"/>
      <c r="F86" s="69"/>
      <c r="G86" s="79"/>
      <c r="H86" s="79"/>
      <c r="I86" s="40"/>
      <c r="J86" s="40"/>
    </row>
    <row r="87">
      <c r="A87" s="40"/>
      <c r="B87" s="69"/>
      <c r="C87" s="69"/>
      <c r="D87" s="42"/>
      <c r="E87" s="69"/>
      <c r="F87" s="69"/>
      <c r="G87" s="79"/>
      <c r="H87" s="79"/>
      <c r="I87" s="40"/>
      <c r="J87" s="40"/>
    </row>
    <row r="88">
      <c r="A88" s="40"/>
      <c r="B88" s="69"/>
      <c r="C88" s="69"/>
      <c r="D88" s="42"/>
      <c r="E88" s="69"/>
      <c r="F88" s="69"/>
      <c r="G88" s="79"/>
      <c r="H88" s="79"/>
      <c r="I88" s="40"/>
      <c r="J88" s="40"/>
    </row>
    <row r="89">
      <c r="A89" s="40">
        <f>counta(A67:A85)-2</f>
        <v>16</v>
      </c>
      <c r="B89" s="69">
        <f t="shared" ref="B89:C89" si="6">SUM(B68:B85)</f>
        <v>25</v>
      </c>
      <c r="C89" s="69">
        <f t="shared" si="6"/>
        <v>5</v>
      </c>
      <c r="D89" s="40"/>
      <c r="E89" s="69">
        <f t="shared" ref="E89:F89" si="7">SUM(E68:E85)</f>
        <v>9</v>
      </c>
      <c r="F89" s="69">
        <f t="shared" si="7"/>
        <v>5</v>
      </c>
      <c r="G89" s="79"/>
      <c r="H89" s="79"/>
      <c r="I89" s="40"/>
      <c r="J89" s="40"/>
    </row>
    <row r="90">
      <c r="A90" s="73"/>
      <c r="B90" s="73"/>
      <c r="C90" s="73"/>
      <c r="D90" s="74" t="s">
        <v>730</v>
      </c>
      <c r="E90" s="40"/>
      <c r="F90" s="40"/>
      <c r="G90" s="79"/>
      <c r="H90" s="40"/>
      <c r="I90" s="40"/>
      <c r="J90" s="40"/>
    </row>
    <row r="91">
      <c r="A91" s="40" t="s">
        <v>692</v>
      </c>
      <c r="B91" s="40"/>
      <c r="C91" s="40"/>
      <c r="D91" s="79" t="s">
        <v>731</v>
      </c>
      <c r="E91" s="70"/>
      <c r="F91" s="70"/>
      <c r="G91" s="70"/>
      <c r="H91" s="70"/>
      <c r="I91" s="70"/>
      <c r="J91" s="70" t="s">
        <v>13</v>
      </c>
    </row>
    <row r="92">
      <c r="A92" s="40" t="s">
        <v>694</v>
      </c>
      <c r="B92" s="40"/>
      <c r="C92" s="40"/>
      <c r="D92" s="79" t="s">
        <v>732</v>
      </c>
      <c r="E92" s="70" t="s">
        <v>54</v>
      </c>
      <c r="F92" s="70"/>
      <c r="G92" s="70"/>
      <c r="H92" s="70"/>
      <c r="I92" s="70"/>
      <c r="J92" s="70"/>
    </row>
    <row r="93">
      <c r="A93" s="40"/>
      <c r="B93" s="40"/>
      <c r="C93" s="40"/>
      <c r="D93" s="40" t="s">
        <v>733</v>
      </c>
      <c r="E93" s="70" t="s">
        <v>56</v>
      </c>
      <c r="F93" s="83">
        <v>4.5</v>
      </c>
      <c r="G93" s="83">
        <v>5.0</v>
      </c>
      <c r="H93" s="84">
        <f t="shared" ref="H93:H94" si="8">F93/G93</f>
        <v>0.9</v>
      </c>
      <c r="I93" s="70"/>
      <c r="J93" s="70"/>
    </row>
    <row r="94">
      <c r="A94" s="40" t="s">
        <v>697</v>
      </c>
      <c r="B94" s="40"/>
      <c r="C94" s="40"/>
      <c r="D94" s="79" t="s">
        <v>734</v>
      </c>
      <c r="E94" s="70" t="s">
        <v>57</v>
      </c>
      <c r="F94" s="83">
        <v>4.5</v>
      </c>
      <c r="G94" s="84">
        <v>16.0</v>
      </c>
      <c r="H94" s="85">
        <f t="shared" si="8"/>
        <v>0.28125</v>
      </c>
      <c r="I94" s="70"/>
      <c r="J94" s="85">
        <f> 2*H93*H94 / (H93+H94)</f>
        <v>0.4285714286</v>
      </c>
    </row>
    <row r="95">
      <c r="A95" s="40" t="s">
        <v>699</v>
      </c>
      <c r="B95" s="40"/>
      <c r="C95" s="40"/>
      <c r="D95" s="95" t="s">
        <v>735</v>
      </c>
      <c r="E95" s="70"/>
      <c r="F95" s="70"/>
      <c r="G95" s="70"/>
      <c r="H95" s="70"/>
      <c r="I95" s="70"/>
      <c r="J95" s="70"/>
    </row>
    <row r="96">
      <c r="A96" s="49" t="s">
        <v>701</v>
      </c>
      <c r="B96" s="40"/>
      <c r="C96" s="40"/>
      <c r="D96" s="40"/>
      <c r="E96" s="70" t="s">
        <v>60</v>
      </c>
      <c r="F96" s="70"/>
      <c r="G96" s="70"/>
      <c r="H96" s="70"/>
      <c r="I96" s="70"/>
      <c r="J96" s="70"/>
    </row>
    <row r="97">
      <c r="A97" s="40" t="s">
        <v>702</v>
      </c>
      <c r="B97" s="40"/>
      <c r="C97" s="40"/>
      <c r="D97" s="79" t="s">
        <v>736</v>
      </c>
      <c r="E97" s="70" t="s">
        <v>56</v>
      </c>
      <c r="F97" s="83">
        <v>5.0</v>
      </c>
      <c r="G97" s="83">
        <v>9.0</v>
      </c>
      <c r="H97" s="84">
        <f t="shared" ref="H97:H98" si="9">F97/G97</f>
        <v>0.5555555556</v>
      </c>
      <c r="I97" s="70"/>
      <c r="J97" s="70"/>
    </row>
    <row r="98">
      <c r="A98" s="40" t="s">
        <v>703</v>
      </c>
      <c r="B98" s="40"/>
      <c r="C98" s="40"/>
      <c r="D98" s="96" t="s">
        <v>737</v>
      </c>
      <c r="E98" s="70" t="s">
        <v>57</v>
      </c>
      <c r="F98" s="83">
        <v>5.0</v>
      </c>
      <c r="G98" s="84">
        <v>25.0</v>
      </c>
      <c r="H98" s="85">
        <f t="shared" si="9"/>
        <v>0.2</v>
      </c>
      <c r="I98" s="70"/>
      <c r="J98" s="85">
        <f> 2*H97*H98 / (H97+H98)</f>
        <v>0.2941176471</v>
      </c>
    </row>
    <row r="99">
      <c r="A99" s="40" t="s">
        <v>704</v>
      </c>
      <c r="B99" s="40"/>
      <c r="C99" s="40"/>
      <c r="D99" s="40" t="s">
        <v>738</v>
      </c>
      <c r="E99" s="70"/>
      <c r="F99" s="70"/>
      <c r="G99" s="70"/>
      <c r="H99" s="70"/>
      <c r="I99" s="70"/>
      <c r="J99" s="70"/>
    </row>
    <row r="100">
      <c r="A100" s="40" t="s">
        <v>705</v>
      </c>
      <c r="B100" s="40"/>
      <c r="C100" s="40"/>
      <c r="D100" s="78"/>
      <c r="E100" s="70" t="s">
        <v>65</v>
      </c>
      <c r="F100" s="70"/>
      <c r="G100" s="70"/>
      <c r="H100" s="70"/>
      <c r="I100" s="70"/>
      <c r="J100" s="70"/>
    </row>
    <row r="101">
      <c r="A101" s="40"/>
      <c r="B101" s="40"/>
      <c r="C101" s="40"/>
      <c r="D101" s="3" t="s">
        <v>739</v>
      </c>
      <c r="E101" s="70" t="s">
        <v>56</v>
      </c>
      <c r="F101" s="83">
        <v>0.5</v>
      </c>
      <c r="G101" s="83">
        <v>15.0</v>
      </c>
      <c r="H101" s="85">
        <f t="shared" ref="H101:H102" si="10">F101/G101</f>
        <v>0.03333333333</v>
      </c>
      <c r="I101" s="70"/>
      <c r="J101" s="70"/>
    </row>
    <row r="102">
      <c r="A102" s="40" t="s">
        <v>706</v>
      </c>
      <c r="B102" s="40"/>
      <c r="C102" s="40"/>
      <c r="D102" s="40" t="s">
        <v>740</v>
      </c>
      <c r="E102" s="70" t="s">
        <v>57</v>
      </c>
      <c r="F102" s="83">
        <v>0.5</v>
      </c>
      <c r="G102" s="85">
        <v>20.0</v>
      </c>
      <c r="H102" s="85">
        <f t="shared" si="10"/>
        <v>0.025</v>
      </c>
      <c r="I102" s="70"/>
      <c r="J102" s="85">
        <f> if(H101*H102=0, 0, 2*H101*H102 / (H101+H102))</f>
        <v>0.02857142857</v>
      </c>
    </row>
    <row r="103">
      <c r="A103" s="40" t="s">
        <v>707</v>
      </c>
      <c r="B103" s="40"/>
      <c r="C103" s="40"/>
      <c r="D103" s="40"/>
      <c r="E103" s="40"/>
      <c r="F103" s="40"/>
      <c r="G103" s="40"/>
      <c r="H103" s="40"/>
      <c r="I103" s="40"/>
      <c r="J103" s="40"/>
    </row>
    <row r="104">
      <c r="A104" s="40" t="s">
        <v>708</v>
      </c>
      <c r="B104" s="40"/>
      <c r="C104" s="40"/>
      <c r="D104" s="40" t="s">
        <v>741</v>
      </c>
      <c r="E104" s="40"/>
      <c r="F104" s="40"/>
      <c r="G104" s="40"/>
      <c r="H104" s="40"/>
      <c r="I104" s="40"/>
      <c r="J104" s="40"/>
    </row>
    <row r="105">
      <c r="A105" s="40" t="s">
        <v>709</v>
      </c>
      <c r="B105" s="40"/>
      <c r="C105" s="40"/>
      <c r="D105" s="40" t="s">
        <v>742</v>
      </c>
      <c r="E105" s="42" t="s">
        <v>743</v>
      </c>
      <c r="F105" s="40"/>
      <c r="G105" s="40"/>
      <c r="H105" s="40"/>
      <c r="I105" s="40"/>
      <c r="J105" s="40"/>
    </row>
    <row r="106">
      <c r="A106" s="40"/>
      <c r="B106" s="40"/>
      <c r="C106" s="40"/>
      <c r="D106" s="40" t="s">
        <v>744</v>
      </c>
      <c r="E106" s="40"/>
      <c r="F106" s="40"/>
      <c r="G106" s="40"/>
      <c r="H106" s="40"/>
      <c r="I106" s="40"/>
      <c r="J106" s="40"/>
    </row>
    <row r="107">
      <c r="A107" s="40" t="s">
        <v>710</v>
      </c>
      <c r="B107" s="40"/>
      <c r="C107" s="40"/>
      <c r="D107" s="78"/>
      <c r="E107" s="40"/>
      <c r="F107" s="40"/>
      <c r="G107" s="40"/>
      <c r="H107" s="40"/>
      <c r="I107" s="40"/>
      <c r="J107" s="40"/>
    </row>
    <row r="108">
      <c r="A108" s="40" t="s">
        <v>711</v>
      </c>
      <c r="B108" s="40"/>
      <c r="C108" s="40"/>
      <c r="D108" s="40" t="s">
        <v>745</v>
      </c>
      <c r="E108" s="40"/>
      <c r="F108" s="40"/>
      <c r="G108" s="40"/>
      <c r="H108" s="40"/>
      <c r="I108" s="40"/>
      <c r="J108" s="40"/>
    </row>
    <row r="109">
      <c r="A109" s="40" t="s">
        <v>712</v>
      </c>
      <c r="B109" s="40"/>
      <c r="C109" s="40"/>
      <c r="D109" s="78" t="s">
        <v>746</v>
      </c>
      <c r="E109" s="40"/>
      <c r="F109" s="40"/>
      <c r="G109" s="40"/>
      <c r="H109" s="40"/>
      <c r="I109" s="40"/>
      <c r="J109" s="40"/>
    </row>
    <row r="110">
      <c r="A110" s="40" t="s">
        <v>713</v>
      </c>
      <c r="B110" s="40"/>
      <c r="C110" s="40"/>
      <c r="D110" s="40"/>
      <c r="E110" s="40"/>
      <c r="F110" s="40"/>
      <c r="G110" s="40"/>
      <c r="H110" s="40"/>
      <c r="I110" s="40"/>
      <c r="J110" s="40"/>
    </row>
    <row r="111">
      <c r="A111" s="40" t="s">
        <v>747</v>
      </c>
      <c r="B111" s="40"/>
      <c r="C111" s="40"/>
      <c r="D111" s="40" t="s">
        <v>748</v>
      </c>
      <c r="E111" s="40"/>
      <c r="F111" s="40"/>
      <c r="G111" s="40"/>
      <c r="H111" s="40"/>
      <c r="I111" s="40"/>
      <c r="J111" s="40"/>
    </row>
    <row r="112">
      <c r="A112" s="40" t="s">
        <v>714</v>
      </c>
      <c r="B112" s="40"/>
      <c r="C112" s="40"/>
      <c r="D112" s="40"/>
      <c r="E112" s="40"/>
      <c r="F112" s="40"/>
      <c r="G112" s="40"/>
      <c r="H112" s="40"/>
      <c r="I112" s="40"/>
      <c r="J112" s="40"/>
    </row>
    <row r="113">
      <c r="A113" s="40" t="s">
        <v>715</v>
      </c>
      <c r="B113" s="40"/>
      <c r="C113" s="40"/>
      <c r="D113" s="40"/>
      <c r="E113" s="40"/>
      <c r="F113" s="40"/>
      <c r="G113" s="40"/>
      <c r="H113" s="40"/>
      <c r="I113" s="40"/>
      <c r="J113" s="40"/>
    </row>
    <row r="114">
      <c r="A114" s="3"/>
      <c r="B114" s="3"/>
      <c r="C114" s="3"/>
      <c r="D114" s="3">
        <f>counta(D91:D109)</f>
        <v>15</v>
      </c>
      <c r="E114" s="3"/>
      <c r="F114" s="3"/>
      <c r="G114" s="3"/>
      <c r="H114" s="3"/>
      <c r="I114" s="3"/>
      <c r="J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30">
      <c r="A130" s="70" t="s">
        <v>666</v>
      </c>
      <c r="B130" s="70"/>
      <c r="C130" s="70"/>
      <c r="D130" s="37" t="s">
        <v>28</v>
      </c>
      <c r="E130" s="70"/>
      <c r="F130" s="70"/>
      <c r="G130" s="70"/>
      <c r="H130" s="40"/>
      <c r="I130" s="40"/>
      <c r="J130" s="40"/>
    </row>
    <row r="131">
      <c r="A131" s="40" t="s">
        <v>31</v>
      </c>
      <c r="B131" s="40"/>
      <c r="C131" s="40"/>
      <c r="D131" s="42" t="s">
        <v>31</v>
      </c>
      <c r="E131" s="40"/>
      <c r="F131" s="40"/>
      <c r="G131" s="40"/>
      <c r="H131" s="40"/>
      <c r="I131" s="40"/>
      <c r="J131" s="40"/>
    </row>
    <row r="132">
      <c r="A132" s="42" t="s">
        <v>668</v>
      </c>
      <c r="B132" s="69">
        <v>3.0</v>
      </c>
      <c r="C132" s="71"/>
      <c r="D132" s="42" t="s">
        <v>749</v>
      </c>
      <c r="E132" s="71">
        <v>3.0</v>
      </c>
      <c r="F132" s="40"/>
      <c r="G132" s="40"/>
      <c r="H132" s="40"/>
      <c r="I132" s="40"/>
      <c r="J132" s="40"/>
    </row>
    <row r="133">
      <c r="A133" s="42" t="s">
        <v>750</v>
      </c>
      <c r="B133" s="69">
        <v>5.0</v>
      </c>
      <c r="C133" s="42"/>
      <c r="D133" s="75"/>
      <c r="E133" s="71"/>
      <c r="F133" s="71"/>
      <c r="G133" s="40"/>
      <c r="H133" s="40"/>
      <c r="I133" s="40"/>
      <c r="J133" s="40"/>
    </row>
    <row r="134">
      <c r="A134" s="97" t="s">
        <v>751</v>
      </c>
      <c r="B134" s="69">
        <v>2.0</v>
      </c>
      <c r="C134" s="42">
        <v>2.0</v>
      </c>
      <c r="D134" s="40"/>
      <c r="E134" s="40"/>
      <c r="F134" s="40"/>
      <c r="G134" s="40"/>
      <c r="H134" s="40"/>
      <c r="I134" s="40"/>
      <c r="J134" s="40"/>
    </row>
    <row r="135">
      <c r="A135" s="40"/>
      <c r="B135" s="40"/>
      <c r="C135" s="40"/>
      <c r="D135" s="42"/>
      <c r="E135" s="40"/>
      <c r="F135" s="40"/>
      <c r="G135" s="40"/>
      <c r="H135" s="40"/>
      <c r="I135" s="40"/>
      <c r="J135" s="40"/>
    </row>
    <row r="136">
      <c r="A136" s="73" t="s">
        <v>35</v>
      </c>
      <c r="B136" s="73"/>
      <c r="C136" s="73"/>
      <c r="D136" s="98" t="s">
        <v>35</v>
      </c>
      <c r="E136" s="40"/>
      <c r="F136" s="40"/>
      <c r="G136" s="40"/>
      <c r="H136" s="40"/>
      <c r="I136" s="40"/>
      <c r="J136" s="40"/>
    </row>
    <row r="137">
      <c r="A137" s="43" t="s">
        <v>673</v>
      </c>
      <c r="B137" s="43"/>
      <c r="C137" s="43"/>
      <c r="D137" s="72" t="s">
        <v>673</v>
      </c>
      <c r="E137" s="40"/>
      <c r="F137" s="40"/>
      <c r="G137" s="40"/>
      <c r="H137" s="40"/>
      <c r="I137" s="40"/>
      <c r="J137" s="40"/>
    </row>
    <row r="138">
      <c r="A138" s="56" t="s">
        <v>674</v>
      </c>
      <c r="B138" s="88">
        <v>2.0</v>
      </c>
      <c r="C138" s="89">
        <v>2.0</v>
      </c>
      <c r="D138" s="72" t="s">
        <v>674</v>
      </c>
      <c r="E138" s="42">
        <v>2.0</v>
      </c>
      <c r="F138" s="42">
        <v>2.0</v>
      </c>
      <c r="G138" s="40"/>
      <c r="H138" s="40"/>
      <c r="I138" s="40"/>
      <c r="J138" s="40"/>
    </row>
    <row r="139">
      <c r="A139" s="40" t="s">
        <v>676</v>
      </c>
      <c r="B139" s="69">
        <v>2.0</v>
      </c>
      <c r="C139" s="40"/>
      <c r="D139" s="75" t="s">
        <v>752</v>
      </c>
      <c r="E139" s="42">
        <v>2.0</v>
      </c>
      <c r="F139" s="42">
        <v>1.0</v>
      </c>
      <c r="G139" s="40"/>
      <c r="H139" s="40"/>
      <c r="I139" s="40"/>
      <c r="J139" s="40"/>
    </row>
    <row r="140">
      <c r="A140" s="56" t="s">
        <v>753</v>
      </c>
      <c r="B140" s="69">
        <v>1.0</v>
      </c>
      <c r="C140" s="71">
        <v>1.0</v>
      </c>
      <c r="D140" s="75"/>
      <c r="E140" s="71"/>
      <c r="F140" s="71"/>
      <c r="G140" s="40"/>
      <c r="H140" s="40"/>
      <c r="I140" s="40"/>
      <c r="J140" s="40"/>
    </row>
    <row r="141">
      <c r="A141" s="56" t="s">
        <v>754</v>
      </c>
      <c r="B141" s="69">
        <v>1.0</v>
      </c>
      <c r="C141" s="71">
        <v>1.0</v>
      </c>
      <c r="D141" s="75" t="s">
        <v>755</v>
      </c>
      <c r="E141" s="69"/>
      <c r="F141" s="71">
        <v>1.0</v>
      </c>
      <c r="G141" s="40"/>
      <c r="H141" s="40"/>
      <c r="I141" s="40"/>
      <c r="J141" s="40"/>
    </row>
    <row r="142">
      <c r="A142" s="42" t="s">
        <v>756</v>
      </c>
      <c r="B142" s="69">
        <v>1.0</v>
      </c>
      <c r="C142" s="40"/>
      <c r="D142" s="42"/>
      <c r="E142" s="40"/>
      <c r="F142" s="40"/>
      <c r="G142" s="40"/>
      <c r="H142" s="40"/>
      <c r="I142" s="40"/>
      <c r="J142" s="40"/>
    </row>
    <row r="143">
      <c r="A143" s="40" t="s">
        <v>682</v>
      </c>
      <c r="B143" s="69">
        <v>2.0</v>
      </c>
      <c r="C143" s="40"/>
      <c r="D143" s="42" t="s">
        <v>757</v>
      </c>
      <c r="E143" s="40"/>
      <c r="F143" s="40"/>
      <c r="G143" s="40"/>
      <c r="H143" s="40"/>
      <c r="I143" s="40"/>
      <c r="J143" s="40"/>
    </row>
    <row r="144">
      <c r="A144" s="40" t="s">
        <v>683</v>
      </c>
      <c r="B144" s="40"/>
      <c r="C144" s="40"/>
      <c r="D144" s="42"/>
      <c r="E144" s="40"/>
      <c r="F144" s="40"/>
      <c r="G144" s="40"/>
      <c r="H144" s="40"/>
      <c r="I144" s="40"/>
      <c r="J144" s="40"/>
    </row>
    <row r="145">
      <c r="A145" s="40" t="s">
        <v>758</v>
      </c>
      <c r="B145" s="69">
        <v>1.0</v>
      </c>
      <c r="C145" s="69"/>
      <c r="D145" s="42"/>
      <c r="E145" s="40"/>
      <c r="F145" s="40"/>
      <c r="G145" s="40"/>
      <c r="H145" s="40"/>
      <c r="I145" s="40"/>
      <c r="J145" s="40"/>
    </row>
    <row r="146">
      <c r="A146" s="53" t="s">
        <v>685</v>
      </c>
      <c r="B146" s="40"/>
      <c r="C146" s="40"/>
      <c r="D146" s="77" t="s">
        <v>759</v>
      </c>
      <c r="E146" s="71"/>
      <c r="F146" s="71"/>
      <c r="G146" s="40"/>
      <c r="H146" s="40"/>
      <c r="I146" s="40"/>
      <c r="J146" s="40"/>
    </row>
    <row r="147">
      <c r="A147" s="40" t="s">
        <v>687</v>
      </c>
      <c r="B147" s="40"/>
      <c r="C147" s="40"/>
      <c r="D147" s="75" t="s">
        <v>760</v>
      </c>
      <c r="E147" s="71">
        <v>1.0</v>
      </c>
      <c r="F147" s="71">
        <v>0.0</v>
      </c>
      <c r="G147" s="40"/>
      <c r="H147" s="40"/>
      <c r="I147" s="40"/>
      <c r="J147" s="40"/>
    </row>
    <row r="148">
      <c r="A148" s="75" t="s">
        <v>761</v>
      </c>
      <c r="B148" s="69">
        <v>3.0</v>
      </c>
      <c r="C148" s="71">
        <v>2.0</v>
      </c>
      <c r="D148" s="75" t="s">
        <v>762</v>
      </c>
      <c r="E148" s="71">
        <v>5.0</v>
      </c>
      <c r="F148" s="71">
        <v>2.0</v>
      </c>
      <c r="G148" s="40"/>
      <c r="H148" s="40"/>
      <c r="I148" s="40"/>
      <c r="J148" s="40"/>
    </row>
    <row r="149">
      <c r="A149" s="42" t="s">
        <v>763</v>
      </c>
      <c r="B149" s="69">
        <v>2.0</v>
      </c>
      <c r="C149" s="42">
        <v>0.5</v>
      </c>
      <c r="D149" s="42" t="s">
        <v>764</v>
      </c>
      <c r="E149" s="71">
        <v>2.0</v>
      </c>
      <c r="F149" s="69"/>
      <c r="G149" s="40"/>
      <c r="H149" s="40"/>
      <c r="I149" s="40"/>
      <c r="J149" s="40"/>
    </row>
    <row r="150">
      <c r="A150" s="40"/>
      <c r="B150" s="69"/>
      <c r="C150" s="69"/>
      <c r="D150" s="42" t="s">
        <v>765</v>
      </c>
      <c r="E150" s="71">
        <v>1.0</v>
      </c>
      <c r="F150" s="69"/>
      <c r="G150" s="79"/>
      <c r="H150" s="79"/>
      <c r="I150" s="40"/>
      <c r="J150" s="40"/>
    </row>
    <row r="151">
      <c r="A151" s="40"/>
      <c r="B151" s="69"/>
      <c r="C151" s="69"/>
      <c r="D151" s="40"/>
      <c r="E151" s="69"/>
      <c r="F151" s="69"/>
      <c r="G151" s="79"/>
      <c r="H151" s="79"/>
      <c r="I151" s="40"/>
      <c r="J151" s="40"/>
    </row>
    <row r="152">
      <c r="A152" s="40"/>
      <c r="B152" s="69"/>
      <c r="C152" s="69"/>
      <c r="D152" s="40"/>
      <c r="E152" s="69"/>
      <c r="F152" s="69"/>
      <c r="G152" s="79"/>
      <c r="H152" s="79"/>
      <c r="I152" s="40"/>
      <c r="J152" s="40"/>
    </row>
    <row r="153">
      <c r="A153" s="40">
        <f>counta(A131:A149)-2</f>
        <v>16</v>
      </c>
      <c r="B153" s="69">
        <f t="shared" ref="B153:C153" si="11">SUM(B132:B149)</f>
        <v>25</v>
      </c>
      <c r="C153" s="69">
        <f t="shared" si="11"/>
        <v>8.5</v>
      </c>
      <c r="D153" s="40"/>
      <c r="E153" s="69">
        <f>SUM(E132:E152)</f>
        <v>16</v>
      </c>
      <c r="F153" s="69">
        <f>SUM(F132:F149)</f>
        <v>6</v>
      </c>
      <c r="G153" s="79"/>
      <c r="H153" s="79"/>
      <c r="I153" s="40"/>
      <c r="J153" s="40"/>
    </row>
    <row r="154">
      <c r="A154" s="73"/>
      <c r="B154" s="73"/>
      <c r="C154" s="73"/>
      <c r="D154" s="98" t="s">
        <v>766</v>
      </c>
      <c r="E154" s="40"/>
      <c r="F154" s="40"/>
      <c r="G154" s="79"/>
      <c r="H154" s="40"/>
      <c r="I154" s="40"/>
      <c r="J154" s="40"/>
    </row>
    <row r="155">
      <c r="A155" s="53" t="s">
        <v>692</v>
      </c>
      <c r="B155" s="53"/>
      <c r="C155" s="53"/>
      <c r="D155" s="93" t="s">
        <v>694</v>
      </c>
      <c r="E155" s="70"/>
      <c r="F155" s="70"/>
      <c r="G155" s="70"/>
      <c r="H155" s="70"/>
      <c r="I155" s="70"/>
      <c r="J155" s="70" t="s">
        <v>13</v>
      </c>
    </row>
    <row r="156">
      <c r="A156" s="53" t="s">
        <v>694</v>
      </c>
      <c r="B156" s="53"/>
      <c r="C156" s="53"/>
      <c r="D156" s="93" t="s">
        <v>692</v>
      </c>
      <c r="E156" s="70" t="s">
        <v>54</v>
      </c>
      <c r="F156" s="70"/>
      <c r="G156" s="70"/>
      <c r="H156" s="70"/>
      <c r="I156" s="70"/>
      <c r="J156" s="70"/>
    </row>
    <row r="157">
      <c r="A157" s="40"/>
      <c r="B157" s="40"/>
      <c r="C157" s="40"/>
      <c r="D157" s="42" t="s">
        <v>767</v>
      </c>
      <c r="E157" s="70" t="s">
        <v>56</v>
      </c>
      <c r="F157" s="83">
        <v>8.5</v>
      </c>
      <c r="G157" s="83">
        <v>11.0</v>
      </c>
      <c r="H157" s="84">
        <f t="shared" ref="H157:H158" si="12">F157/G157</f>
        <v>0.7727272727</v>
      </c>
      <c r="I157" s="70"/>
      <c r="J157" s="70"/>
    </row>
    <row r="158">
      <c r="A158" s="40" t="s">
        <v>697</v>
      </c>
      <c r="B158" s="40"/>
      <c r="C158" s="40"/>
      <c r="D158" s="42" t="s">
        <v>768</v>
      </c>
      <c r="E158" s="70" t="s">
        <v>57</v>
      </c>
      <c r="F158" s="83">
        <v>7.0</v>
      </c>
      <c r="G158" s="84">
        <v>16.0</v>
      </c>
      <c r="H158" s="85">
        <f t="shared" si="12"/>
        <v>0.4375</v>
      </c>
      <c r="I158" s="70"/>
      <c r="J158" s="85">
        <f> 2*H157*H158 / (H157+H158)</f>
        <v>0.558685446</v>
      </c>
    </row>
    <row r="159">
      <c r="A159" s="49" t="s">
        <v>699</v>
      </c>
      <c r="B159" s="40"/>
      <c r="C159" s="40"/>
      <c r="D159" s="94" t="s">
        <v>769</v>
      </c>
      <c r="E159" s="70"/>
      <c r="F159" s="70"/>
      <c r="G159" s="70"/>
      <c r="H159" s="70"/>
      <c r="I159" s="70"/>
      <c r="J159" s="70"/>
    </row>
    <row r="160">
      <c r="A160" s="40" t="s">
        <v>701</v>
      </c>
      <c r="B160" s="40"/>
      <c r="C160" s="40"/>
      <c r="D160" s="42" t="s">
        <v>770</v>
      </c>
      <c r="E160" s="70" t="s">
        <v>60</v>
      </c>
      <c r="F160" s="70"/>
      <c r="G160" s="70"/>
      <c r="H160" s="70"/>
      <c r="I160" s="70"/>
      <c r="J160" s="70"/>
    </row>
    <row r="161">
      <c r="A161" s="40" t="s">
        <v>702</v>
      </c>
      <c r="B161" s="40"/>
      <c r="C161" s="40"/>
      <c r="D161" s="42" t="s">
        <v>771</v>
      </c>
      <c r="E161" s="70" t="s">
        <v>56</v>
      </c>
      <c r="F161" s="83">
        <v>6.0</v>
      </c>
      <c r="G161" s="83">
        <v>16.0</v>
      </c>
      <c r="H161" s="84">
        <f t="shared" ref="H161:H162" si="13">F161/G161</f>
        <v>0.375</v>
      </c>
      <c r="I161" s="70"/>
      <c r="J161" s="70"/>
    </row>
    <row r="162">
      <c r="A162" s="40" t="s">
        <v>703</v>
      </c>
      <c r="B162" s="40"/>
      <c r="C162" s="40"/>
      <c r="D162" s="94" t="s">
        <v>772</v>
      </c>
      <c r="E162" s="70" t="s">
        <v>57</v>
      </c>
      <c r="F162" s="83">
        <v>8.5</v>
      </c>
      <c r="G162" s="84">
        <v>25.0</v>
      </c>
      <c r="H162" s="85">
        <f t="shared" si="13"/>
        <v>0.34</v>
      </c>
      <c r="I162" s="70"/>
      <c r="J162" s="85">
        <f> 2*H161*H162 / (H161+H162)</f>
        <v>0.3566433566</v>
      </c>
    </row>
    <row r="163">
      <c r="A163" s="40" t="s">
        <v>704</v>
      </c>
      <c r="B163" s="40"/>
      <c r="C163" s="40"/>
      <c r="D163" s="40"/>
      <c r="E163" s="70"/>
      <c r="F163" s="70"/>
      <c r="G163" s="70"/>
      <c r="H163" s="70"/>
      <c r="I163" s="70"/>
      <c r="J163" s="70"/>
    </row>
    <row r="164">
      <c r="A164" s="40" t="s">
        <v>705</v>
      </c>
      <c r="B164" s="40"/>
      <c r="C164" s="40"/>
      <c r="D164" s="99" t="s">
        <v>773</v>
      </c>
      <c r="E164" s="70" t="s">
        <v>65</v>
      </c>
      <c r="F164" s="70"/>
      <c r="G164" s="70"/>
      <c r="H164" s="70"/>
      <c r="I164" s="70"/>
      <c r="J164" s="70"/>
    </row>
    <row r="165">
      <c r="A165" s="40"/>
      <c r="B165" s="40"/>
      <c r="C165" s="40"/>
      <c r="D165" s="60" t="s">
        <v>774</v>
      </c>
      <c r="E165" s="70" t="s">
        <v>56</v>
      </c>
      <c r="F165" s="83">
        <v>4.0</v>
      </c>
      <c r="G165" s="83">
        <v>16.0</v>
      </c>
      <c r="H165" s="85">
        <f t="shared" ref="H165:H166" si="14">F165/G165</f>
        <v>0.25</v>
      </c>
      <c r="I165" s="70"/>
      <c r="J165" s="70"/>
    </row>
    <row r="166">
      <c r="A166" s="40" t="s">
        <v>706</v>
      </c>
      <c r="B166" s="40"/>
      <c r="C166" s="40"/>
      <c r="D166" s="42" t="s">
        <v>775</v>
      </c>
      <c r="E166" s="70" t="s">
        <v>57</v>
      </c>
      <c r="F166" s="83">
        <v>4.0</v>
      </c>
      <c r="G166" s="85">
        <v>20.0</v>
      </c>
      <c r="H166" s="85">
        <f t="shared" si="14"/>
        <v>0.2</v>
      </c>
      <c r="I166" s="70"/>
      <c r="J166" s="85">
        <f> if(H165*H166=0, 0, 2*H165*H166 / (H165+H166))</f>
        <v>0.2222222222</v>
      </c>
    </row>
    <row r="167">
      <c r="A167" s="40" t="s">
        <v>707</v>
      </c>
      <c r="B167" s="40"/>
      <c r="C167" s="40"/>
      <c r="D167" s="40"/>
      <c r="E167" s="40"/>
      <c r="F167" s="40"/>
      <c r="G167" s="40"/>
      <c r="H167" s="40"/>
      <c r="I167" s="40"/>
      <c r="J167" s="40"/>
    </row>
    <row r="168">
      <c r="A168" s="40" t="s">
        <v>708</v>
      </c>
      <c r="B168" s="40"/>
      <c r="C168" s="40"/>
      <c r="D168" s="60" t="s">
        <v>776</v>
      </c>
      <c r="E168" s="40"/>
      <c r="F168" s="40"/>
      <c r="G168" s="40"/>
      <c r="H168" s="40"/>
      <c r="I168" s="40"/>
      <c r="J168" s="40"/>
    </row>
    <row r="169">
      <c r="A169" s="40" t="s">
        <v>709</v>
      </c>
      <c r="B169" s="40"/>
      <c r="C169" s="40"/>
      <c r="D169" s="60" t="s">
        <v>777</v>
      </c>
      <c r="E169" s="40"/>
      <c r="F169" s="40"/>
      <c r="G169" s="40"/>
      <c r="H169" s="40"/>
      <c r="I169" s="40"/>
      <c r="J169" s="40"/>
    </row>
    <row r="170">
      <c r="A170" s="40"/>
      <c r="B170" s="40"/>
      <c r="C170" s="40"/>
      <c r="D170" s="42" t="s">
        <v>778</v>
      </c>
      <c r="E170" s="40"/>
      <c r="F170" s="40"/>
      <c r="G170" s="40"/>
      <c r="H170" s="40"/>
      <c r="I170" s="40"/>
      <c r="J170" s="40"/>
    </row>
    <row r="171">
      <c r="A171" s="49" t="s">
        <v>710</v>
      </c>
      <c r="B171" s="40"/>
      <c r="C171" s="40"/>
      <c r="D171" s="78"/>
      <c r="E171" s="40"/>
      <c r="F171" s="40"/>
      <c r="G171" s="40"/>
      <c r="H171" s="40"/>
      <c r="I171" s="40"/>
      <c r="J171" s="40"/>
    </row>
    <row r="172">
      <c r="A172" s="49" t="s">
        <v>711</v>
      </c>
      <c r="B172" s="40"/>
      <c r="C172" s="40"/>
      <c r="D172" s="42" t="s">
        <v>779</v>
      </c>
      <c r="E172" s="40"/>
      <c r="F172" s="40"/>
      <c r="G172" s="40"/>
      <c r="H172" s="40"/>
      <c r="I172" s="40"/>
      <c r="J172" s="40"/>
    </row>
    <row r="173">
      <c r="A173" s="49" t="s">
        <v>712</v>
      </c>
      <c r="B173" s="40"/>
      <c r="C173" s="40"/>
      <c r="D173" s="78"/>
      <c r="E173" s="40"/>
      <c r="F173" s="40"/>
      <c r="G173" s="40"/>
      <c r="H173" s="40"/>
      <c r="I173" s="40"/>
      <c r="J173" s="40"/>
    </row>
    <row r="174">
      <c r="A174" s="40" t="s">
        <v>713</v>
      </c>
      <c r="B174" s="40"/>
      <c r="C174" s="40"/>
      <c r="D174" s="42" t="s">
        <v>780</v>
      </c>
      <c r="E174" s="40"/>
      <c r="F174" s="40"/>
      <c r="G174" s="40"/>
      <c r="H174" s="40"/>
      <c r="I174" s="40"/>
      <c r="J174" s="40"/>
    </row>
    <row r="175">
      <c r="A175" s="40" t="s">
        <v>747</v>
      </c>
      <c r="B175" s="40"/>
      <c r="C175" s="40"/>
      <c r="D175" s="40"/>
      <c r="E175" s="40"/>
      <c r="F175" s="40"/>
      <c r="G175" s="40"/>
      <c r="H175" s="40"/>
      <c r="I175" s="40"/>
      <c r="J175" s="40"/>
    </row>
    <row r="176">
      <c r="A176" s="40" t="s">
        <v>714</v>
      </c>
      <c r="B176" s="40"/>
      <c r="C176" s="40"/>
      <c r="D176" s="40"/>
      <c r="E176" s="40"/>
      <c r="F176" s="40"/>
      <c r="G176" s="40"/>
      <c r="H176" s="40"/>
      <c r="I176" s="40"/>
      <c r="J176" s="40"/>
    </row>
    <row r="177">
      <c r="A177" s="40" t="s">
        <v>715</v>
      </c>
      <c r="B177" s="40"/>
      <c r="C177" s="40"/>
      <c r="D177" s="40"/>
      <c r="E177" s="40"/>
      <c r="F177" s="40"/>
      <c r="G177" s="40"/>
      <c r="H177" s="40"/>
      <c r="I177" s="40"/>
      <c r="J177" s="40"/>
    </row>
    <row r="178">
      <c r="D178" s="40"/>
    </row>
    <row r="179">
      <c r="D179" s="40">
        <f>counta(D155:D176)</f>
        <v>16</v>
      </c>
    </row>
    <row r="192">
      <c r="A192" s="70" t="s">
        <v>666</v>
      </c>
      <c r="B192" s="70"/>
      <c r="C192" s="70"/>
      <c r="D192" s="37" t="s">
        <v>29</v>
      </c>
      <c r="E192" s="70"/>
      <c r="F192" s="70"/>
      <c r="G192" s="70"/>
      <c r="H192" s="40"/>
      <c r="I192" s="40"/>
      <c r="J192" s="40"/>
    </row>
    <row r="193">
      <c r="A193" s="40" t="s">
        <v>31</v>
      </c>
      <c r="B193" s="40"/>
      <c r="C193" s="40"/>
      <c r="D193" s="42" t="s">
        <v>667</v>
      </c>
      <c r="E193" s="40"/>
      <c r="F193" s="40"/>
      <c r="G193" s="40"/>
      <c r="H193" s="40"/>
      <c r="I193" s="40"/>
      <c r="J193" s="40"/>
    </row>
    <row r="194">
      <c r="A194" s="56" t="s">
        <v>668</v>
      </c>
      <c r="B194" s="69">
        <v>3.0</v>
      </c>
      <c r="C194" s="71">
        <v>3.0</v>
      </c>
      <c r="D194" s="42" t="s">
        <v>781</v>
      </c>
      <c r="E194" s="71">
        <v>3.0</v>
      </c>
      <c r="F194" s="40"/>
      <c r="G194" s="40"/>
      <c r="H194" s="40"/>
      <c r="I194" s="40"/>
      <c r="J194" s="40"/>
    </row>
    <row r="195">
      <c r="A195" s="42" t="s">
        <v>782</v>
      </c>
      <c r="B195" s="69">
        <v>5.0</v>
      </c>
      <c r="C195" s="42"/>
      <c r="D195" s="72" t="s">
        <v>783</v>
      </c>
      <c r="E195" s="71">
        <v>3.0</v>
      </c>
      <c r="F195" s="71">
        <v>3.0</v>
      </c>
      <c r="G195" s="40"/>
      <c r="H195" s="40"/>
      <c r="I195" s="40"/>
      <c r="J195" s="40"/>
    </row>
    <row r="196">
      <c r="A196" s="42" t="s">
        <v>784</v>
      </c>
      <c r="B196" s="69">
        <v>2.0</v>
      </c>
      <c r="C196" s="42">
        <v>1.0</v>
      </c>
      <c r="D196" s="40"/>
      <c r="E196" s="40"/>
      <c r="F196" s="40"/>
      <c r="G196" s="40"/>
      <c r="H196" s="40"/>
      <c r="I196" s="40"/>
      <c r="J196" s="40"/>
    </row>
    <row r="197">
      <c r="A197" s="40"/>
      <c r="B197" s="40"/>
      <c r="C197" s="40"/>
      <c r="D197" s="42"/>
      <c r="E197" s="40"/>
      <c r="F197" s="40"/>
      <c r="G197" s="40"/>
      <c r="H197" s="40"/>
      <c r="I197" s="40"/>
      <c r="J197" s="40"/>
    </row>
    <row r="198">
      <c r="A198" s="73" t="s">
        <v>35</v>
      </c>
      <c r="B198" s="73"/>
      <c r="C198" s="73"/>
      <c r="D198" s="98" t="s">
        <v>35</v>
      </c>
      <c r="E198" s="40"/>
      <c r="F198" s="40"/>
      <c r="G198" s="40"/>
      <c r="H198" s="40"/>
      <c r="I198" s="40"/>
      <c r="J198" s="40"/>
    </row>
    <row r="199">
      <c r="A199" s="43" t="s">
        <v>673</v>
      </c>
      <c r="B199" s="43"/>
      <c r="C199" s="43"/>
      <c r="D199" s="72" t="s">
        <v>673</v>
      </c>
      <c r="E199" s="40"/>
      <c r="F199" s="40"/>
      <c r="G199" s="40"/>
      <c r="H199" s="40"/>
      <c r="I199" s="40"/>
      <c r="J199" s="40"/>
    </row>
    <row r="200">
      <c r="A200" s="56" t="s">
        <v>674</v>
      </c>
      <c r="B200" s="88">
        <v>2.0</v>
      </c>
      <c r="C200" s="89">
        <v>2.0</v>
      </c>
      <c r="D200" s="72" t="s">
        <v>785</v>
      </c>
      <c r="E200" s="42">
        <v>2.0</v>
      </c>
      <c r="F200" s="42">
        <v>2.0</v>
      </c>
      <c r="G200" s="40"/>
      <c r="H200" s="40"/>
      <c r="I200" s="40"/>
      <c r="J200" s="40"/>
    </row>
    <row r="201">
      <c r="A201" s="40" t="s">
        <v>676</v>
      </c>
      <c r="B201" s="69">
        <v>2.0</v>
      </c>
      <c r="C201" s="40"/>
      <c r="D201" s="92" t="s">
        <v>786</v>
      </c>
      <c r="E201" s="42">
        <v>1.0</v>
      </c>
      <c r="F201" s="42"/>
      <c r="G201" s="40"/>
      <c r="H201" s="40"/>
      <c r="I201" s="40"/>
      <c r="J201" s="40"/>
    </row>
    <row r="202">
      <c r="A202" s="42" t="s">
        <v>787</v>
      </c>
      <c r="B202" s="69">
        <v>1.0</v>
      </c>
      <c r="C202" s="71">
        <v>0.5</v>
      </c>
      <c r="D202" s="75" t="s">
        <v>788</v>
      </c>
      <c r="E202" s="71">
        <v>3.0</v>
      </c>
      <c r="F202" s="71">
        <v>2.5</v>
      </c>
      <c r="G202" s="40"/>
      <c r="H202" s="40"/>
      <c r="I202" s="40"/>
      <c r="J202" s="40"/>
    </row>
    <row r="203">
      <c r="A203" s="56" t="s">
        <v>789</v>
      </c>
      <c r="B203" s="69">
        <v>1.0</v>
      </c>
      <c r="C203" s="71">
        <v>1.0</v>
      </c>
      <c r="D203" s="75" t="s">
        <v>790</v>
      </c>
      <c r="E203" s="71">
        <v>3.0</v>
      </c>
      <c r="F203" s="71">
        <v>1.0</v>
      </c>
      <c r="G203" s="40"/>
      <c r="H203" s="40"/>
      <c r="I203" s="40"/>
      <c r="J203" s="40"/>
    </row>
    <row r="204">
      <c r="A204" s="42" t="s">
        <v>791</v>
      </c>
      <c r="B204" s="69">
        <v>1.0</v>
      </c>
      <c r="C204" s="40"/>
      <c r="D204" s="42" t="s">
        <v>792</v>
      </c>
      <c r="E204" s="42">
        <v>3.0</v>
      </c>
      <c r="F204" s="42">
        <v>2.0</v>
      </c>
      <c r="G204" s="40"/>
      <c r="H204" s="40"/>
      <c r="I204" s="40"/>
      <c r="J204" s="40"/>
    </row>
    <row r="205">
      <c r="A205" s="56" t="s">
        <v>682</v>
      </c>
      <c r="B205" s="69">
        <v>2.0</v>
      </c>
      <c r="C205" s="42">
        <v>2.0</v>
      </c>
      <c r="D205" s="42"/>
      <c r="E205" s="40"/>
      <c r="F205" s="40"/>
      <c r="G205" s="40"/>
      <c r="H205" s="40"/>
      <c r="I205" s="40"/>
      <c r="J205" s="40"/>
    </row>
    <row r="206">
      <c r="A206" s="40" t="s">
        <v>683</v>
      </c>
      <c r="B206" s="40"/>
      <c r="C206" s="40"/>
      <c r="D206" s="42"/>
      <c r="E206" s="40"/>
      <c r="F206" s="40"/>
      <c r="G206" s="40"/>
      <c r="H206" s="40"/>
      <c r="I206" s="40"/>
      <c r="J206" s="40"/>
    </row>
    <row r="207">
      <c r="A207" s="40" t="s">
        <v>793</v>
      </c>
      <c r="B207" s="69">
        <v>1.0</v>
      </c>
      <c r="C207" s="69"/>
      <c r="D207" s="42"/>
      <c r="E207" s="40"/>
      <c r="F207" s="40"/>
      <c r="G207" s="40"/>
      <c r="H207" s="40"/>
      <c r="I207" s="40"/>
      <c r="J207" s="40"/>
    </row>
    <row r="208">
      <c r="A208" s="43" t="s">
        <v>685</v>
      </c>
      <c r="B208" s="40"/>
      <c r="C208" s="40"/>
      <c r="D208" s="42" t="s">
        <v>794</v>
      </c>
      <c r="E208" s="71">
        <v>2.0</v>
      </c>
      <c r="F208" s="71">
        <v>2.0</v>
      </c>
      <c r="G208" s="40"/>
      <c r="H208" s="40"/>
      <c r="I208" s="40"/>
      <c r="J208" s="40"/>
    </row>
    <row r="209">
      <c r="A209" s="40" t="s">
        <v>687</v>
      </c>
      <c r="B209" s="40"/>
      <c r="C209" s="40"/>
      <c r="D209" s="42"/>
      <c r="E209" s="69"/>
      <c r="F209" s="69"/>
      <c r="G209" s="40"/>
      <c r="H209" s="40"/>
      <c r="I209" s="40"/>
      <c r="J209" s="40"/>
    </row>
    <row r="210">
      <c r="A210" s="75" t="s">
        <v>795</v>
      </c>
      <c r="B210" s="69">
        <v>3.0</v>
      </c>
      <c r="C210" s="71">
        <v>2.0</v>
      </c>
      <c r="D210" s="42" t="s">
        <v>796</v>
      </c>
      <c r="E210" s="71">
        <v>5.0</v>
      </c>
      <c r="F210" s="71">
        <v>3.0</v>
      </c>
      <c r="G210" s="40"/>
      <c r="H210" s="40"/>
      <c r="I210" s="40"/>
      <c r="J210" s="40"/>
    </row>
    <row r="211">
      <c r="A211" s="42" t="s">
        <v>797</v>
      </c>
      <c r="B211" s="69">
        <v>2.0</v>
      </c>
      <c r="C211" s="42">
        <v>0.5</v>
      </c>
      <c r="D211" s="42" t="s">
        <v>798</v>
      </c>
      <c r="E211" s="71">
        <v>4.0</v>
      </c>
      <c r="F211" s="71">
        <v>0.0</v>
      </c>
      <c r="G211" s="40"/>
      <c r="H211" s="40"/>
      <c r="I211" s="40"/>
      <c r="J211" s="40"/>
    </row>
    <row r="212">
      <c r="A212" s="40"/>
      <c r="B212" s="69"/>
      <c r="C212" s="69"/>
      <c r="D212" s="40"/>
      <c r="E212" s="69"/>
      <c r="F212" s="69"/>
      <c r="G212" s="79"/>
      <c r="H212" s="79"/>
      <c r="I212" s="40"/>
      <c r="J212" s="40"/>
    </row>
    <row r="213">
      <c r="A213" s="40"/>
      <c r="B213" s="69"/>
      <c r="C213" s="69"/>
      <c r="D213" s="40"/>
      <c r="E213" s="69"/>
      <c r="F213" s="69"/>
      <c r="G213" s="79"/>
      <c r="H213" s="79"/>
      <c r="I213" s="40"/>
      <c r="J213" s="40"/>
    </row>
    <row r="214">
      <c r="A214" s="40"/>
      <c r="B214" s="69"/>
      <c r="C214" s="69"/>
      <c r="D214" s="40"/>
      <c r="E214" s="69"/>
      <c r="F214" s="69"/>
      <c r="G214" s="79"/>
      <c r="H214" s="79"/>
      <c r="I214" s="40"/>
      <c r="J214" s="40"/>
    </row>
    <row r="215">
      <c r="A215" s="40">
        <f>counta(A193:A211)-2</f>
        <v>16</v>
      </c>
      <c r="B215" s="69">
        <f t="shared" ref="B215:C215" si="15">SUM(B194:B211)</f>
        <v>25</v>
      </c>
      <c r="C215" s="69">
        <f t="shared" si="15"/>
        <v>12</v>
      </c>
      <c r="D215" s="40">
        <f>counta(D199:D211)+2</f>
        <v>11</v>
      </c>
      <c r="E215" s="69">
        <f t="shared" ref="E215:F215" si="16">SUM(E194:E211)</f>
        <v>29</v>
      </c>
      <c r="F215" s="69">
        <f t="shared" si="16"/>
        <v>15.5</v>
      </c>
      <c r="G215" s="79"/>
      <c r="H215" s="79"/>
      <c r="I215" s="40"/>
      <c r="J215" s="40"/>
    </row>
    <row r="216">
      <c r="A216" s="73"/>
      <c r="B216" s="73"/>
      <c r="C216" s="73"/>
      <c r="D216" s="80"/>
      <c r="E216" s="40"/>
      <c r="F216" s="40"/>
      <c r="G216" s="79"/>
      <c r="H216" s="40"/>
      <c r="I216" s="40"/>
      <c r="J216" s="40"/>
    </row>
    <row r="217">
      <c r="A217" s="40" t="s">
        <v>692</v>
      </c>
      <c r="B217" s="40"/>
      <c r="C217" s="40"/>
      <c r="D217" s="42"/>
      <c r="E217" s="70"/>
      <c r="F217" s="70"/>
      <c r="G217" s="70"/>
      <c r="H217" s="70"/>
      <c r="I217" s="70"/>
      <c r="J217" s="70" t="s">
        <v>13</v>
      </c>
    </row>
    <row r="218">
      <c r="A218" s="43" t="s">
        <v>694</v>
      </c>
      <c r="B218" s="40"/>
      <c r="C218" s="40"/>
      <c r="D218" s="56" t="s">
        <v>799</v>
      </c>
      <c r="E218" s="70" t="s">
        <v>54</v>
      </c>
      <c r="F218" s="70"/>
      <c r="G218" s="70"/>
      <c r="H218" s="70"/>
      <c r="I218" s="70"/>
      <c r="J218" s="70"/>
    </row>
    <row r="219">
      <c r="A219" s="40"/>
      <c r="B219" s="40"/>
      <c r="C219" s="40"/>
      <c r="D219" s="42" t="s">
        <v>800</v>
      </c>
      <c r="E219" s="70" t="s">
        <v>56</v>
      </c>
      <c r="F219" s="83">
        <v>9.0</v>
      </c>
      <c r="G219" s="83">
        <v>11.0</v>
      </c>
      <c r="H219" s="84">
        <f t="shared" ref="H219:H220" si="17">F219/G219</f>
        <v>0.8181818182</v>
      </c>
      <c r="I219" s="70"/>
      <c r="J219" s="70"/>
    </row>
    <row r="220">
      <c r="A220" s="40" t="s">
        <v>697</v>
      </c>
      <c r="B220" s="40"/>
      <c r="C220" s="40"/>
      <c r="D220" s="42" t="s">
        <v>801</v>
      </c>
      <c r="E220" s="70" t="s">
        <v>57</v>
      </c>
      <c r="F220" s="83">
        <v>9.0</v>
      </c>
      <c r="G220" s="84">
        <v>16.0</v>
      </c>
      <c r="H220" s="85">
        <f t="shared" si="17"/>
        <v>0.5625</v>
      </c>
      <c r="I220" s="70"/>
      <c r="J220" s="85">
        <f> 2*H219*H220 / (H219+H220)</f>
        <v>0.6666666667</v>
      </c>
    </row>
    <row r="221">
      <c r="A221" s="43" t="s">
        <v>699</v>
      </c>
      <c r="B221" s="40"/>
      <c r="C221" s="40"/>
      <c r="D221" s="94" t="s">
        <v>802</v>
      </c>
      <c r="E221" s="70"/>
      <c r="F221" s="70"/>
      <c r="G221" s="70"/>
      <c r="H221" s="70"/>
      <c r="I221" s="70"/>
      <c r="J221" s="70"/>
    </row>
    <row r="222">
      <c r="A222" s="43" t="s">
        <v>701</v>
      </c>
      <c r="B222" s="40"/>
      <c r="C222" s="40"/>
      <c r="D222" s="42" t="s">
        <v>803</v>
      </c>
      <c r="E222" s="70" t="s">
        <v>60</v>
      </c>
      <c r="F222" s="70"/>
      <c r="G222" s="70"/>
      <c r="H222" s="70"/>
      <c r="I222" s="70"/>
      <c r="J222" s="70"/>
    </row>
    <row r="223">
      <c r="A223" s="40" t="s">
        <v>702</v>
      </c>
      <c r="B223" s="40"/>
      <c r="C223" s="40"/>
      <c r="D223" s="97" t="s">
        <v>804</v>
      </c>
      <c r="E223" s="70" t="s">
        <v>56</v>
      </c>
      <c r="F223" s="83">
        <v>14.5</v>
      </c>
      <c r="G223" s="83">
        <v>21.0</v>
      </c>
      <c r="H223" s="84">
        <f t="shared" ref="H223:H224" si="18">F223/G223</f>
        <v>0.6904761905</v>
      </c>
      <c r="I223" s="70"/>
      <c r="J223" s="70"/>
    </row>
    <row r="224">
      <c r="A224" s="40" t="s">
        <v>703</v>
      </c>
      <c r="B224" s="40"/>
      <c r="C224" s="40"/>
      <c r="D224" s="100" t="s">
        <v>805</v>
      </c>
      <c r="E224" s="70" t="s">
        <v>57</v>
      </c>
      <c r="F224" s="83">
        <v>12.0</v>
      </c>
      <c r="G224" s="84">
        <v>25.0</v>
      </c>
      <c r="H224" s="85">
        <f t="shared" si="18"/>
        <v>0.48</v>
      </c>
      <c r="I224" s="70"/>
      <c r="J224" s="85">
        <f> 2*H223*H224 / (H223+H224)</f>
        <v>0.5663140765</v>
      </c>
    </row>
    <row r="225">
      <c r="A225" s="40" t="s">
        <v>704</v>
      </c>
      <c r="B225" s="40"/>
      <c r="C225" s="40"/>
      <c r="D225" s="56" t="s">
        <v>806</v>
      </c>
      <c r="E225" s="70"/>
      <c r="F225" s="70"/>
      <c r="G225" s="70"/>
      <c r="H225" s="70"/>
      <c r="I225" s="70"/>
      <c r="J225" s="70"/>
    </row>
    <row r="226">
      <c r="A226" s="49" t="s">
        <v>705</v>
      </c>
      <c r="B226" s="40"/>
      <c r="C226" s="40"/>
      <c r="D226" s="94" t="s">
        <v>807</v>
      </c>
      <c r="E226" s="70" t="s">
        <v>65</v>
      </c>
      <c r="F226" s="70"/>
      <c r="G226" s="70"/>
      <c r="H226" s="70"/>
      <c r="I226" s="70"/>
      <c r="J226" s="70"/>
    </row>
    <row r="227">
      <c r="A227" s="40"/>
      <c r="B227" s="40"/>
      <c r="C227" s="40"/>
      <c r="D227" s="101" t="s">
        <v>808</v>
      </c>
      <c r="E227" s="70" t="s">
        <v>56</v>
      </c>
      <c r="F227" s="83">
        <v>4.5</v>
      </c>
      <c r="G227" s="83">
        <v>16.0</v>
      </c>
      <c r="H227" s="85">
        <f t="shared" ref="H227:H228" si="19">F227/G227</f>
        <v>0.28125</v>
      </c>
      <c r="I227" s="70"/>
      <c r="J227" s="70"/>
    </row>
    <row r="228">
      <c r="A228" s="40" t="s">
        <v>706</v>
      </c>
      <c r="B228" s="40"/>
      <c r="C228" s="40"/>
      <c r="D228" s="101" t="s">
        <v>809</v>
      </c>
      <c r="E228" s="70" t="s">
        <v>57</v>
      </c>
      <c r="F228" s="83">
        <v>3.5</v>
      </c>
      <c r="G228" s="85">
        <v>20.0</v>
      </c>
      <c r="H228" s="85">
        <f t="shared" si="19"/>
        <v>0.175</v>
      </c>
      <c r="I228" s="70"/>
      <c r="J228" s="85">
        <f> if(H227*H228=0, 0, 2*H227*H228 / (H227+H228))</f>
        <v>0.2157534247</v>
      </c>
    </row>
    <row r="229">
      <c r="A229" s="40" t="s">
        <v>707</v>
      </c>
      <c r="B229" s="40"/>
      <c r="C229" s="40"/>
      <c r="D229" s="40"/>
      <c r="E229" s="40"/>
      <c r="F229" s="40"/>
      <c r="G229" s="40"/>
      <c r="H229" s="40"/>
      <c r="I229" s="40"/>
      <c r="J229" s="40"/>
    </row>
    <row r="230">
      <c r="A230" s="40" t="s">
        <v>708</v>
      </c>
      <c r="B230" s="40"/>
      <c r="C230" s="40"/>
      <c r="D230" s="42" t="s">
        <v>810</v>
      </c>
      <c r="E230" s="40"/>
      <c r="F230" s="40"/>
      <c r="G230" s="40"/>
      <c r="H230" s="40"/>
      <c r="I230" s="40"/>
      <c r="J230" s="40"/>
    </row>
    <row r="231">
      <c r="A231" s="40" t="s">
        <v>709</v>
      </c>
      <c r="B231" s="40"/>
      <c r="C231" s="40"/>
      <c r="D231" s="40"/>
      <c r="E231" s="40"/>
      <c r="F231" s="40"/>
      <c r="G231" s="40"/>
      <c r="H231" s="40"/>
      <c r="I231" s="40"/>
      <c r="J231" s="40"/>
    </row>
    <row r="232">
      <c r="A232" s="40"/>
      <c r="B232" s="40"/>
      <c r="C232" s="40"/>
      <c r="D232" s="42" t="s">
        <v>811</v>
      </c>
      <c r="E232" s="40"/>
      <c r="F232" s="40"/>
      <c r="G232" s="40"/>
      <c r="H232" s="40"/>
      <c r="I232" s="40"/>
      <c r="J232" s="40"/>
    </row>
    <row r="233">
      <c r="A233" s="40" t="s">
        <v>710</v>
      </c>
      <c r="B233" s="40"/>
      <c r="C233" s="40"/>
      <c r="D233" s="78"/>
      <c r="E233" s="40"/>
      <c r="F233" s="40"/>
      <c r="G233" s="40"/>
      <c r="H233" s="40"/>
      <c r="I233" s="40"/>
      <c r="J233" s="40"/>
    </row>
    <row r="234">
      <c r="A234" s="40" t="s">
        <v>711</v>
      </c>
      <c r="B234" s="40"/>
      <c r="C234" s="40"/>
      <c r="D234" s="42" t="s">
        <v>812</v>
      </c>
      <c r="E234" s="40"/>
      <c r="F234" s="40"/>
      <c r="G234" s="40"/>
      <c r="H234" s="40"/>
      <c r="I234" s="40"/>
      <c r="J234" s="40"/>
    </row>
    <row r="235">
      <c r="A235" s="40" t="s">
        <v>712</v>
      </c>
      <c r="B235" s="40"/>
      <c r="C235" s="40"/>
      <c r="D235" s="78"/>
      <c r="E235" s="40"/>
      <c r="F235" s="40"/>
      <c r="G235" s="40"/>
      <c r="H235" s="40"/>
      <c r="I235" s="40"/>
      <c r="J235" s="40"/>
    </row>
    <row r="236">
      <c r="A236" s="40" t="s">
        <v>713</v>
      </c>
      <c r="B236" s="40"/>
      <c r="C236" s="40"/>
      <c r="D236" s="42" t="s">
        <v>813</v>
      </c>
      <c r="E236" s="40"/>
      <c r="F236" s="40"/>
      <c r="G236" s="40"/>
      <c r="H236" s="40"/>
      <c r="I236" s="40"/>
      <c r="J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</row>
    <row r="238">
      <c r="A238" s="40" t="s">
        <v>714</v>
      </c>
      <c r="B238" s="40"/>
      <c r="C238" s="40"/>
      <c r="D238" s="60" t="s">
        <v>814</v>
      </c>
      <c r="E238" s="40"/>
      <c r="F238" s="40"/>
      <c r="G238" s="40"/>
      <c r="H238" s="40"/>
      <c r="I238" s="40"/>
      <c r="J238" s="40"/>
    </row>
    <row r="239">
      <c r="A239" s="40" t="s">
        <v>715</v>
      </c>
      <c r="B239" s="40"/>
      <c r="C239" s="40"/>
      <c r="D239" s="40"/>
      <c r="E239" s="40"/>
      <c r="F239" s="40"/>
      <c r="G239" s="40"/>
      <c r="H239" s="40"/>
      <c r="I239" s="40"/>
      <c r="J239" s="40"/>
      <c r="K239" s="40"/>
    </row>
    <row r="240">
      <c r="A240" s="41">
        <f>counta(A217:A239)</f>
        <v>19</v>
      </c>
      <c r="B240" s="41"/>
      <c r="C240" s="41"/>
      <c r="D240" s="40"/>
      <c r="E240" s="102"/>
      <c r="F240" s="102"/>
      <c r="G240" s="102"/>
    </row>
    <row r="241">
      <c r="A241" s="41"/>
      <c r="B241" s="41"/>
      <c r="C241" s="41"/>
      <c r="D241" s="40">
        <f>counta(D217:D238)</f>
        <v>16</v>
      </c>
      <c r="E241" s="102"/>
      <c r="F241" s="102"/>
      <c r="G241" s="102"/>
    </row>
    <row r="242">
      <c r="A242" s="41"/>
      <c r="B242" s="41"/>
      <c r="C242" s="41"/>
      <c r="D242" s="40"/>
      <c r="E242" s="102"/>
      <c r="F242" s="102"/>
      <c r="G242" s="102"/>
    </row>
    <row r="243">
      <c r="A243" s="41"/>
      <c r="B243" s="55" t="s">
        <v>815</v>
      </c>
      <c r="C243" s="41"/>
      <c r="D243" s="103" t="s">
        <v>816</v>
      </c>
      <c r="E243" s="102"/>
      <c r="F243" s="102"/>
      <c r="G243" s="102"/>
    </row>
    <row r="244">
      <c r="A244" s="41"/>
      <c r="B244" s="41"/>
      <c r="C244" s="41"/>
      <c r="D244" s="103" t="s">
        <v>817</v>
      </c>
      <c r="E244" s="102"/>
      <c r="F244" s="102"/>
      <c r="G244" s="102"/>
    </row>
    <row r="245">
      <c r="A245" s="41"/>
      <c r="B245" s="41"/>
      <c r="C245" s="41"/>
      <c r="D245" s="103" t="s">
        <v>818</v>
      </c>
      <c r="E245" s="102"/>
      <c r="F245" s="102"/>
      <c r="G245" s="102"/>
    </row>
    <row r="246">
      <c r="A246" s="41"/>
      <c r="B246" s="41"/>
      <c r="C246" s="41"/>
      <c r="D246" s="103" t="s">
        <v>819</v>
      </c>
      <c r="E246" s="102"/>
      <c r="F246" s="102"/>
      <c r="G246" s="102"/>
    </row>
    <row r="247">
      <c r="A247" s="41"/>
      <c r="B247" s="41"/>
      <c r="C247" s="41"/>
      <c r="D247" s="103" t="s">
        <v>820</v>
      </c>
      <c r="E247" s="102"/>
      <c r="F247" s="102"/>
      <c r="G247" s="102"/>
    </row>
    <row r="248">
      <c r="A248" s="41"/>
      <c r="B248" s="41"/>
      <c r="C248" s="41"/>
      <c r="D248" s="103" t="s">
        <v>821</v>
      </c>
      <c r="E248" s="102"/>
      <c r="F248" s="102"/>
      <c r="G248" s="102"/>
    </row>
    <row r="249">
      <c r="D249" s="103" t="s">
        <v>822</v>
      </c>
      <c r="E249" s="102"/>
      <c r="F249" s="102"/>
      <c r="G249" s="102"/>
    </row>
    <row r="250">
      <c r="D250" s="103" t="s">
        <v>823</v>
      </c>
      <c r="E250" s="102"/>
      <c r="F250" s="102"/>
      <c r="G250" s="102"/>
    </row>
    <row r="251">
      <c r="D251" s="103" t="s">
        <v>824</v>
      </c>
      <c r="E251" s="102"/>
      <c r="F251" s="102"/>
      <c r="G251" s="102"/>
    </row>
    <row r="252">
      <c r="D252" s="104" t="s">
        <v>825</v>
      </c>
      <c r="E252" s="102"/>
      <c r="F252" s="102"/>
      <c r="G252" s="102"/>
    </row>
    <row r="253">
      <c r="D253" s="104" t="s">
        <v>826</v>
      </c>
      <c r="E253" s="102"/>
      <c r="F253" s="102"/>
      <c r="G253" s="102"/>
    </row>
    <row r="254">
      <c r="D254" s="104" t="s">
        <v>827</v>
      </c>
      <c r="E254" s="102"/>
      <c r="F254" s="102"/>
      <c r="G254" s="102"/>
    </row>
    <row r="255">
      <c r="D255" s="104" t="s">
        <v>828</v>
      </c>
      <c r="E255" s="102"/>
      <c r="F255" s="102"/>
      <c r="G255" s="102"/>
    </row>
    <row r="256">
      <c r="D256" s="104" t="s">
        <v>829</v>
      </c>
      <c r="E256" s="102"/>
      <c r="F256" s="102"/>
      <c r="G256" s="102"/>
    </row>
    <row r="257">
      <c r="D257" s="104" t="s">
        <v>830</v>
      </c>
    </row>
    <row r="258">
      <c r="D258" s="104" t="s">
        <v>831</v>
      </c>
    </row>
    <row r="259">
      <c r="D259" s="104" t="s">
        <v>832</v>
      </c>
    </row>
    <row r="268">
      <c r="A268" s="1" t="s">
        <v>666</v>
      </c>
      <c r="B268" s="1"/>
      <c r="C268" s="1"/>
      <c r="D268" s="105" t="s">
        <v>833</v>
      </c>
      <c r="E268" s="1"/>
      <c r="F268" s="1"/>
      <c r="G268" s="1"/>
      <c r="H268" s="3"/>
      <c r="I268" s="3"/>
      <c r="J268" s="3"/>
    </row>
    <row r="269">
      <c r="A269" s="3" t="s">
        <v>31</v>
      </c>
      <c r="B269" s="3"/>
      <c r="C269" s="3"/>
      <c r="D269" s="101"/>
      <c r="E269" s="3"/>
      <c r="F269" s="3"/>
      <c r="G269" s="3"/>
      <c r="H269" s="3"/>
      <c r="I269" s="3"/>
      <c r="J269" s="3"/>
    </row>
    <row r="270">
      <c r="A270" s="101" t="s">
        <v>668</v>
      </c>
      <c r="B270" s="81">
        <v>3.0</v>
      </c>
      <c r="C270" s="106"/>
      <c r="D270" s="101"/>
      <c r="E270" s="106"/>
      <c r="F270" s="3"/>
      <c r="G270" s="3"/>
      <c r="H270" s="3"/>
      <c r="I270" s="3"/>
      <c r="J270" s="3"/>
    </row>
    <row r="271">
      <c r="A271" s="101" t="s">
        <v>834</v>
      </c>
      <c r="B271" s="81">
        <v>5.0</v>
      </c>
      <c r="C271" s="101"/>
      <c r="D271" s="92"/>
      <c r="E271" s="106"/>
      <c r="F271" s="106"/>
      <c r="G271" s="3"/>
      <c r="H271" s="3"/>
      <c r="I271" s="3"/>
      <c r="J271" s="3"/>
    </row>
    <row r="272">
      <c r="A272" s="101" t="s">
        <v>835</v>
      </c>
      <c r="B272" s="81">
        <v>2.0</v>
      </c>
      <c r="C272" s="101"/>
      <c r="D272" s="3"/>
      <c r="E272" s="3"/>
      <c r="F272" s="3"/>
      <c r="G272" s="3"/>
      <c r="H272" s="3"/>
      <c r="I272" s="3"/>
      <c r="J272" s="3"/>
    </row>
    <row r="273">
      <c r="A273" s="3"/>
      <c r="B273" s="3"/>
      <c r="C273" s="3"/>
      <c r="D273" s="101"/>
      <c r="E273" s="3"/>
      <c r="F273" s="3"/>
      <c r="G273" s="3"/>
      <c r="H273" s="3"/>
      <c r="I273" s="3"/>
      <c r="J273" s="3"/>
    </row>
    <row r="274">
      <c r="A274" s="107" t="s">
        <v>35</v>
      </c>
      <c r="B274" s="107"/>
      <c r="C274" s="107"/>
      <c r="D274" s="108" t="s">
        <v>35</v>
      </c>
      <c r="E274" s="3"/>
      <c r="F274" s="3"/>
      <c r="G274" s="3"/>
      <c r="H274" s="3"/>
      <c r="I274" s="3"/>
      <c r="J274" s="3"/>
    </row>
    <row r="275">
      <c r="A275" s="3" t="s">
        <v>673</v>
      </c>
      <c r="B275" s="3"/>
      <c r="C275" s="3"/>
      <c r="D275" s="92"/>
      <c r="E275" s="3"/>
      <c r="F275" s="3"/>
      <c r="G275" s="3"/>
      <c r="H275" s="3"/>
      <c r="I275" s="3"/>
      <c r="J275" s="3"/>
    </row>
    <row r="276">
      <c r="A276" s="101" t="s">
        <v>836</v>
      </c>
      <c r="B276" s="81">
        <v>2.0</v>
      </c>
      <c r="C276" s="106">
        <v>2.0</v>
      </c>
      <c r="D276" s="92"/>
      <c r="E276" s="101"/>
      <c r="F276" s="101"/>
      <c r="G276" s="3"/>
      <c r="H276" s="3"/>
      <c r="I276" s="3"/>
      <c r="J276" s="3"/>
    </row>
    <row r="277">
      <c r="A277" s="3" t="s">
        <v>676</v>
      </c>
      <c r="B277" s="81">
        <v>2.0</v>
      </c>
      <c r="C277" s="3"/>
      <c r="D277" s="92"/>
      <c r="E277" s="101"/>
      <c r="F277" s="101"/>
      <c r="G277" s="3"/>
      <c r="H277" s="3"/>
      <c r="I277" s="3"/>
      <c r="J277" s="3"/>
    </row>
    <row r="278">
      <c r="A278" s="93" t="s">
        <v>719</v>
      </c>
      <c r="B278" s="81">
        <v>1.0</v>
      </c>
      <c r="C278" s="106">
        <v>1.0</v>
      </c>
      <c r="D278" s="72" t="s">
        <v>837</v>
      </c>
      <c r="E278" s="106">
        <v>3.0</v>
      </c>
      <c r="F278" s="106">
        <v>3.0</v>
      </c>
      <c r="G278" s="3"/>
      <c r="H278" s="3"/>
      <c r="I278" s="3"/>
      <c r="J278" s="3"/>
    </row>
    <row r="279">
      <c r="A279" s="101" t="s">
        <v>754</v>
      </c>
      <c r="B279" s="81">
        <v>1.0</v>
      </c>
      <c r="C279" s="106"/>
      <c r="D279" s="92" t="s">
        <v>838</v>
      </c>
      <c r="E279" s="106">
        <v>1.0</v>
      </c>
      <c r="F279" s="106"/>
      <c r="G279" s="3"/>
      <c r="H279" s="3"/>
      <c r="I279" s="3"/>
      <c r="J279" s="3"/>
    </row>
    <row r="280">
      <c r="A280" s="56" t="s">
        <v>839</v>
      </c>
      <c r="B280" s="81">
        <v>1.0</v>
      </c>
      <c r="C280" s="101">
        <v>1.0</v>
      </c>
      <c r="D280" s="72" t="s">
        <v>840</v>
      </c>
      <c r="E280" s="101">
        <v>1.0</v>
      </c>
      <c r="F280" s="101">
        <v>1.0</v>
      </c>
      <c r="G280" s="3"/>
      <c r="H280" s="3"/>
      <c r="I280" s="3"/>
      <c r="J280" s="3"/>
    </row>
    <row r="281">
      <c r="A281" s="3" t="s">
        <v>682</v>
      </c>
      <c r="B281" s="81">
        <v>2.0</v>
      </c>
      <c r="C281" s="3"/>
      <c r="D281" s="101"/>
      <c r="E281" s="3"/>
      <c r="F281" s="3"/>
      <c r="G281" s="3"/>
      <c r="H281" s="3"/>
      <c r="I281" s="3"/>
      <c r="J281" s="3"/>
    </row>
    <row r="282">
      <c r="A282" s="3" t="s">
        <v>683</v>
      </c>
      <c r="B282" s="3"/>
      <c r="C282" s="3"/>
      <c r="D282" s="101"/>
      <c r="E282" s="3"/>
      <c r="F282" s="3"/>
      <c r="G282" s="3"/>
      <c r="H282" s="3"/>
      <c r="I282" s="3"/>
      <c r="J282" s="3"/>
    </row>
    <row r="283">
      <c r="A283" s="3" t="s">
        <v>841</v>
      </c>
      <c r="B283" s="81">
        <v>1.0</v>
      </c>
      <c r="C283" s="81"/>
      <c r="D283" s="101"/>
      <c r="E283" s="3"/>
      <c r="F283" s="3"/>
      <c r="G283" s="3"/>
      <c r="H283" s="3"/>
      <c r="I283" s="3"/>
      <c r="J283" s="3"/>
    </row>
    <row r="284">
      <c r="A284" s="43" t="s">
        <v>685</v>
      </c>
      <c r="B284" s="3"/>
      <c r="C284" s="3"/>
      <c r="D284" s="92" t="s">
        <v>842</v>
      </c>
      <c r="E284" s="106">
        <v>2.0</v>
      </c>
      <c r="F284" s="106">
        <v>2.0</v>
      </c>
      <c r="G284" s="3"/>
      <c r="H284" s="3"/>
      <c r="I284" s="3"/>
      <c r="J284" s="3"/>
    </row>
    <row r="285">
      <c r="A285" s="3" t="s">
        <v>687</v>
      </c>
      <c r="B285" s="3"/>
      <c r="C285" s="3"/>
      <c r="D285" s="92"/>
      <c r="E285" s="106"/>
      <c r="F285" s="106"/>
      <c r="G285" s="3"/>
      <c r="H285" s="3"/>
      <c r="I285" s="3"/>
      <c r="J285" s="3"/>
    </row>
    <row r="286">
      <c r="A286" s="92" t="s">
        <v>843</v>
      </c>
      <c r="B286" s="81">
        <v>3.0</v>
      </c>
      <c r="C286" s="106">
        <v>2.0</v>
      </c>
      <c r="D286" s="92" t="s">
        <v>844</v>
      </c>
      <c r="E286" s="106">
        <v>3.0</v>
      </c>
      <c r="F286" s="106">
        <v>3.0</v>
      </c>
      <c r="G286" s="3"/>
      <c r="H286" s="3"/>
      <c r="I286" s="3"/>
      <c r="J286" s="3"/>
    </row>
    <row r="287">
      <c r="A287" s="101" t="s">
        <v>845</v>
      </c>
      <c r="B287" s="81">
        <v>2.0</v>
      </c>
      <c r="C287" s="101">
        <v>0.5</v>
      </c>
      <c r="D287" s="101" t="s">
        <v>846</v>
      </c>
      <c r="E287" s="106">
        <v>1.0</v>
      </c>
      <c r="F287" s="106">
        <v>0.5</v>
      </c>
      <c r="G287" s="3"/>
      <c r="H287" s="3"/>
      <c r="I287" s="3"/>
      <c r="J287" s="3"/>
    </row>
    <row r="288">
      <c r="A288" s="3"/>
      <c r="B288" s="81"/>
      <c r="C288" s="81"/>
      <c r="D288" s="101"/>
      <c r="E288" s="106"/>
      <c r="F288" s="81"/>
      <c r="G288" s="109"/>
      <c r="H288" s="109"/>
      <c r="I288" s="3"/>
      <c r="J288" s="3"/>
    </row>
    <row r="289">
      <c r="A289" s="3"/>
      <c r="B289" s="81"/>
      <c r="C289" s="81"/>
      <c r="D289" s="3"/>
      <c r="E289" s="81"/>
      <c r="F289" s="81"/>
      <c r="G289" s="109"/>
      <c r="H289" s="109"/>
      <c r="I289" s="3"/>
      <c r="J289" s="3"/>
    </row>
    <row r="290">
      <c r="A290" s="3"/>
      <c r="B290" s="81"/>
      <c r="C290" s="81"/>
      <c r="D290" s="3"/>
      <c r="E290" s="81"/>
      <c r="F290" s="81"/>
      <c r="G290" s="109"/>
      <c r="H290" s="109"/>
      <c r="I290" s="3"/>
      <c r="J290" s="3"/>
    </row>
    <row r="291">
      <c r="A291" s="3">
        <f>counta(A269:A287)-2</f>
        <v>16</v>
      </c>
      <c r="B291" s="81">
        <f t="shared" ref="B291:C291" si="20">SUM(B270:B287)</f>
        <v>25</v>
      </c>
      <c r="C291" s="81">
        <f t="shared" si="20"/>
        <v>6.5</v>
      </c>
      <c r="D291" s="3">
        <f>counta(D275:D290)</f>
        <v>6</v>
      </c>
      <c r="E291" s="81">
        <f>SUM(E270:E290)</f>
        <v>11</v>
      </c>
      <c r="F291" s="81">
        <f>SUM(F270:F287)</f>
        <v>9.5</v>
      </c>
      <c r="G291" s="109"/>
      <c r="H291" s="109"/>
      <c r="I291" s="3"/>
      <c r="J291" s="3"/>
    </row>
    <row r="292">
      <c r="A292" s="107"/>
      <c r="B292" s="107"/>
      <c r="C292" s="107"/>
      <c r="D292" s="108" t="s">
        <v>766</v>
      </c>
      <c r="E292" s="3"/>
      <c r="F292" s="3"/>
      <c r="G292" s="109"/>
      <c r="H292" s="3"/>
      <c r="I292" s="3"/>
      <c r="J292" s="3"/>
    </row>
    <row r="293">
      <c r="A293" s="3" t="s">
        <v>692</v>
      </c>
      <c r="B293" s="3"/>
      <c r="C293" s="3"/>
      <c r="D293" s="101"/>
      <c r="E293" s="1"/>
      <c r="F293" s="1"/>
      <c r="G293" s="1"/>
      <c r="H293" s="1"/>
      <c r="I293" s="1"/>
      <c r="J293" s="1" t="s">
        <v>13</v>
      </c>
    </row>
    <row r="294">
      <c r="A294" s="3" t="s">
        <v>694</v>
      </c>
      <c r="B294" s="3"/>
      <c r="C294" s="3"/>
      <c r="D294" s="101"/>
      <c r="E294" s="1" t="s">
        <v>54</v>
      </c>
      <c r="F294" s="1"/>
      <c r="G294" s="1"/>
      <c r="H294" s="1"/>
      <c r="I294" s="1"/>
      <c r="J294" s="1"/>
    </row>
    <row r="295">
      <c r="A295" s="3"/>
      <c r="B295" s="3"/>
      <c r="C295" s="3"/>
      <c r="D295" s="101"/>
      <c r="E295" s="1" t="s">
        <v>56</v>
      </c>
      <c r="F295" s="47">
        <v>5.0</v>
      </c>
      <c r="G295" s="47">
        <v>6.0</v>
      </c>
      <c r="H295" s="110">
        <f t="shared" ref="H295:H296" si="21">F295/G295</f>
        <v>0.8333333333</v>
      </c>
      <c r="I295" s="1"/>
      <c r="J295" s="1"/>
    </row>
    <row r="296">
      <c r="A296" s="3" t="s">
        <v>697</v>
      </c>
      <c r="B296" s="3"/>
      <c r="C296" s="3"/>
      <c r="D296" s="101"/>
      <c r="E296" s="1" t="s">
        <v>57</v>
      </c>
      <c r="F296" s="47">
        <v>5.0</v>
      </c>
      <c r="G296" s="110">
        <v>16.0</v>
      </c>
      <c r="H296" s="48">
        <f t="shared" si="21"/>
        <v>0.3125</v>
      </c>
      <c r="I296" s="1"/>
      <c r="J296" s="48">
        <f> 2*H295*H296 / (H295+H296)</f>
        <v>0.4545454545</v>
      </c>
    </row>
    <row r="297">
      <c r="A297" s="3" t="s">
        <v>699</v>
      </c>
      <c r="B297" s="3"/>
      <c r="C297" s="3"/>
      <c r="D297" s="111"/>
      <c r="E297" s="1"/>
      <c r="F297" s="1"/>
      <c r="G297" s="1"/>
      <c r="H297" s="1"/>
      <c r="I297" s="1"/>
      <c r="J297" s="1"/>
    </row>
    <row r="298">
      <c r="A298" s="3" t="s">
        <v>701</v>
      </c>
      <c r="B298" s="3"/>
      <c r="C298" s="3"/>
      <c r="D298" s="101"/>
      <c r="E298" s="1" t="s">
        <v>60</v>
      </c>
      <c r="F298" s="1"/>
      <c r="G298" s="1"/>
      <c r="H298" s="1"/>
      <c r="I298" s="1"/>
      <c r="J298" s="1"/>
    </row>
    <row r="299">
      <c r="A299" s="3" t="s">
        <v>702</v>
      </c>
      <c r="B299" s="3"/>
      <c r="C299" s="3"/>
      <c r="D299" s="101"/>
      <c r="E299" s="1" t="s">
        <v>56</v>
      </c>
      <c r="F299" s="47">
        <v>9.5</v>
      </c>
      <c r="G299" s="47">
        <v>11.0</v>
      </c>
      <c r="H299" s="110">
        <f t="shared" ref="H299:H300" si="22">F299/G299</f>
        <v>0.8636363636</v>
      </c>
      <c r="I299" s="1"/>
      <c r="J299" s="1"/>
    </row>
    <row r="300">
      <c r="A300" s="3" t="s">
        <v>703</v>
      </c>
      <c r="B300" s="3"/>
      <c r="C300" s="3"/>
      <c r="D300" s="112" t="s">
        <v>847</v>
      </c>
      <c r="E300" s="1" t="s">
        <v>57</v>
      </c>
      <c r="F300" s="47">
        <v>6.5</v>
      </c>
      <c r="G300" s="110">
        <v>25.0</v>
      </c>
      <c r="H300" s="48">
        <f t="shared" si="22"/>
        <v>0.26</v>
      </c>
      <c r="I300" s="1"/>
      <c r="J300" s="48">
        <f> 2*H299*H300 / (H299+H300)</f>
        <v>0.3996763754</v>
      </c>
    </row>
    <row r="301">
      <c r="A301" s="3" t="s">
        <v>704</v>
      </c>
      <c r="B301" s="3"/>
      <c r="C301" s="3"/>
      <c r="D301" s="68" t="s">
        <v>848</v>
      </c>
      <c r="E301" s="1"/>
      <c r="F301" s="1"/>
      <c r="G301" s="1"/>
      <c r="H301" s="1"/>
      <c r="I301" s="1"/>
      <c r="J301" s="1"/>
    </row>
    <row r="302">
      <c r="A302" s="49" t="s">
        <v>705</v>
      </c>
      <c r="B302" s="3"/>
      <c r="C302" s="3"/>
      <c r="D302" s="111"/>
      <c r="E302" s="1" t="s">
        <v>65</v>
      </c>
      <c r="F302" s="1"/>
      <c r="G302" s="1"/>
      <c r="H302" s="1"/>
      <c r="I302" s="1"/>
      <c r="J302" s="1"/>
    </row>
    <row r="303">
      <c r="A303" s="3"/>
      <c r="B303" s="3"/>
      <c r="C303" s="3"/>
      <c r="D303" s="101"/>
      <c r="E303" s="1" t="s">
        <v>56</v>
      </c>
      <c r="F303" s="47">
        <v>1.0</v>
      </c>
      <c r="G303" s="47">
        <v>9.0</v>
      </c>
      <c r="H303" s="48">
        <f t="shared" ref="H303:H304" si="23">F303/G303</f>
        <v>0.1111111111</v>
      </c>
      <c r="I303" s="1"/>
      <c r="J303" s="1"/>
    </row>
    <row r="304">
      <c r="A304" s="3" t="s">
        <v>706</v>
      </c>
      <c r="B304" s="3"/>
      <c r="C304" s="3"/>
      <c r="D304" s="101"/>
      <c r="E304" s="1" t="s">
        <v>57</v>
      </c>
      <c r="F304" s="47">
        <v>0.5</v>
      </c>
      <c r="G304" s="48">
        <v>20.0</v>
      </c>
      <c r="H304" s="48">
        <f t="shared" si="23"/>
        <v>0.025</v>
      </c>
      <c r="I304" s="1"/>
      <c r="J304" s="48">
        <f> if(H303*H304=0, 0, 2*H303*H304 / (H303+H304))</f>
        <v>0.04081632653</v>
      </c>
    </row>
    <row r="305">
      <c r="A305" s="3" t="s">
        <v>707</v>
      </c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3" t="s">
        <v>708</v>
      </c>
      <c r="B306" s="3"/>
      <c r="C306" s="3"/>
      <c r="D306" s="101"/>
      <c r="E306" s="3"/>
      <c r="F306" s="3"/>
      <c r="G306" s="3"/>
      <c r="H306" s="3"/>
      <c r="I306" s="3"/>
      <c r="J306" s="3"/>
    </row>
    <row r="307">
      <c r="A307" s="3" t="s">
        <v>709</v>
      </c>
      <c r="B307" s="3"/>
      <c r="C307" s="3"/>
      <c r="D307" s="113"/>
      <c r="E307" s="3"/>
      <c r="F307" s="3"/>
      <c r="G307" s="3"/>
      <c r="H307" s="3"/>
      <c r="I307" s="3"/>
      <c r="J307" s="3"/>
    </row>
    <row r="308">
      <c r="A308" s="3"/>
      <c r="B308" s="3"/>
      <c r="C308" s="3"/>
      <c r="D308" s="109" t="s">
        <v>849</v>
      </c>
      <c r="E308" s="3"/>
      <c r="F308" s="3"/>
      <c r="G308" s="3"/>
      <c r="H308" s="3"/>
      <c r="I308" s="3"/>
      <c r="J308" s="3"/>
    </row>
    <row r="309">
      <c r="A309" s="3" t="s">
        <v>710</v>
      </c>
      <c r="B309" s="3"/>
      <c r="C309" s="3"/>
      <c r="D309" s="3" t="s">
        <v>850</v>
      </c>
      <c r="E309" s="3"/>
      <c r="F309" s="3"/>
      <c r="G309" s="3"/>
      <c r="H309" s="3"/>
      <c r="I309" s="3"/>
      <c r="J309" s="3"/>
    </row>
    <row r="310">
      <c r="A310" s="3" t="s">
        <v>711</v>
      </c>
      <c r="B310" s="3"/>
      <c r="C310" s="3"/>
      <c r="D310" s="109" t="s">
        <v>851</v>
      </c>
      <c r="E310" s="3"/>
      <c r="F310" s="3"/>
      <c r="G310" s="3"/>
      <c r="H310" s="3"/>
      <c r="I310" s="3"/>
      <c r="J310" s="3"/>
    </row>
    <row r="311">
      <c r="A311" s="3" t="s">
        <v>712</v>
      </c>
      <c r="B311" s="3"/>
      <c r="C311" s="3"/>
      <c r="D311" s="114" t="s">
        <v>852</v>
      </c>
      <c r="E311" s="3"/>
      <c r="F311" s="3"/>
      <c r="G311" s="3"/>
      <c r="H311" s="3"/>
      <c r="I311" s="3"/>
      <c r="J311" s="3"/>
    </row>
    <row r="312">
      <c r="A312" s="3" t="s">
        <v>713</v>
      </c>
      <c r="B312" s="3"/>
      <c r="C312" s="3"/>
      <c r="D312" s="115" t="s">
        <v>853</v>
      </c>
      <c r="E312" s="3"/>
      <c r="F312" s="3"/>
      <c r="G312" s="3"/>
      <c r="H312" s="3"/>
      <c r="I312" s="3"/>
      <c r="J312" s="3"/>
    </row>
    <row r="313">
      <c r="A313" s="3" t="s">
        <v>747</v>
      </c>
      <c r="B313" s="3"/>
      <c r="C313" s="3"/>
      <c r="D313" s="3" t="s">
        <v>854</v>
      </c>
      <c r="E313" s="3"/>
      <c r="F313" s="3"/>
      <c r="G313" s="3"/>
      <c r="H313" s="3"/>
      <c r="I313" s="3"/>
      <c r="J313" s="3"/>
    </row>
    <row r="314">
      <c r="A314" s="3" t="s">
        <v>714</v>
      </c>
      <c r="B314" s="3"/>
      <c r="C314" s="3"/>
      <c r="D314" s="14" t="s">
        <v>855</v>
      </c>
      <c r="E314" s="3"/>
      <c r="F314" s="3"/>
      <c r="G314" s="3"/>
      <c r="H314" s="3"/>
      <c r="I314" s="3"/>
      <c r="J314" s="3"/>
    </row>
    <row r="315">
      <c r="A315" s="3" t="s">
        <v>715</v>
      </c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116"/>
      <c r="B316" s="116"/>
      <c r="C316" s="116"/>
      <c r="D316" s="3"/>
      <c r="E316" s="116"/>
      <c r="F316" s="116"/>
      <c r="G316" s="116"/>
      <c r="H316" s="116"/>
      <c r="I316" s="116"/>
      <c r="J316" s="116"/>
    </row>
    <row r="317">
      <c r="A317" s="116"/>
      <c r="B317" s="116"/>
      <c r="C317" s="116"/>
      <c r="D317" s="3">
        <f>counta(D293:D314)</f>
        <v>9</v>
      </c>
      <c r="E317" s="116"/>
      <c r="F317" s="116"/>
      <c r="G317" s="116"/>
      <c r="H317" s="116"/>
      <c r="I317" s="116"/>
      <c r="J317" s="1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75"/>
    <col customWidth="1" min="2" max="2" width="9.63"/>
    <col customWidth="1" min="3" max="3" width="7.88"/>
    <col customWidth="1" min="4" max="4" width="62.75"/>
    <col customWidth="1" min="9" max="9" width="4.25"/>
  </cols>
  <sheetData>
    <row r="1">
      <c r="A1" s="70" t="s">
        <v>856</v>
      </c>
      <c r="B1" s="39"/>
      <c r="C1" s="39"/>
      <c r="D1" s="117" t="s">
        <v>857</v>
      </c>
    </row>
    <row r="2">
      <c r="A2" s="40"/>
      <c r="D2" s="35" t="s">
        <v>667</v>
      </c>
    </row>
    <row r="3">
      <c r="A3" s="40"/>
      <c r="D3" s="51" t="s">
        <v>858</v>
      </c>
      <c r="E3" s="35">
        <v>2.0</v>
      </c>
    </row>
    <row r="4">
      <c r="A4" s="40"/>
    </row>
    <row r="5">
      <c r="A5" s="73" t="s">
        <v>35</v>
      </c>
      <c r="D5" s="35" t="s">
        <v>859</v>
      </c>
    </row>
    <row r="6">
      <c r="A6" s="40" t="s">
        <v>860</v>
      </c>
      <c r="D6" s="35" t="s">
        <v>861</v>
      </c>
      <c r="E6" s="35">
        <v>3.0</v>
      </c>
    </row>
    <row r="7">
      <c r="A7" s="42" t="s">
        <v>862</v>
      </c>
    </row>
    <row r="8">
      <c r="A8" s="40" t="s">
        <v>863</v>
      </c>
    </row>
    <row r="9">
      <c r="A9" s="42" t="s">
        <v>864</v>
      </c>
      <c r="D9" s="35" t="s">
        <v>865</v>
      </c>
      <c r="E9" s="35">
        <v>2.0</v>
      </c>
    </row>
    <row r="10">
      <c r="A10" s="42" t="s">
        <v>866</v>
      </c>
      <c r="D10" s="35" t="s">
        <v>867</v>
      </c>
      <c r="E10" s="35">
        <v>8.0</v>
      </c>
    </row>
    <row r="11">
      <c r="A11" s="42" t="s">
        <v>868</v>
      </c>
      <c r="D11" s="35" t="s">
        <v>869</v>
      </c>
      <c r="E11" s="35">
        <v>2.0</v>
      </c>
    </row>
    <row r="12">
      <c r="A12" s="40" t="s">
        <v>870</v>
      </c>
    </row>
    <row r="13">
      <c r="A13" s="40" t="s">
        <v>871</v>
      </c>
    </row>
    <row r="14">
      <c r="A14" s="40" t="s">
        <v>872</v>
      </c>
    </row>
    <row r="15">
      <c r="A15" s="40" t="s">
        <v>873</v>
      </c>
    </row>
    <row r="16">
      <c r="A16" s="118" t="s">
        <v>874</v>
      </c>
    </row>
    <row r="17">
      <c r="A17" s="118" t="s">
        <v>875</v>
      </c>
    </row>
    <row r="18">
      <c r="A18" s="40" t="s">
        <v>876</v>
      </c>
    </row>
    <row r="19">
      <c r="A19" s="49" t="s">
        <v>403</v>
      </c>
    </row>
    <row r="20">
      <c r="A20" s="49" t="s">
        <v>877</v>
      </c>
    </row>
    <row r="21">
      <c r="A21" s="40"/>
    </row>
    <row r="22">
      <c r="A22" s="40"/>
    </row>
    <row r="23">
      <c r="A23" s="40"/>
    </row>
    <row r="24">
      <c r="A24" s="40"/>
      <c r="E24" s="116">
        <f>sum(E2:E17)</f>
        <v>17</v>
      </c>
    </row>
    <row r="25">
      <c r="A25" s="119"/>
      <c r="B25" s="120"/>
      <c r="C25" s="120"/>
      <c r="D25" s="120" t="s">
        <v>691</v>
      </c>
      <c r="E25" s="1"/>
      <c r="F25" s="1"/>
      <c r="G25" s="1"/>
      <c r="H25" s="1"/>
      <c r="I25" s="1"/>
      <c r="J25" s="1" t="s">
        <v>13</v>
      </c>
    </row>
    <row r="26">
      <c r="A26" s="40" t="s">
        <v>878</v>
      </c>
      <c r="E26" s="1" t="s">
        <v>54</v>
      </c>
      <c r="F26" s="1"/>
      <c r="G26" s="1"/>
      <c r="H26" s="1"/>
      <c r="I26" s="1"/>
      <c r="J26" s="1"/>
    </row>
    <row r="27">
      <c r="A27" s="40" t="s">
        <v>879</v>
      </c>
      <c r="E27" s="1" t="s">
        <v>56</v>
      </c>
      <c r="F27" s="47">
        <v>4.5</v>
      </c>
      <c r="G27" s="47">
        <v>5.0</v>
      </c>
      <c r="H27" s="48">
        <f t="shared" ref="H27:H28" si="1">F27/G27</f>
        <v>0.9</v>
      </c>
      <c r="I27" s="1"/>
      <c r="J27" s="1"/>
    </row>
    <row r="28">
      <c r="A28" s="40" t="s">
        <v>880</v>
      </c>
      <c r="E28" s="1" t="s">
        <v>57</v>
      </c>
      <c r="F28" s="47">
        <v>5.0</v>
      </c>
      <c r="G28" s="47">
        <v>15.0</v>
      </c>
      <c r="H28" s="48">
        <f t="shared" si="1"/>
        <v>0.3333333333</v>
      </c>
      <c r="I28" s="1"/>
      <c r="J28" s="48">
        <f> 2*H27*H28 / (H27+H28)</f>
        <v>0.4864864865</v>
      </c>
    </row>
    <row r="29">
      <c r="A29" s="40" t="s">
        <v>881</v>
      </c>
      <c r="E29" s="1"/>
      <c r="F29" s="1"/>
      <c r="G29" s="1"/>
      <c r="H29" s="1"/>
      <c r="I29" s="1"/>
      <c r="J29" s="1"/>
    </row>
    <row r="30">
      <c r="A30" s="40"/>
      <c r="E30" s="24" t="s">
        <v>60</v>
      </c>
      <c r="F30" s="1"/>
      <c r="G30" s="1"/>
      <c r="H30" s="1"/>
      <c r="I30" s="1"/>
      <c r="J30" s="1"/>
    </row>
    <row r="31">
      <c r="A31" s="43" t="s">
        <v>882</v>
      </c>
      <c r="B31" s="44"/>
      <c r="C31" s="44"/>
      <c r="D31" s="43" t="s">
        <v>883</v>
      </c>
      <c r="E31" s="1" t="s">
        <v>56</v>
      </c>
      <c r="F31" s="47">
        <v>5.5</v>
      </c>
      <c r="G31" s="47">
        <v>17.0</v>
      </c>
      <c r="H31" s="48">
        <f t="shared" ref="H31:H32" si="2">F31/G31</f>
        <v>0.3235294118</v>
      </c>
      <c r="I31" s="1"/>
      <c r="J31" s="1"/>
    </row>
    <row r="32">
      <c r="A32" s="40" t="s">
        <v>884</v>
      </c>
      <c r="E32" s="1" t="s">
        <v>57</v>
      </c>
      <c r="F32" s="47">
        <v>5.5</v>
      </c>
      <c r="G32" s="48">
        <v>30.0</v>
      </c>
      <c r="H32" s="48">
        <f t="shared" si="2"/>
        <v>0.1833333333</v>
      </c>
      <c r="I32" s="1"/>
      <c r="J32" s="48">
        <f> 2*H31*H32 / (H31+H32)</f>
        <v>0.2340425532</v>
      </c>
    </row>
    <row r="33">
      <c r="A33" s="40" t="s">
        <v>885</v>
      </c>
      <c r="E33" s="1"/>
      <c r="F33" s="1"/>
      <c r="G33" s="1"/>
      <c r="H33" s="1"/>
      <c r="I33" s="1"/>
      <c r="J33" s="1"/>
    </row>
    <row r="34">
      <c r="A34" s="49" t="s">
        <v>886</v>
      </c>
      <c r="B34" s="50"/>
      <c r="C34" s="50"/>
      <c r="D34" s="49" t="s">
        <v>887</v>
      </c>
      <c r="E34" s="24" t="s">
        <v>65</v>
      </c>
      <c r="F34" s="1"/>
      <c r="G34" s="1"/>
      <c r="H34" s="1"/>
      <c r="I34" s="1"/>
      <c r="J34" s="1"/>
    </row>
    <row r="35">
      <c r="A35" s="40" t="s">
        <v>888</v>
      </c>
      <c r="E35" s="1" t="s">
        <v>56</v>
      </c>
      <c r="F35" s="47">
        <v>2.0</v>
      </c>
      <c r="G35" s="47">
        <v>11.0</v>
      </c>
      <c r="H35" s="48">
        <f t="shared" ref="H35:H36" si="3">F35/G35</f>
        <v>0.1818181818</v>
      </c>
      <c r="I35" s="1"/>
      <c r="J35" s="1"/>
    </row>
    <row r="36">
      <c r="A36" s="40"/>
      <c r="E36" s="1" t="s">
        <v>57</v>
      </c>
      <c r="F36" s="47">
        <v>2.5</v>
      </c>
      <c r="G36" s="48">
        <v>19.0</v>
      </c>
      <c r="H36" s="48">
        <f t="shared" si="3"/>
        <v>0.1315789474</v>
      </c>
      <c r="I36" s="1"/>
      <c r="J36" s="48">
        <f> 2*H35*H36 / (H35+H36)</f>
        <v>0.1526717557</v>
      </c>
    </row>
    <row r="37">
      <c r="A37" s="49" t="s">
        <v>889</v>
      </c>
      <c r="D37" s="49" t="s">
        <v>890</v>
      </c>
    </row>
    <row r="38">
      <c r="A38" s="49" t="s">
        <v>891</v>
      </c>
    </row>
    <row r="39">
      <c r="A39" s="40" t="s">
        <v>892</v>
      </c>
    </row>
    <row r="40">
      <c r="A40" s="40" t="s">
        <v>893</v>
      </c>
    </row>
    <row r="41">
      <c r="A41" s="40" t="s">
        <v>894</v>
      </c>
    </row>
    <row r="42">
      <c r="A42" s="40" t="s">
        <v>895</v>
      </c>
    </row>
    <row r="43">
      <c r="A43" s="40" t="s">
        <v>896</v>
      </c>
    </row>
    <row r="44">
      <c r="A44" s="40"/>
    </row>
    <row r="45">
      <c r="A45" s="40" t="s">
        <v>897</v>
      </c>
      <c r="D45" s="3"/>
    </row>
    <row r="46">
      <c r="A46" s="40" t="s">
        <v>898</v>
      </c>
      <c r="D46" s="3"/>
    </row>
    <row r="47">
      <c r="A47" s="40" t="s">
        <v>899</v>
      </c>
      <c r="D47" s="3"/>
    </row>
    <row r="48">
      <c r="D48" s="3" t="s">
        <v>900</v>
      </c>
    </row>
    <row r="49">
      <c r="D49" s="3" t="s">
        <v>901</v>
      </c>
    </row>
    <row r="50">
      <c r="D50" s="3" t="s">
        <v>902</v>
      </c>
    </row>
    <row r="51">
      <c r="D51" s="3" t="s">
        <v>903</v>
      </c>
    </row>
    <row r="52">
      <c r="D52" s="3" t="s">
        <v>904</v>
      </c>
    </row>
    <row r="53">
      <c r="D53" s="3" t="s">
        <v>905</v>
      </c>
    </row>
    <row r="54">
      <c r="D54" s="3" t="s">
        <v>906</v>
      </c>
    </row>
    <row r="55">
      <c r="D55" s="3" t="s">
        <v>907</v>
      </c>
    </row>
    <row r="64">
      <c r="A64" s="70" t="s">
        <v>856</v>
      </c>
      <c r="B64" s="39"/>
      <c r="C64" s="39"/>
      <c r="D64" s="117" t="s">
        <v>27</v>
      </c>
    </row>
    <row r="65">
      <c r="A65" s="40"/>
      <c r="D65" s="35" t="s">
        <v>31</v>
      </c>
    </row>
    <row r="66">
      <c r="A66" s="40"/>
      <c r="D66" s="51" t="s">
        <v>908</v>
      </c>
      <c r="H66" s="35">
        <v>1.0</v>
      </c>
    </row>
    <row r="67">
      <c r="A67" s="73" t="s">
        <v>35</v>
      </c>
      <c r="D67" s="35" t="s">
        <v>909</v>
      </c>
      <c r="H67" s="35">
        <v>1.0</v>
      </c>
    </row>
    <row r="68">
      <c r="A68" s="40" t="s">
        <v>860</v>
      </c>
    </row>
    <row r="69">
      <c r="A69" s="56" t="s">
        <v>910</v>
      </c>
      <c r="D69" s="35" t="s">
        <v>35</v>
      </c>
    </row>
    <row r="70">
      <c r="A70" s="40" t="s">
        <v>911</v>
      </c>
      <c r="D70" s="35" t="s">
        <v>912</v>
      </c>
      <c r="H70" s="35">
        <v>3.0</v>
      </c>
    </row>
    <row r="71">
      <c r="A71" s="42" t="s">
        <v>913</v>
      </c>
      <c r="D71" s="35" t="s">
        <v>914</v>
      </c>
      <c r="H71" s="35">
        <v>3.0</v>
      </c>
    </row>
    <row r="72">
      <c r="A72" s="42" t="s">
        <v>915</v>
      </c>
      <c r="D72" s="35" t="s">
        <v>916</v>
      </c>
      <c r="H72" s="35">
        <v>7.0</v>
      </c>
    </row>
    <row r="73">
      <c r="A73" s="42" t="s">
        <v>917</v>
      </c>
      <c r="D73" s="35" t="s">
        <v>918</v>
      </c>
      <c r="H73" s="35">
        <v>2.0</v>
      </c>
    </row>
    <row r="74">
      <c r="A74" s="42" t="s">
        <v>919</v>
      </c>
      <c r="D74" s="35" t="s">
        <v>920</v>
      </c>
      <c r="H74" s="35">
        <v>2.0</v>
      </c>
    </row>
    <row r="75">
      <c r="A75" s="42" t="s">
        <v>921</v>
      </c>
      <c r="D75" s="35" t="s">
        <v>922</v>
      </c>
      <c r="H75" s="35">
        <v>3.0</v>
      </c>
    </row>
    <row r="76">
      <c r="A76" s="42" t="s">
        <v>923</v>
      </c>
      <c r="D76" s="35" t="s">
        <v>924</v>
      </c>
      <c r="H76" s="35">
        <v>2.0</v>
      </c>
    </row>
    <row r="77">
      <c r="A77" s="40" t="s">
        <v>873</v>
      </c>
    </row>
    <row r="78">
      <c r="A78" s="118" t="s">
        <v>874</v>
      </c>
    </row>
    <row r="79">
      <c r="A79" s="118" t="s">
        <v>875</v>
      </c>
    </row>
    <row r="80">
      <c r="A80" s="40" t="s">
        <v>876</v>
      </c>
    </row>
    <row r="81">
      <c r="A81" s="53" t="s">
        <v>403</v>
      </c>
      <c r="D81" s="35" t="s">
        <v>925</v>
      </c>
      <c r="H81" s="35">
        <v>5.0</v>
      </c>
    </row>
    <row r="82">
      <c r="A82" s="49" t="s">
        <v>877</v>
      </c>
    </row>
    <row r="83">
      <c r="A83" s="40"/>
    </row>
    <row r="84">
      <c r="A84" s="40"/>
    </row>
    <row r="85">
      <c r="A85" s="40"/>
      <c r="H85" s="116">
        <f>sum(H65:H82)</f>
        <v>29</v>
      </c>
    </row>
    <row r="86">
      <c r="A86" s="119"/>
      <c r="B86" s="120"/>
      <c r="C86" s="120"/>
      <c r="D86" s="121" t="s">
        <v>766</v>
      </c>
      <c r="E86" s="1"/>
      <c r="F86" s="1"/>
      <c r="G86" s="1"/>
      <c r="H86" s="1"/>
      <c r="I86" s="1"/>
      <c r="J86" s="1" t="s">
        <v>13</v>
      </c>
    </row>
    <row r="87">
      <c r="A87" s="40" t="s">
        <v>878</v>
      </c>
      <c r="E87" s="1" t="s">
        <v>54</v>
      </c>
      <c r="F87" s="1"/>
      <c r="G87" s="1"/>
      <c r="H87" s="1"/>
      <c r="I87" s="1"/>
      <c r="J87" s="1"/>
    </row>
    <row r="88">
      <c r="A88" s="40" t="s">
        <v>879</v>
      </c>
      <c r="E88" s="1" t="s">
        <v>56</v>
      </c>
      <c r="F88" s="47">
        <v>8.5</v>
      </c>
      <c r="G88" s="47">
        <v>10.0</v>
      </c>
      <c r="H88" s="48">
        <f t="shared" ref="H88:H89" si="4">F88/G88</f>
        <v>0.85</v>
      </c>
      <c r="I88" s="1"/>
      <c r="J88" s="1"/>
    </row>
    <row r="89">
      <c r="A89" s="40" t="s">
        <v>880</v>
      </c>
      <c r="E89" s="1" t="s">
        <v>57</v>
      </c>
      <c r="F89" s="47">
        <v>8.5</v>
      </c>
      <c r="G89" s="47">
        <v>15.0</v>
      </c>
      <c r="H89" s="48">
        <f t="shared" si="4"/>
        <v>0.5666666667</v>
      </c>
      <c r="I89" s="1"/>
      <c r="J89" s="48">
        <f> 2*H88*H89 / (H88+H89)</f>
        <v>0.68</v>
      </c>
    </row>
    <row r="90">
      <c r="A90" s="40" t="s">
        <v>881</v>
      </c>
      <c r="E90" s="1"/>
      <c r="F90" s="1"/>
      <c r="G90" s="1"/>
      <c r="H90" s="1"/>
      <c r="I90" s="1"/>
      <c r="J90" s="1"/>
    </row>
    <row r="91">
      <c r="A91" s="40"/>
      <c r="E91" s="24" t="s">
        <v>60</v>
      </c>
      <c r="F91" s="1"/>
      <c r="G91" s="1"/>
      <c r="H91" s="1"/>
      <c r="I91" s="1"/>
      <c r="J91" s="1"/>
    </row>
    <row r="92">
      <c r="A92" s="49" t="s">
        <v>882</v>
      </c>
      <c r="B92" s="50"/>
      <c r="C92" s="50"/>
      <c r="D92" s="50" t="s">
        <v>926</v>
      </c>
      <c r="E92" s="1" t="s">
        <v>56</v>
      </c>
      <c r="F92" s="48">
        <f>6+2.5</f>
        <v>8.5</v>
      </c>
      <c r="G92" s="47">
        <v>29.0</v>
      </c>
      <c r="H92" s="48">
        <f t="shared" ref="H92:H93" si="5">F92/G92</f>
        <v>0.2931034483</v>
      </c>
      <c r="I92" s="1"/>
      <c r="J92" s="1"/>
    </row>
    <row r="93">
      <c r="A93" s="49" t="s">
        <v>884</v>
      </c>
      <c r="B93" s="50"/>
      <c r="C93" s="50"/>
      <c r="D93" s="50" t="s">
        <v>927</v>
      </c>
      <c r="E93" s="1" t="s">
        <v>57</v>
      </c>
      <c r="F93" s="48">
        <f>6+3.5</f>
        <v>9.5</v>
      </c>
      <c r="G93" s="48">
        <v>30.0</v>
      </c>
      <c r="H93" s="48">
        <f t="shared" si="5"/>
        <v>0.3166666667</v>
      </c>
      <c r="I93" s="1"/>
      <c r="J93" s="48">
        <f> 2*H92*H93 / (H92+H93)</f>
        <v>0.3044297832</v>
      </c>
    </row>
    <row r="94">
      <c r="A94" s="40" t="s">
        <v>885</v>
      </c>
      <c r="D94" s="116" t="s">
        <v>928</v>
      </c>
      <c r="E94" s="1"/>
      <c r="F94" s="1"/>
      <c r="G94" s="1"/>
      <c r="H94" s="1"/>
      <c r="I94" s="1"/>
      <c r="J94" s="1"/>
    </row>
    <row r="95">
      <c r="A95" s="40" t="s">
        <v>886</v>
      </c>
      <c r="E95" s="24" t="s">
        <v>65</v>
      </c>
      <c r="F95" s="1"/>
      <c r="G95" s="1"/>
      <c r="H95" s="1"/>
      <c r="I95" s="1"/>
      <c r="J95" s="1"/>
    </row>
    <row r="96">
      <c r="A96" s="40" t="s">
        <v>888</v>
      </c>
      <c r="D96" s="116" t="s">
        <v>929</v>
      </c>
      <c r="E96" s="1" t="s">
        <v>56</v>
      </c>
      <c r="F96" s="47">
        <v>1.0</v>
      </c>
      <c r="G96" s="47">
        <v>20.0</v>
      </c>
      <c r="H96" s="48">
        <f t="shared" ref="H96:H97" si="6">F96/G96</f>
        <v>0.05</v>
      </c>
      <c r="I96" s="1"/>
      <c r="J96" s="1"/>
    </row>
    <row r="97">
      <c r="A97" s="40"/>
      <c r="D97" s="116" t="s">
        <v>930</v>
      </c>
      <c r="E97" s="1" t="s">
        <v>57</v>
      </c>
      <c r="F97" s="47">
        <v>1.0</v>
      </c>
      <c r="G97" s="48">
        <v>19.0</v>
      </c>
      <c r="H97" s="48">
        <f t="shared" si="6"/>
        <v>0.05263157895</v>
      </c>
      <c r="I97" s="1"/>
      <c r="J97" s="48">
        <f> 2*H96*H97 / (H96+H97)</f>
        <v>0.05128205128</v>
      </c>
    </row>
    <row r="98">
      <c r="A98" s="40" t="s">
        <v>889</v>
      </c>
      <c r="D98" s="116" t="s">
        <v>931</v>
      </c>
    </row>
    <row r="99">
      <c r="A99" s="40" t="s">
        <v>891</v>
      </c>
    </row>
    <row r="100">
      <c r="A100" s="40" t="s">
        <v>892</v>
      </c>
      <c r="D100" s="116" t="s">
        <v>932</v>
      </c>
    </row>
    <row r="101">
      <c r="A101" s="40" t="s">
        <v>893</v>
      </c>
    </row>
    <row r="102">
      <c r="A102" s="40" t="s">
        <v>894</v>
      </c>
      <c r="D102" s="116" t="s">
        <v>933</v>
      </c>
    </row>
    <row r="103">
      <c r="A103" s="40" t="s">
        <v>895</v>
      </c>
    </row>
    <row r="104">
      <c r="A104" s="40" t="s">
        <v>896</v>
      </c>
      <c r="D104" s="116" t="s">
        <v>934</v>
      </c>
    </row>
    <row r="105">
      <c r="A105" s="40"/>
      <c r="D105" s="116" t="s">
        <v>935</v>
      </c>
    </row>
    <row r="106">
      <c r="A106" s="40" t="s">
        <v>897</v>
      </c>
    </row>
    <row r="107">
      <c r="A107" s="40" t="s">
        <v>898</v>
      </c>
      <c r="D107" s="116" t="s">
        <v>936</v>
      </c>
    </row>
    <row r="108">
      <c r="A108" s="40" t="s">
        <v>899</v>
      </c>
    </row>
    <row r="109">
      <c r="D109" s="116" t="s">
        <v>937</v>
      </c>
    </row>
    <row r="110">
      <c r="D110" s="116" t="s">
        <v>938</v>
      </c>
    </row>
    <row r="111">
      <c r="D111" s="116" t="s">
        <v>939</v>
      </c>
    </row>
    <row r="113">
      <c r="D113" s="116" t="s">
        <v>940</v>
      </c>
    </row>
    <row r="114">
      <c r="D114" s="116" t="s">
        <v>941</v>
      </c>
    </row>
    <row r="115">
      <c r="D115" s="116" t="s">
        <v>929</v>
      </c>
    </row>
    <row r="117">
      <c r="D117" s="3" t="s">
        <v>942</v>
      </c>
    </row>
    <row r="118">
      <c r="D118" s="3" t="s">
        <v>943</v>
      </c>
    </row>
    <row r="119">
      <c r="D119" s="3"/>
    </row>
    <row r="120">
      <c r="D120" s="3" t="s">
        <v>944</v>
      </c>
    </row>
    <row r="122">
      <c r="A122" s="116">
        <f>counta(A87:A120)</f>
        <v>19</v>
      </c>
      <c r="D122" s="116">
        <f>counta(D92:D120)</f>
        <v>20</v>
      </c>
    </row>
    <row r="124">
      <c r="A124" s="70" t="s">
        <v>856</v>
      </c>
      <c r="B124" s="39"/>
      <c r="C124" s="39"/>
      <c r="D124" s="117" t="s">
        <v>28</v>
      </c>
    </row>
    <row r="125">
      <c r="A125" s="40"/>
      <c r="D125" s="35" t="s">
        <v>31</v>
      </c>
    </row>
    <row r="126">
      <c r="A126" s="40"/>
      <c r="D126" s="35" t="s">
        <v>945</v>
      </c>
    </row>
    <row r="127">
      <c r="A127" s="40"/>
    </row>
    <row r="128">
      <c r="A128" s="73" t="s">
        <v>35</v>
      </c>
      <c r="D128" s="35" t="s">
        <v>35</v>
      </c>
    </row>
    <row r="129">
      <c r="A129" s="43" t="s">
        <v>860</v>
      </c>
      <c r="B129" s="44"/>
      <c r="C129" s="44"/>
      <c r="D129" s="45" t="s">
        <v>946</v>
      </c>
    </row>
    <row r="130">
      <c r="A130" s="43" t="s">
        <v>947</v>
      </c>
      <c r="B130" s="44"/>
      <c r="C130" s="52"/>
      <c r="D130" s="45" t="s">
        <v>910</v>
      </c>
      <c r="E130" s="35">
        <v>2.0</v>
      </c>
    </row>
    <row r="131">
      <c r="A131" s="42" t="s">
        <v>948</v>
      </c>
      <c r="D131" s="122" t="s">
        <v>949</v>
      </c>
      <c r="E131" s="35">
        <v>6.0</v>
      </c>
    </row>
    <row r="132">
      <c r="A132" s="42" t="s">
        <v>950</v>
      </c>
      <c r="D132" s="122" t="s">
        <v>951</v>
      </c>
      <c r="E132" s="35">
        <v>8.0</v>
      </c>
    </row>
    <row r="133">
      <c r="A133" s="42" t="s">
        <v>952</v>
      </c>
      <c r="D133" s="122" t="s">
        <v>953</v>
      </c>
      <c r="E133" s="35">
        <v>6.0</v>
      </c>
    </row>
    <row r="134">
      <c r="A134" s="42" t="s">
        <v>954</v>
      </c>
      <c r="D134" s="35" t="s">
        <v>955</v>
      </c>
      <c r="E134" s="35">
        <v>2.0</v>
      </c>
    </row>
    <row r="135">
      <c r="A135" s="42" t="s">
        <v>956</v>
      </c>
      <c r="D135" s="35" t="s">
        <v>957</v>
      </c>
      <c r="E135" s="35">
        <v>2.0</v>
      </c>
    </row>
    <row r="136">
      <c r="A136" s="42" t="s">
        <v>958</v>
      </c>
      <c r="D136" s="35" t="s">
        <v>959</v>
      </c>
      <c r="E136" s="35">
        <v>3.0</v>
      </c>
    </row>
    <row r="137">
      <c r="A137" s="93" t="s">
        <v>960</v>
      </c>
      <c r="D137" s="35" t="s">
        <v>961</v>
      </c>
      <c r="E137" s="35">
        <v>1.0</v>
      </c>
    </row>
    <row r="138">
      <c r="A138" s="40" t="s">
        <v>873</v>
      </c>
    </row>
    <row r="139">
      <c r="A139" s="118" t="s">
        <v>874</v>
      </c>
    </row>
    <row r="140">
      <c r="A140" s="118" t="s">
        <v>875</v>
      </c>
      <c r="D140" s="35" t="s">
        <v>962</v>
      </c>
      <c r="E140" s="35">
        <v>2.0</v>
      </c>
    </row>
    <row r="141">
      <c r="A141" s="40" t="s">
        <v>876</v>
      </c>
    </row>
    <row r="142">
      <c r="A142" s="49" t="s">
        <v>403</v>
      </c>
      <c r="D142" s="66" t="s">
        <v>963</v>
      </c>
    </row>
    <row r="143">
      <c r="A143" s="49" t="s">
        <v>877</v>
      </c>
      <c r="D143" s="66" t="s">
        <v>964</v>
      </c>
    </row>
    <row r="144">
      <c r="A144" s="40"/>
    </row>
    <row r="145">
      <c r="A145" s="40"/>
      <c r="E145" s="116">
        <f>sum(E125:E143)</f>
        <v>32</v>
      </c>
    </row>
    <row r="146">
      <c r="A146" s="40"/>
    </row>
    <row r="147">
      <c r="A147" s="119"/>
      <c r="B147" s="120"/>
      <c r="C147" s="120"/>
      <c r="D147" s="123" t="s">
        <v>766</v>
      </c>
      <c r="E147" s="1"/>
      <c r="F147" s="1"/>
      <c r="G147" s="1"/>
      <c r="H147" s="1"/>
      <c r="I147" s="1"/>
      <c r="J147" s="1" t="s">
        <v>13</v>
      </c>
    </row>
    <row r="148">
      <c r="A148" s="43" t="s">
        <v>878</v>
      </c>
      <c r="B148" s="44"/>
      <c r="C148" s="44"/>
      <c r="D148" s="45" t="s">
        <v>965</v>
      </c>
      <c r="E148" s="1" t="s">
        <v>54</v>
      </c>
      <c r="F148" s="1"/>
      <c r="G148" s="1"/>
      <c r="H148" s="1"/>
      <c r="I148" s="1"/>
      <c r="J148" s="1"/>
    </row>
    <row r="149">
      <c r="A149" s="43" t="s">
        <v>879</v>
      </c>
      <c r="B149" s="44"/>
      <c r="C149" s="44"/>
      <c r="D149" s="45" t="s">
        <v>966</v>
      </c>
      <c r="E149" s="1" t="s">
        <v>56</v>
      </c>
      <c r="F149" s="47">
        <v>11.0</v>
      </c>
      <c r="G149" s="47">
        <v>12.0</v>
      </c>
      <c r="H149" s="48">
        <f t="shared" ref="H149:H150" si="7">F149/G149</f>
        <v>0.9166666667</v>
      </c>
      <c r="I149" s="1"/>
      <c r="J149" s="1"/>
    </row>
    <row r="150">
      <c r="A150" s="40" t="s">
        <v>880</v>
      </c>
      <c r="E150" s="1" t="s">
        <v>57</v>
      </c>
      <c r="F150" s="47">
        <v>10.0</v>
      </c>
      <c r="G150" s="47">
        <v>15.0</v>
      </c>
      <c r="H150" s="48">
        <f t="shared" si="7"/>
        <v>0.6666666667</v>
      </c>
      <c r="I150" s="1"/>
      <c r="J150" s="48">
        <f> 2*H149*H150 / (H149+H150)</f>
        <v>0.7719298246</v>
      </c>
    </row>
    <row r="151">
      <c r="A151" s="40" t="s">
        <v>881</v>
      </c>
      <c r="E151" s="1"/>
      <c r="F151" s="1"/>
      <c r="G151" s="1"/>
      <c r="H151" s="1"/>
      <c r="I151" s="1"/>
      <c r="J151" s="1"/>
    </row>
    <row r="152">
      <c r="A152" s="40"/>
      <c r="E152" s="24" t="s">
        <v>60</v>
      </c>
      <c r="F152" s="1"/>
      <c r="G152" s="1"/>
      <c r="H152" s="1"/>
      <c r="I152" s="1"/>
      <c r="J152" s="1"/>
    </row>
    <row r="153">
      <c r="A153" s="40" t="s">
        <v>882</v>
      </c>
      <c r="E153" s="1" t="s">
        <v>56</v>
      </c>
      <c r="F153" s="47">
        <v>9.0</v>
      </c>
      <c r="G153" s="47">
        <v>32.0</v>
      </c>
      <c r="H153" s="48">
        <f t="shared" ref="H153:H154" si="8">F153/G153</f>
        <v>0.28125</v>
      </c>
      <c r="I153" s="1"/>
      <c r="J153" s="1"/>
    </row>
    <row r="154">
      <c r="A154" s="40" t="s">
        <v>884</v>
      </c>
      <c r="E154" s="1" t="s">
        <v>57</v>
      </c>
      <c r="F154" s="48">
        <f>6+3.5</f>
        <v>9.5</v>
      </c>
      <c r="G154" s="48">
        <v>30.0</v>
      </c>
      <c r="H154" s="48">
        <f t="shared" si="8"/>
        <v>0.3166666667</v>
      </c>
      <c r="I154" s="1"/>
      <c r="J154" s="48">
        <f> 2*H153*H154 / (H153+H154)</f>
        <v>0.2979094077</v>
      </c>
    </row>
    <row r="155">
      <c r="A155" s="40" t="s">
        <v>885</v>
      </c>
      <c r="E155" s="1"/>
      <c r="F155" s="1"/>
      <c r="G155" s="1"/>
      <c r="H155" s="1"/>
      <c r="I155" s="1"/>
      <c r="J155" s="1"/>
    </row>
    <row r="156">
      <c r="A156" s="49" t="s">
        <v>886</v>
      </c>
      <c r="B156" s="50"/>
      <c r="C156" s="50"/>
      <c r="D156" s="124" t="s">
        <v>967</v>
      </c>
      <c r="E156" s="24" t="s">
        <v>65</v>
      </c>
      <c r="F156" s="1"/>
      <c r="G156" s="1"/>
      <c r="H156" s="1"/>
      <c r="I156" s="1"/>
      <c r="J156" s="1"/>
    </row>
    <row r="157">
      <c r="A157" s="40" t="s">
        <v>888</v>
      </c>
      <c r="E157" s="1" t="s">
        <v>56</v>
      </c>
      <c r="F157" s="47">
        <v>7.5</v>
      </c>
      <c r="G157" s="47">
        <v>19.0</v>
      </c>
      <c r="H157" s="48">
        <f t="shared" ref="H157:H158" si="9">F157/G157</f>
        <v>0.3947368421</v>
      </c>
      <c r="I157" s="1"/>
      <c r="J157" s="1"/>
    </row>
    <row r="158">
      <c r="A158" s="40"/>
      <c r="D158" s="125" t="s">
        <v>968</v>
      </c>
      <c r="E158" s="1" t="s">
        <v>57</v>
      </c>
      <c r="F158" s="48">
        <v>5.0</v>
      </c>
      <c r="G158" s="48">
        <v>19.0</v>
      </c>
      <c r="H158" s="48">
        <f t="shared" si="9"/>
        <v>0.2631578947</v>
      </c>
      <c r="I158" s="1"/>
      <c r="J158" s="48">
        <f> 2*H157*H158 / (H157+H158)</f>
        <v>0.3157894737</v>
      </c>
    </row>
    <row r="159">
      <c r="A159" s="43" t="s">
        <v>889</v>
      </c>
      <c r="D159" s="126" t="s">
        <v>969</v>
      </c>
    </row>
    <row r="160">
      <c r="A160" s="43" t="s">
        <v>891</v>
      </c>
      <c r="D160" s="127" t="s">
        <v>970</v>
      </c>
    </row>
    <row r="161">
      <c r="A161" s="49" t="s">
        <v>892</v>
      </c>
      <c r="B161" s="50"/>
      <c r="C161" s="50"/>
      <c r="D161" s="124" t="s">
        <v>971</v>
      </c>
    </row>
    <row r="162">
      <c r="A162" s="40" t="s">
        <v>893</v>
      </c>
      <c r="D162" s="64"/>
    </row>
    <row r="163">
      <c r="A163" s="40" t="s">
        <v>894</v>
      </c>
    </row>
    <row r="164">
      <c r="A164" s="40" t="s">
        <v>895</v>
      </c>
      <c r="B164" s="64"/>
    </row>
    <row r="165">
      <c r="A165" s="40" t="s">
        <v>896</v>
      </c>
      <c r="B165" s="64"/>
    </row>
    <row r="166">
      <c r="A166" s="40"/>
      <c r="B166" s="64"/>
      <c r="D166" s="128" t="s">
        <v>972</v>
      </c>
    </row>
    <row r="167">
      <c r="A167" s="40" t="s">
        <v>897</v>
      </c>
      <c r="B167" s="64"/>
      <c r="D167" s="50" t="s">
        <v>973</v>
      </c>
    </row>
    <row r="168">
      <c r="A168" s="40" t="s">
        <v>898</v>
      </c>
      <c r="B168" s="64"/>
      <c r="D168" s="68" t="s">
        <v>974</v>
      </c>
    </row>
    <row r="169">
      <c r="A169" s="40" t="s">
        <v>899</v>
      </c>
      <c r="B169" s="64"/>
    </row>
    <row r="170">
      <c r="B170" s="64"/>
      <c r="D170" s="3" t="s">
        <v>975</v>
      </c>
    </row>
    <row r="171">
      <c r="B171" s="64"/>
      <c r="D171" s="64" t="s">
        <v>976</v>
      </c>
    </row>
    <row r="172">
      <c r="B172" s="64"/>
    </row>
    <row r="173">
      <c r="B173" s="64"/>
      <c r="D173" s="64" t="s">
        <v>977</v>
      </c>
    </row>
    <row r="174">
      <c r="B174" s="64"/>
      <c r="D174" s="64" t="s">
        <v>978</v>
      </c>
    </row>
    <row r="175">
      <c r="B175" s="64"/>
    </row>
    <row r="176">
      <c r="B176" s="64"/>
      <c r="D176" s="116" t="s">
        <v>979</v>
      </c>
    </row>
    <row r="177">
      <c r="B177" s="64"/>
      <c r="D177" s="116" t="s">
        <v>980</v>
      </c>
    </row>
    <row r="178">
      <c r="B178" s="64"/>
      <c r="D178" s="116" t="s">
        <v>981</v>
      </c>
    </row>
    <row r="179">
      <c r="B179" s="64"/>
      <c r="D179" s="116" t="s">
        <v>982</v>
      </c>
    </row>
    <row r="180">
      <c r="B180" s="3"/>
      <c r="D180" s="116" t="s">
        <v>983</v>
      </c>
    </row>
    <row r="181">
      <c r="B181" s="3"/>
    </row>
    <row r="182">
      <c r="B182" s="3"/>
    </row>
    <row r="183">
      <c r="B183" s="3"/>
      <c r="D183" s="116">
        <f>counta(D148:D180)</f>
        <v>19</v>
      </c>
    </row>
    <row r="184">
      <c r="B184" s="3"/>
    </row>
    <row r="185">
      <c r="A185" s="70" t="s">
        <v>856</v>
      </c>
      <c r="B185" s="1"/>
      <c r="C185" s="39"/>
      <c r="D185" s="117" t="s">
        <v>29</v>
      </c>
    </row>
    <row r="186">
      <c r="A186" s="40"/>
      <c r="D186" s="35" t="s">
        <v>31</v>
      </c>
    </row>
    <row r="187">
      <c r="A187" s="40"/>
      <c r="D187" s="35" t="s">
        <v>984</v>
      </c>
    </row>
    <row r="188">
      <c r="A188" s="40"/>
    </row>
    <row r="189">
      <c r="A189" s="73" t="s">
        <v>35</v>
      </c>
      <c r="D189" s="35" t="s">
        <v>35</v>
      </c>
    </row>
    <row r="190">
      <c r="A190" s="43" t="s">
        <v>860</v>
      </c>
      <c r="B190" s="44"/>
      <c r="C190" s="44"/>
      <c r="D190" s="45" t="s">
        <v>985</v>
      </c>
    </row>
    <row r="191">
      <c r="A191" s="43" t="s">
        <v>947</v>
      </c>
      <c r="B191" s="44"/>
      <c r="C191" s="44"/>
      <c r="D191" s="45" t="s">
        <v>947</v>
      </c>
      <c r="E191" s="35">
        <v>2.0</v>
      </c>
    </row>
    <row r="192">
      <c r="A192" s="40" t="s">
        <v>986</v>
      </c>
    </row>
    <row r="193">
      <c r="A193" s="42" t="s">
        <v>987</v>
      </c>
      <c r="D193" s="35" t="s">
        <v>988</v>
      </c>
      <c r="E193" s="35">
        <v>2.0</v>
      </c>
    </row>
    <row r="194">
      <c r="A194" s="42" t="s">
        <v>989</v>
      </c>
      <c r="D194" s="35" t="s">
        <v>990</v>
      </c>
      <c r="E194" s="35">
        <v>2.0</v>
      </c>
    </row>
    <row r="195">
      <c r="A195" s="42" t="s">
        <v>991</v>
      </c>
      <c r="D195" s="35" t="s">
        <v>992</v>
      </c>
      <c r="E195" s="35">
        <v>2.0</v>
      </c>
      <c r="G195" s="35" t="s">
        <v>993</v>
      </c>
    </row>
    <row r="196">
      <c r="A196" s="42" t="s">
        <v>994</v>
      </c>
      <c r="D196" s="35" t="s">
        <v>995</v>
      </c>
      <c r="E196" s="35">
        <v>1.0</v>
      </c>
    </row>
    <row r="197">
      <c r="A197" s="42" t="s">
        <v>996</v>
      </c>
      <c r="D197" s="35" t="s">
        <v>997</v>
      </c>
      <c r="E197" s="35">
        <v>2.0</v>
      </c>
    </row>
    <row r="198">
      <c r="A198" s="40" t="s">
        <v>998</v>
      </c>
    </row>
    <row r="199">
      <c r="A199" s="40" t="s">
        <v>873</v>
      </c>
    </row>
    <row r="200">
      <c r="A200" s="118" t="s">
        <v>874</v>
      </c>
    </row>
    <row r="201">
      <c r="A201" s="118" t="s">
        <v>875</v>
      </c>
    </row>
    <row r="202">
      <c r="A202" s="40" t="s">
        <v>876</v>
      </c>
    </row>
    <row r="203">
      <c r="A203" s="43" t="s">
        <v>403</v>
      </c>
      <c r="B203" s="44"/>
      <c r="C203" s="44"/>
      <c r="D203" s="45" t="s">
        <v>403</v>
      </c>
    </row>
    <row r="204">
      <c r="A204" s="43" t="s">
        <v>877</v>
      </c>
      <c r="B204" s="44"/>
      <c r="C204" s="44"/>
      <c r="D204" s="45" t="s">
        <v>877</v>
      </c>
    </row>
    <row r="205">
      <c r="A205" s="40"/>
      <c r="D205" s="35" t="s">
        <v>999</v>
      </c>
    </row>
    <row r="206">
      <c r="A206" s="40">
        <f>COUNTA(A190:A204)</f>
        <v>15</v>
      </c>
    </row>
    <row r="207">
      <c r="A207" s="40"/>
      <c r="E207" s="116">
        <f>sum(E188:E201)</f>
        <v>11</v>
      </c>
    </row>
    <row r="208">
      <c r="A208" s="119"/>
      <c r="B208" s="120"/>
      <c r="C208" s="120"/>
      <c r="D208" s="121" t="s">
        <v>766</v>
      </c>
      <c r="E208" s="1"/>
      <c r="F208" s="1"/>
      <c r="G208" s="1"/>
      <c r="H208" s="1"/>
      <c r="I208" s="1"/>
      <c r="J208" s="1" t="s">
        <v>13</v>
      </c>
    </row>
    <row r="209">
      <c r="A209" s="43" t="s">
        <v>878</v>
      </c>
      <c r="B209" s="44"/>
      <c r="C209" s="44"/>
      <c r="D209" s="44" t="s">
        <v>1000</v>
      </c>
      <c r="E209" s="1" t="s">
        <v>54</v>
      </c>
      <c r="F209" s="1"/>
      <c r="G209" s="1"/>
      <c r="H209" s="1"/>
      <c r="I209" s="1"/>
      <c r="J209" s="1"/>
    </row>
    <row r="210">
      <c r="A210" s="40" t="s">
        <v>879</v>
      </c>
      <c r="E210" s="1" t="s">
        <v>56</v>
      </c>
      <c r="F210" s="47">
        <v>9.0</v>
      </c>
      <c r="G210" s="47">
        <v>10.0</v>
      </c>
      <c r="H210" s="48">
        <f t="shared" ref="H210:H211" si="10">F210/G210</f>
        <v>0.9</v>
      </c>
      <c r="I210" s="1"/>
      <c r="J210" s="1"/>
    </row>
    <row r="211">
      <c r="A211" s="40" t="s">
        <v>880</v>
      </c>
      <c r="D211" s="116" t="s">
        <v>1001</v>
      </c>
      <c r="E211" s="1" t="s">
        <v>57</v>
      </c>
      <c r="F211" s="47">
        <v>9.0</v>
      </c>
      <c r="G211" s="47">
        <v>15.0</v>
      </c>
      <c r="H211" s="48">
        <f t="shared" si="10"/>
        <v>0.6</v>
      </c>
      <c r="I211" s="1"/>
      <c r="J211" s="48">
        <f> 2*H210*H211 / (H210+H211)</f>
        <v>0.72</v>
      </c>
    </row>
    <row r="212">
      <c r="A212" s="40" t="s">
        <v>881</v>
      </c>
      <c r="D212" s="116" t="s">
        <v>1002</v>
      </c>
      <c r="E212" s="1"/>
      <c r="F212" s="1"/>
      <c r="G212" s="1"/>
      <c r="H212" s="1"/>
      <c r="I212" s="1"/>
      <c r="J212" s="1"/>
    </row>
    <row r="213">
      <c r="A213" s="40"/>
      <c r="D213" s="44" t="s">
        <v>968</v>
      </c>
      <c r="E213" s="24" t="s">
        <v>60</v>
      </c>
      <c r="F213" s="1"/>
      <c r="G213" s="1"/>
      <c r="H213" s="1"/>
      <c r="I213" s="1"/>
      <c r="J213" s="1"/>
    </row>
    <row r="214">
      <c r="A214" s="43" t="s">
        <v>882</v>
      </c>
      <c r="E214" s="1" t="s">
        <v>56</v>
      </c>
      <c r="F214" s="47">
        <v>4.5</v>
      </c>
      <c r="G214" s="47">
        <v>11.0</v>
      </c>
      <c r="H214" s="48">
        <f t="shared" ref="H214:H215" si="11">F214/G214</f>
        <v>0.4090909091</v>
      </c>
      <c r="I214" s="1"/>
      <c r="J214" s="1"/>
    </row>
    <row r="215">
      <c r="A215" s="40" t="s">
        <v>884</v>
      </c>
      <c r="D215" s="44" t="s">
        <v>1003</v>
      </c>
      <c r="E215" s="1" t="s">
        <v>57</v>
      </c>
      <c r="F215" s="47">
        <v>6.5</v>
      </c>
      <c r="G215" s="48">
        <v>30.0</v>
      </c>
      <c r="H215" s="48">
        <f t="shared" si="11"/>
        <v>0.2166666667</v>
      </c>
      <c r="I215" s="1"/>
      <c r="J215" s="48">
        <f> 2*H214*H215 / (H214+H215)</f>
        <v>0.2832929782</v>
      </c>
    </row>
    <row r="216">
      <c r="A216" s="40" t="s">
        <v>885</v>
      </c>
      <c r="D216" s="50" t="s">
        <v>1004</v>
      </c>
      <c r="E216" s="1"/>
      <c r="F216" s="1"/>
      <c r="G216" s="1"/>
      <c r="H216" s="1"/>
      <c r="I216" s="1"/>
      <c r="J216" s="1"/>
    </row>
    <row r="217">
      <c r="A217" s="49" t="s">
        <v>886</v>
      </c>
      <c r="E217" s="24" t="s">
        <v>65</v>
      </c>
      <c r="F217" s="1"/>
      <c r="G217" s="1"/>
      <c r="H217" s="1"/>
      <c r="I217" s="1"/>
      <c r="J217" s="1"/>
    </row>
    <row r="218">
      <c r="A218" s="40" t="s">
        <v>888</v>
      </c>
      <c r="E218" s="1" t="s">
        <v>56</v>
      </c>
      <c r="F218" s="47">
        <v>4.5</v>
      </c>
      <c r="G218" s="48">
        <v>8.0</v>
      </c>
      <c r="H218" s="48">
        <f t="shared" ref="H218:H219" si="12">F218/G218</f>
        <v>0.5625</v>
      </c>
      <c r="I218" s="1"/>
      <c r="J218" s="1"/>
    </row>
    <row r="219">
      <c r="A219" s="40"/>
      <c r="D219" s="116" t="s">
        <v>1005</v>
      </c>
      <c r="E219" s="1" t="s">
        <v>57</v>
      </c>
      <c r="F219" s="47">
        <v>5.5</v>
      </c>
      <c r="G219" s="48">
        <v>19.0</v>
      </c>
      <c r="H219" s="48">
        <f t="shared" si="12"/>
        <v>0.2894736842</v>
      </c>
      <c r="I219" s="1"/>
      <c r="J219" s="48">
        <f> 2*H218*H219 / (H218+H219)</f>
        <v>0.3822393822</v>
      </c>
    </row>
    <row r="220">
      <c r="A220" s="43" t="s">
        <v>889</v>
      </c>
      <c r="D220" s="116" t="s">
        <v>1006</v>
      </c>
    </row>
    <row r="221">
      <c r="A221" s="43" t="s">
        <v>891</v>
      </c>
      <c r="D221" s="116" t="s">
        <v>1007</v>
      </c>
    </row>
    <row r="222">
      <c r="A222" s="40" t="s">
        <v>892</v>
      </c>
      <c r="D222" s="116" t="s">
        <v>1008</v>
      </c>
    </row>
    <row r="223">
      <c r="A223" s="40" t="s">
        <v>893</v>
      </c>
    </row>
    <row r="224">
      <c r="A224" s="53" t="s">
        <v>894</v>
      </c>
      <c r="B224" s="54"/>
      <c r="C224" s="54"/>
      <c r="D224" s="54" t="s">
        <v>1009</v>
      </c>
    </row>
    <row r="225">
      <c r="A225" s="40" t="s">
        <v>895</v>
      </c>
      <c r="D225" s="116" t="s">
        <v>1010</v>
      </c>
    </row>
    <row r="226">
      <c r="A226" s="40" t="s">
        <v>896</v>
      </c>
      <c r="D226" s="116" t="s">
        <v>1011</v>
      </c>
    </row>
    <row r="227">
      <c r="A227" s="40"/>
      <c r="D227" s="116" t="s">
        <v>1012</v>
      </c>
    </row>
    <row r="228">
      <c r="A228" s="40" t="s">
        <v>897</v>
      </c>
    </row>
    <row r="229">
      <c r="A229" s="40" t="s">
        <v>898</v>
      </c>
    </row>
    <row r="230">
      <c r="A230" s="40" t="s">
        <v>899</v>
      </c>
      <c r="D230" s="116" t="s">
        <v>1013</v>
      </c>
    </row>
    <row r="231">
      <c r="D231" s="116" t="s">
        <v>1014</v>
      </c>
    </row>
    <row r="233">
      <c r="D233" s="116" t="s">
        <v>1015</v>
      </c>
    </row>
    <row r="234">
      <c r="D234" s="116" t="s">
        <v>1016</v>
      </c>
    </row>
    <row r="236">
      <c r="D236" s="116" t="s">
        <v>1017</v>
      </c>
    </row>
    <row r="237">
      <c r="D237" s="116" t="s">
        <v>1018</v>
      </c>
    </row>
    <row r="238">
      <c r="D238" s="116" t="s">
        <v>1019</v>
      </c>
    </row>
    <row r="248">
      <c r="A248" s="70" t="s">
        <v>856</v>
      </c>
      <c r="B248" s="70"/>
      <c r="C248" s="38"/>
      <c r="D248" s="129" t="s">
        <v>833</v>
      </c>
      <c r="E248" s="41"/>
      <c r="F248" s="41"/>
      <c r="G248" s="41"/>
      <c r="H248" s="41"/>
      <c r="I248" s="41"/>
      <c r="J248" s="41"/>
    </row>
    <row r="249">
      <c r="A249" s="40"/>
      <c r="B249" s="41"/>
      <c r="C249" s="41"/>
      <c r="D249" s="55" t="s">
        <v>667</v>
      </c>
      <c r="E249" s="41"/>
      <c r="F249" s="41"/>
      <c r="G249" s="41"/>
      <c r="H249" s="41"/>
      <c r="I249" s="41"/>
      <c r="J249" s="41"/>
    </row>
    <row r="250">
      <c r="A250" s="40"/>
      <c r="B250" s="41"/>
      <c r="C250" s="41"/>
      <c r="D250" s="55" t="s">
        <v>1020</v>
      </c>
      <c r="E250" s="41"/>
      <c r="F250" s="41"/>
      <c r="G250" s="41"/>
      <c r="H250" s="41"/>
      <c r="I250" s="41"/>
      <c r="J250" s="41"/>
    </row>
    <row r="251">
      <c r="A251" s="40"/>
      <c r="B251" s="41"/>
      <c r="C251" s="41"/>
      <c r="D251" s="41"/>
      <c r="E251" s="41"/>
      <c r="F251" s="41"/>
      <c r="G251" s="41"/>
      <c r="H251" s="41"/>
      <c r="I251" s="41"/>
      <c r="J251" s="41"/>
    </row>
    <row r="252">
      <c r="A252" s="73" t="s">
        <v>35</v>
      </c>
      <c r="B252" s="130"/>
      <c r="C252" s="130"/>
      <c r="D252" s="131" t="s">
        <v>35</v>
      </c>
      <c r="E252" s="41"/>
      <c r="F252" s="41"/>
      <c r="G252" s="41"/>
      <c r="H252" s="41"/>
      <c r="I252" s="41"/>
      <c r="J252" s="41"/>
    </row>
    <row r="253">
      <c r="A253" s="40" t="s">
        <v>860</v>
      </c>
      <c r="B253" s="41"/>
      <c r="C253" s="41"/>
      <c r="D253" s="55"/>
      <c r="E253" s="55"/>
      <c r="F253" s="41"/>
      <c r="G253" s="41"/>
      <c r="H253" s="41"/>
      <c r="I253" s="41"/>
      <c r="J253" s="41"/>
    </row>
    <row r="254">
      <c r="A254" s="53" t="s">
        <v>947</v>
      </c>
      <c r="B254" s="52">
        <v>2.0</v>
      </c>
      <c r="C254" s="52">
        <v>2.0</v>
      </c>
      <c r="D254" s="52" t="s">
        <v>1021</v>
      </c>
      <c r="E254" s="55">
        <v>2.0</v>
      </c>
      <c r="F254" s="55">
        <v>2.0</v>
      </c>
      <c r="G254" s="41"/>
      <c r="H254" s="41"/>
      <c r="I254" s="41"/>
      <c r="J254" s="41"/>
    </row>
    <row r="255">
      <c r="A255" s="40" t="s">
        <v>1022</v>
      </c>
      <c r="B255" s="55">
        <v>2.0</v>
      </c>
      <c r="C255" s="55"/>
      <c r="D255" s="55"/>
      <c r="E255" s="55"/>
      <c r="F255" s="41"/>
      <c r="G255" s="41"/>
      <c r="H255" s="41"/>
      <c r="I255" s="41"/>
      <c r="J255" s="41"/>
    </row>
    <row r="256">
      <c r="A256" s="42" t="s">
        <v>1023</v>
      </c>
      <c r="B256" s="55">
        <v>1.0</v>
      </c>
      <c r="C256" s="55">
        <v>1.0</v>
      </c>
      <c r="D256" s="55" t="s">
        <v>1024</v>
      </c>
      <c r="E256" s="55">
        <v>3.0</v>
      </c>
      <c r="F256" s="55">
        <v>1.0</v>
      </c>
      <c r="G256" s="41"/>
      <c r="H256" s="41"/>
      <c r="I256" s="41"/>
      <c r="J256" s="41"/>
    </row>
    <row r="257">
      <c r="A257" s="42" t="s">
        <v>1025</v>
      </c>
      <c r="B257" s="55">
        <v>2.0</v>
      </c>
      <c r="C257" s="55">
        <v>1.0</v>
      </c>
      <c r="D257" s="132" t="s">
        <v>1026</v>
      </c>
      <c r="E257" s="55">
        <v>9.0</v>
      </c>
      <c r="F257" s="55">
        <v>1.0</v>
      </c>
      <c r="G257" s="41"/>
      <c r="H257" s="41"/>
      <c r="I257" s="41"/>
      <c r="J257" s="41"/>
    </row>
    <row r="258">
      <c r="A258" s="42" t="s">
        <v>1027</v>
      </c>
      <c r="B258" s="55">
        <v>5.0</v>
      </c>
      <c r="C258" s="55">
        <v>2.5</v>
      </c>
      <c r="D258" s="55" t="s">
        <v>1028</v>
      </c>
      <c r="E258" s="55">
        <v>2.0</v>
      </c>
      <c r="F258" s="55">
        <v>1.5</v>
      </c>
      <c r="G258" s="55"/>
      <c r="H258" s="41"/>
      <c r="I258" s="41"/>
      <c r="J258" s="41"/>
    </row>
    <row r="259">
      <c r="A259" s="42" t="s">
        <v>1029</v>
      </c>
      <c r="B259" s="132">
        <v>2.0</v>
      </c>
      <c r="C259" s="41"/>
      <c r="D259" s="132"/>
      <c r="E259" s="55"/>
      <c r="F259" s="41"/>
      <c r="G259" s="41"/>
      <c r="H259" s="41"/>
      <c r="I259" s="41"/>
      <c r="J259" s="41"/>
    </row>
    <row r="260">
      <c r="A260" s="42" t="s">
        <v>1030</v>
      </c>
      <c r="B260" s="55">
        <v>2.0</v>
      </c>
      <c r="C260" s="41"/>
      <c r="D260" s="55"/>
      <c r="E260" s="55"/>
      <c r="F260" s="41"/>
      <c r="G260" s="41"/>
      <c r="H260" s="41"/>
      <c r="I260" s="41"/>
      <c r="J260" s="41"/>
    </row>
    <row r="261">
      <c r="A261" s="42" t="s">
        <v>1031</v>
      </c>
      <c r="B261" s="55">
        <v>1.0</v>
      </c>
      <c r="C261" s="55">
        <v>1.0</v>
      </c>
      <c r="D261" s="55" t="s">
        <v>1032</v>
      </c>
      <c r="E261" s="55">
        <v>3.0</v>
      </c>
      <c r="F261" s="55">
        <v>1.0</v>
      </c>
      <c r="G261" s="41"/>
      <c r="H261" s="41"/>
      <c r="I261" s="41"/>
      <c r="J261" s="41"/>
    </row>
    <row r="262">
      <c r="A262" s="42" t="s">
        <v>1033</v>
      </c>
      <c r="B262" s="55">
        <v>4.0</v>
      </c>
      <c r="C262" s="55">
        <v>2.0</v>
      </c>
      <c r="D262" s="132" t="s">
        <v>1034</v>
      </c>
      <c r="E262" s="55">
        <v>6.0</v>
      </c>
      <c r="F262" s="55">
        <v>2.0</v>
      </c>
      <c r="G262" s="41"/>
      <c r="H262" s="41"/>
      <c r="I262" s="41"/>
      <c r="J262" s="41"/>
    </row>
    <row r="263">
      <c r="A263" s="118" t="s">
        <v>874</v>
      </c>
      <c r="B263" s="55">
        <v>4.0</v>
      </c>
      <c r="C263" s="41"/>
      <c r="D263" s="41"/>
      <c r="E263" s="41"/>
      <c r="F263" s="41"/>
      <c r="G263" s="41"/>
      <c r="H263" s="41"/>
      <c r="I263" s="41"/>
      <c r="J263" s="41"/>
    </row>
    <row r="264">
      <c r="A264" s="118" t="s">
        <v>875</v>
      </c>
      <c r="B264" s="55">
        <v>3.0</v>
      </c>
      <c r="C264" s="41"/>
      <c r="D264" s="41"/>
      <c r="E264" s="41"/>
      <c r="F264" s="41"/>
      <c r="G264" s="41"/>
      <c r="H264" s="41"/>
      <c r="I264" s="41"/>
      <c r="J264" s="41"/>
    </row>
    <row r="265">
      <c r="A265" s="40" t="s">
        <v>876</v>
      </c>
      <c r="B265" s="55">
        <v>2.0</v>
      </c>
      <c r="C265" s="41"/>
      <c r="D265" s="41"/>
      <c r="E265" s="41"/>
      <c r="F265" s="41"/>
      <c r="G265" s="41"/>
      <c r="H265" s="41"/>
      <c r="I265" s="41"/>
      <c r="J265" s="41"/>
    </row>
    <row r="266">
      <c r="A266" s="53" t="s">
        <v>403</v>
      </c>
      <c r="B266" s="41"/>
      <c r="C266" s="41"/>
      <c r="D266" s="55" t="s">
        <v>1035</v>
      </c>
      <c r="E266" s="55">
        <v>2.0</v>
      </c>
      <c r="F266" s="55">
        <v>1.0</v>
      </c>
      <c r="G266" s="55" t="s">
        <v>1036</v>
      </c>
      <c r="H266" s="41"/>
      <c r="I266" s="41"/>
      <c r="J266" s="41"/>
    </row>
    <row r="267">
      <c r="A267" s="53" t="s">
        <v>877</v>
      </c>
      <c r="B267" s="41"/>
      <c r="C267" s="41"/>
      <c r="D267" s="55" t="s">
        <v>1037</v>
      </c>
      <c r="E267" s="55">
        <v>2.0</v>
      </c>
      <c r="F267" s="55">
        <v>1.0</v>
      </c>
      <c r="G267" s="41"/>
      <c r="H267" s="41"/>
      <c r="I267" s="41"/>
      <c r="J267" s="41"/>
    </row>
    <row r="268">
      <c r="A268" s="40"/>
      <c r="B268" s="41"/>
      <c r="C268" s="41"/>
      <c r="D268" s="55"/>
      <c r="E268" s="41"/>
      <c r="F268" s="41"/>
      <c r="G268" s="41"/>
      <c r="H268" s="41"/>
      <c r="I268" s="41"/>
      <c r="J268" s="41"/>
    </row>
    <row r="269">
      <c r="A269" s="40">
        <f>COUNTA(A253:A268)</f>
        <v>15</v>
      </c>
      <c r="B269" s="41">
        <f t="shared" ref="B269:C269" si="13">SUM(B253:B267)</f>
        <v>30</v>
      </c>
      <c r="C269" s="41">
        <f t="shared" si="13"/>
        <v>9.5</v>
      </c>
      <c r="D269" s="40">
        <f>COUNTA(D253:D268)</f>
        <v>8</v>
      </c>
      <c r="E269" s="41"/>
      <c r="F269" s="41"/>
      <c r="G269" s="41"/>
      <c r="H269" s="41"/>
      <c r="I269" s="41"/>
      <c r="J269" s="41"/>
    </row>
    <row r="270">
      <c r="A270" s="40"/>
      <c r="B270" s="41"/>
      <c r="C270" s="41"/>
      <c r="D270" s="41"/>
      <c r="E270" s="41">
        <f t="shared" ref="E270:F270" si="14">sum(E253:E268)</f>
        <v>29</v>
      </c>
      <c r="F270" s="41">
        <f t="shared" si="14"/>
        <v>10.5</v>
      </c>
      <c r="G270" s="41"/>
      <c r="H270" s="41"/>
      <c r="I270" s="41"/>
      <c r="J270" s="41"/>
    </row>
    <row r="271">
      <c r="A271" s="119"/>
      <c r="B271" s="133"/>
      <c r="C271" s="133"/>
      <c r="D271" s="134" t="s">
        <v>766</v>
      </c>
      <c r="E271" s="70"/>
      <c r="F271" s="70"/>
      <c r="G271" s="70"/>
      <c r="H271" s="70"/>
      <c r="I271" s="70"/>
      <c r="J271" s="70" t="s">
        <v>13</v>
      </c>
    </row>
    <row r="272">
      <c r="A272" s="40" t="s">
        <v>878</v>
      </c>
      <c r="B272" s="41"/>
      <c r="C272" s="41"/>
      <c r="D272" s="41"/>
      <c r="E272" s="70" t="s">
        <v>54</v>
      </c>
      <c r="F272" s="70"/>
      <c r="G272" s="70"/>
      <c r="H272" s="70"/>
      <c r="I272" s="70"/>
      <c r="J272" s="70"/>
    </row>
    <row r="273">
      <c r="A273" s="40" t="s">
        <v>879</v>
      </c>
      <c r="B273" s="41"/>
      <c r="C273" s="41"/>
      <c r="D273" s="41"/>
      <c r="E273" s="70" t="s">
        <v>56</v>
      </c>
      <c r="F273" s="83">
        <v>8.0</v>
      </c>
      <c r="G273" s="83">
        <v>8.0</v>
      </c>
      <c r="H273" s="85">
        <f t="shared" ref="H273:H274" si="15">F273/G273</f>
        <v>1</v>
      </c>
      <c r="I273" s="70"/>
      <c r="J273" s="70"/>
    </row>
    <row r="274">
      <c r="A274" s="40" t="s">
        <v>880</v>
      </c>
      <c r="B274" s="41"/>
      <c r="C274" s="41"/>
      <c r="D274" s="41"/>
      <c r="E274" s="70" t="s">
        <v>57</v>
      </c>
      <c r="F274" s="83">
        <v>8.0</v>
      </c>
      <c r="G274" s="83">
        <v>15.0</v>
      </c>
      <c r="H274" s="85">
        <f t="shared" si="15"/>
        <v>0.5333333333</v>
      </c>
      <c r="I274" s="70"/>
      <c r="J274" s="85">
        <f> 2*H273*H274 / (H273+H274)</f>
        <v>0.6956521739</v>
      </c>
    </row>
    <row r="275">
      <c r="A275" s="40" t="s">
        <v>881</v>
      </c>
      <c r="B275" s="41"/>
      <c r="C275" s="41"/>
      <c r="D275" s="41"/>
      <c r="E275" s="70"/>
      <c r="F275" s="70"/>
      <c r="G275" s="70"/>
      <c r="H275" s="70"/>
      <c r="I275" s="70"/>
      <c r="J275" s="70"/>
    </row>
    <row r="276">
      <c r="A276" s="40"/>
      <c r="B276" s="41"/>
      <c r="C276" s="41"/>
      <c r="D276" s="41"/>
      <c r="E276" s="135" t="s">
        <v>60</v>
      </c>
      <c r="F276" s="70"/>
      <c r="G276" s="70"/>
      <c r="H276" s="70"/>
      <c r="I276" s="70"/>
      <c r="J276" s="70"/>
    </row>
    <row r="277">
      <c r="A277" s="49" t="s">
        <v>882</v>
      </c>
      <c r="B277" s="50"/>
      <c r="C277" s="50"/>
      <c r="D277" s="51" t="s">
        <v>1038</v>
      </c>
      <c r="E277" s="70" t="s">
        <v>56</v>
      </c>
      <c r="F277" s="83">
        <v>10.5</v>
      </c>
      <c r="G277" s="83">
        <v>29.0</v>
      </c>
      <c r="H277" s="85">
        <f t="shared" ref="H277:H278" si="16">F277/G277</f>
        <v>0.3620689655</v>
      </c>
      <c r="I277" s="70"/>
      <c r="J277" s="70"/>
    </row>
    <row r="278">
      <c r="A278" s="40" t="s">
        <v>884</v>
      </c>
      <c r="B278" s="41"/>
      <c r="C278" s="41"/>
      <c r="D278" s="41"/>
      <c r="E278" s="70" t="s">
        <v>57</v>
      </c>
      <c r="F278" s="83">
        <v>9.5</v>
      </c>
      <c r="G278" s="85">
        <v>30.0</v>
      </c>
      <c r="H278" s="85">
        <f t="shared" si="16"/>
        <v>0.3166666667</v>
      </c>
      <c r="I278" s="70"/>
      <c r="J278" s="85">
        <f> 2*H277*H278 / (H277+H278)</f>
        <v>0.3378492803</v>
      </c>
    </row>
    <row r="279">
      <c r="A279" s="40" t="s">
        <v>885</v>
      </c>
      <c r="B279" s="41"/>
      <c r="C279" s="41"/>
      <c r="D279" s="41"/>
      <c r="E279" s="70"/>
      <c r="F279" s="70"/>
      <c r="G279" s="70"/>
      <c r="H279" s="70"/>
      <c r="I279" s="70"/>
      <c r="J279" s="70"/>
    </row>
    <row r="280">
      <c r="A280" s="49" t="s">
        <v>886</v>
      </c>
      <c r="B280" s="50"/>
      <c r="C280" s="50"/>
      <c r="D280" s="51" t="s">
        <v>1039</v>
      </c>
      <c r="E280" s="135" t="s">
        <v>65</v>
      </c>
      <c r="F280" s="70"/>
      <c r="G280" s="70"/>
      <c r="H280" s="70"/>
      <c r="I280" s="70"/>
      <c r="J280" s="70"/>
    </row>
    <row r="281">
      <c r="A281" s="40" t="s">
        <v>888</v>
      </c>
      <c r="B281" s="41"/>
      <c r="C281" s="41"/>
      <c r="D281" s="41"/>
      <c r="E281" s="70" t="s">
        <v>56</v>
      </c>
      <c r="F281" s="83">
        <v>1.0</v>
      </c>
      <c r="G281" s="83">
        <v>11.0</v>
      </c>
      <c r="H281" s="85">
        <f t="shared" ref="H281:H282" si="17">F281/G281</f>
        <v>0.09090909091</v>
      </c>
      <c r="I281" s="70"/>
      <c r="J281" s="70"/>
    </row>
    <row r="282">
      <c r="A282" s="40"/>
      <c r="B282" s="41"/>
      <c r="C282" s="41"/>
      <c r="D282" s="41"/>
      <c r="E282" s="70" t="s">
        <v>57</v>
      </c>
      <c r="F282" s="83">
        <v>1.0</v>
      </c>
      <c r="G282" s="85">
        <v>19.0</v>
      </c>
      <c r="H282" s="85">
        <f t="shared" si="17"/>
        <v>0.05263157895</v>
      </c>
      <c r="I282" s="70"/>
      <c r="J282" s="85">
        <f> 2*H281*H282 / (H281+H282)</f>
        <v>0.06666666667</v>
      </c>
    </row>
    <row r="283">
      <c r="A283" s="40" t="s">
        <v>889</v>
      </c>
      <c r="B283" s="41"/>
      <c r="C283" s="41"/>
      <c r="D283" s="41"/>
      <c r="E283" s="41"/>
      <c r="F283" s="41"/>
      <c r="G283" s="41"/>
      <c r="H283" s="41"/>
      <c r="I283" s="41"/>
      <c r="J283" s="41"/>
    </row>
    <row r="284">
      <c r="A284" s="40" t="s">
        <v>891</v>
      </c>
      <c r="B284" s="41"/>
      <c r="C284" s="41"/>
      <c r="D284" s="41"/>
      <c r="E284" s="41"/>
      <c r="F284" s="41"/>
      <c r="G284" s="41"/>
      <c r="H284" s="41"/>
      <c r="I284" s="41"/>
      <c r="J284" s="41"/>
    </row>
    <row r="285">
      <c r="A285" s="40" t="s">
        <v>892</v>
      </c>
      <c r="B285" s="41"/>
      <c r="C285" s="41"/>
      <c r="D285" s="41"/>
      <c r="E285" s="41"/>
      <c r="F285" s="41"/>
      <c r="G285" s="41"/>
      <c r="H285" s="41"/>
      <c r="I285" s="41"/>
      <c r="J285" s="41"/>
    </row>
    <row r="286">
      <c r="A286" s="40" t="s">
        <v>893</v>
      </c>
      <c r="B286" s="41"/>
      <c r="C286" s="41"/>
      <c r="D286" s="41"/>
      <c r="E286" s="41"/>
      <c r="F286" s="41"/>
      <c r="G286" s="41"/>
      <c r="H286" s="41"/>
      <c r="I286" s="41"/>
      <c r="J286" s="41"/>
    </row>
    <row r="287">
      <c r="A287" s="40" t="s">
        <v>894</v>
      </c>
      <c r="B287" s="41"/>
      <c r="C287" s="41"/>
      <c r="D287" s="41"/>
      <c r="E287" s="41"/>
      <c r="F287" s="41"/>
      <c r="G287" s="41"/>
      <c r="H287" s="41"/>
      <c r="I287" s="41"/>
      <c r="J287" s="41"/>
    </row>
    <row r="288">
      <c r="A288" s="40" t="s">
        <v>895</v>
      </c>
      <c r="B288" s="41"/>
      <c r="C288" s="41"/>
      <c r="D288" s="35" t="s">
        <v>1040</v>
      </c>
      <c r="E288" s="41"/>
      <c r="F288" s="41"/>
      <c r="G288" s="41"/>
      <c r="H288" s="41"/>
      <c r="I288" s="41"/>
      <c r="J288" s="41"/>
    </row>
    <row r="289">
      <c r="A289" s="40" t="s">
        <v>896</v>
      </c>
      <c r="B289" s="41"/>
      <c r="C289" s="41"/>
      <c r="D289" s="41"/>
      <c r="E289" s="41"/>
      <c r="F289" s="41"/>
      <c r="G289" s="41"/>
      <c r="H289" s="41"/>
      <c r="I289" s="41"/>
      <c r="J289" s="41"/>
    </row>
    <row r="290">
      <c r="A290" s="40"/>
      <c r="B290" s="41"/>
      <c r="C290" s="41"/>
      <c r="D290" s="41"/>
      <c r="E290" s="41"/>
      <c r="F290" s="41"/>
      <c r="G290" s="41"/>
      <c r="H290" s="41"/>
      <c r="I290" s="41"/>
      <c r="J290" s="41"/>
    </row>
    <row r="291">
      <c r="A291" s="40" t="s">
        <v>897</v>
      </c>
      <c r="B291" s="41"/>
      <c r="C291" s="41"/>
      <c r="D291" s="41"/>
      <c r="E291" s="41"/>
      <c r="F291" s="41"/>
      <c r="G291" s="41"/>
      <c r="H291" s="41"/>
      <c r="I291" s="41"/>
      <c r="J291" s="41"/>
    </row>
    <row r="292">
      <c r="A292" s="40" t="s">
        <v>898</v>
      </c>
      <c r="B292" s="41"/>
      <c r="C292" s="41"/>
      <c r="D292" s="41"/>
      <c r="E292" s="41"/>
      <c r="F292" s="41"/>
      <c r="G292" s="41"/>
      <c r="H292" s="41"/>
      <c r="I292" s="41"/>
      <c r="J292" s="41"/>
    </row>
    <row r="293">
      <c r="A293" s="40" t="s">
        <v>899</v>
      </c>
      <c r="B293" s="41"/>
      <c r="C293" s="41"/>
      <c r="D293" s="41"/>
      <c r="E293" s="41"/>
      <c r="F293" s="41"/>
      <c r="G293" s="41"/>
      <c r="H293" s="41"/>
      <c r="I293" s="41"/>
      <c r="J293" s="41"/>
    </row>
    <row r="294">
      <c r="D294" s="35" t="s">
        <v>1041</v>
      </c>
    </row>
    <row r="297">
      <c r="D297" s="35" t="s">
        <v>1042</v>
      </c>
    </row>
    <row r="299">
      <c r="D299" s="35" t="s">
        <v>1043</v>
      </c>
    </row>
    <row r="300">
      <c r="D300" s="35" t="s">
        <v>1044</v>
      </c>
    </row>
    <row r="301">
      <c r="D301" s="35" t="s">
        <v>1045</v>
      </c>
    </row>
    <row r="302">
      <c r="D302" s="35" t="s">
        <v>1046</v>
      </c>
    </row>
    <row r="303">
      <c r="D303" s="35" t="s">
        <v>1047</v>
      </c>
    </row>
    <row r="304">
      <c r="D304" s="35" t="s">
        <v>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4" max="4" width="58.5"/>
    <col customWidth="1" min="5" max="5" width="12.5"/>
  </cols>
  <sheetData>
    <row r="1">
      <c r="A1" s="1" t="s">
        <v>7</v>
      </c>
      <c r="B1" s="1"/>
      <c r="C1" s="39"/>
      <c r="D1" s="117" t="s">
        <v>1049</v>
      </c>
    </row>
    <row r="2">
      <c r="A2" s="40" t="s">
        <v>31</v>
      </c>
      <c r="B2" s="3"/>
      <c r="D2" s="35" t="s">
        <v>667</v>
      </c>
    </row>
    <row r="3">
      <c r="A3" s="40" t="s">
        <v>1050</v>
      </c>
      <c r="B3" s="81">
        <v>2.0</v>
      </c>
      <c r="D3" s="35" t="s">
        <v>945</v>
      </c>
    </row>
    <row r="4">
      <c r="A4" s="40" t="s">
        <v>1051</v>
      </c>
      <c r="B4" s="81">
        <v>4.0</v>
      </c>
    </row>
    <row r="5">
      <c r="A5" s="40"/>
      <c r="B5" s="3"/>
      <c r="D5" s="35" t="s">
        <v>35</v>
      </c>
    </row>
    <row r="6">
      <c r="A6" s="40" t="s">
        <v>35</v>
      </c>
      <c r="B6" s="3"/>
      <c r="D6" s="35" t="s">
        <v>1052</v>
      </c>
      <c r="E6" s="35">
        <v>2.0</v>
      </c>
    </row>
    <row r="7">
      <c r="A7" s="40" t="s">
        <v>1053</v>
      </c>
      <c r="B7" s="3"/>
    </row>
    <row r="8">
      <c r="A8" s="75" t="s">
        <v>1054</v>
      </c>
      <c r="B8" s="81">
        <v>4.0</v>
      </c>
      <c r="D8" s="35" t="s">
        <v>1055</v>
      </c>
      <c r="E8" s="35">
        <v>3.0</v>
      </c>
    </row>
    <row r="9">
      <c r="A9" s="43" t="s">
        <v>1056</v>
      </c>
      <c r="B9" s="43"/>
      <c r="C9" s="44"/>
      <c r="D9" s="45" t="s">
        <v>1057</v>
      </c>
    </row>
    <row r="10">
      <c r="A10" s="40" t="s">
        <v>1058</v>
      </c>
      <c r="B10" s="3"/>
    </row>
    <row r="11">
      <c r="A11" s="40" t="s">
        <v>1059</v>
      </c>
      <c r="B11" s="3"/>
      <c r="D11" s="35"/>
    </row>
    <row r="12">
      <c r="A12" s="42" t="s">
        <v>1060</v>
      </c>
      <c r="B12" s="81">
        <v>2.0</v>
      </c>
      <c r="D12" s="35" t="s">
        <v>1061</v>
      </c>
      <c r="E12" s="35">
        <v>2.0</v>
      </c>
    </row>
    <row r="13">
      <c r="A13" s="42" t="s">
        <v>1062</v>
      </c>
      <c r="B13" s="81">
        <v>1.0</v>
      </c>
      <c r="D13" s="35" t="s">
        <v>1063</v>
      </c>
      <c r="E13" s="35">
        <v>1.0</v>
      </c>
    </row>
    <row r="14">
      <c r="A14" s="40" t="s">
        <v>1064</v>
      </c>
      <c r="B14" s="3"/>
    </row>
    <row r="15">
      <c r="A15" s="40" t="s">
        <v>1065</v>
      </c>
      <c r="B15" s="3"/>
    </row>
    <row r="16">
      <c r="A16" s="40" t="s">
        <v>1066</v>
      </c>
      <c r="B16" s="3"/>
    </row>
    <row r="17">
      <c r="A17" s="40" t="s">
        <v>1067</v>
      </c>
      <c r="B17" s="3"/>
    </row>
    <row r="18">
      <c r="A18" s="40" t="s">
        <v>1068</v>
      </c>
      <c r="B18" s="3"/>
    </row>
    <row r="19">
      <c r="A19" s="40" t="s">
        <v>1069</v>
      </c>
      <c r="B19" s="3"/>
    </row>
    <row r="20">
      <c r="A20" s="42" t="s">
        <v>1070</v>
      </c>
      <c r="B20" s="3"/>
    </row>
    <row r="21">
      <c r="A21" s="40" t="s">
        <v>1071</v>
      </c>
      <c r="B21" s="3"/>
    </row>
    <row r="22">
      <c r="A22" s="42" t="s">
        <v>1072</v>
      </c>
      <c r="B22" s="81">
        <v>3.0</v>
      </c>
      <c r="D22" s="136" t="s">
        <v>1073</v>
      </c>
      <c r="E22" s="35">
        <v>2.0</v>
      </c>
    </row>
    <row r="23">
      <c r="A23" s="69"/>
      <c r="B23" s="81"/>
      <c r="D23" s="35" t="s">
        <v>1074</v>
      </c>
    </row>
    <row r="24">
      <c r="A24" s="69"/>
      <c r="B24" s="81">
        <f>SUM(B2:B22)</f>
        <v>16</v>
      </c>
      <c r="E24" s="116">
        <f>SUM(E6:E22)</f>
        <v>10</v>
      </c>
    </row>
    <row r="25">
      <c r="A25" s="137"/>
      <c r="B25" s="138"/>
      <c r="C25" s="139"/>
      <c r="D25" s="140" t="s">
        <v>691</v>
      </c>
      <c r="E25" s="1"/>
      <c r="F25" s="1"/>
      <c r="G25" s="1"/>
      <c r="H25" s="1"/>
      <c r="I25" s="1"/>
      <c r="J25" s="1" t="s">
        <v>13</v>
      </c>
    </row>
    <row r="26">
      <c r="A26" s="40" t="s">
        <v>1075</v>
      </c>
      <c r="B26" s="3"/>
      <c r="D26" s="116" t="s">
        <v>1076</v>
      </c>
      <c r="E26" s="1" t="s">
        <v>54</v>
      </c>
      <c r="F26" s="1"/>
      <c r="G26" s="1"/>
      <c r="H26" s="1"/>
      <c r="I26" s="1"/>
      <c r="J26" s="1"/>
    </row>
    <row r="27">
      <c r="A27" s="43" t="s">
        <v>1077</v>
      </c>
      <c r="B27" s="43"/>
      <c r="C27" s="44"/>
      <c r="D27" s="43" t="s">
        <v>1078</v>
      </c>
      <c r="E27" s="1" t="s">
        <v>56</v>
      </c>
      <c r="F27" s="47">
        <v>5.0</v>
      </c>
      <c r="G27" s="47">
        <v>7.0</v>
      </c>
      <c r="H27" s="48">
        <f t="shared" ref="H27:H28" si="1">F27/G27</f>
        <v>0.7142857143</v>
      </c>
      <c r="I27" s="1"/>
      <c r="J27" s="1"/>
    </row>
    <row r="28">
      <c r="A28" s="43" t="s">
        <v>1079</v>
      </c>
      <c r="B28" s="43"/>
      <c r="C28" s="44"/>
      <c r="D28" s="43" t="s">
        <v>1080</v>
      </c>
      <c r="E28" s="1" t="s">
        <v>57</v>
      </c>
      <c r="F28" s="47">
        <v>5.0</v>
      </c>
      <c r="G28" s="48">
        <v>18.0</v>
      </c>
      <c r="H28" s="48">
        <f t="shared" si="1"/>
        <v>0.2777777778</v>
      </c>
      <c r="I28" s="1"/>
      <c r="J28" s="48">
        <f> 2*H27*H28 / (H27+H28)</f>
        <v>0.4</v>
      </c>
    </row>
    <row r="29">
      <c r="A29" s="40" t="s">
        <v>1081</v>
      </c>
      <c r="B29" s="3"/>
      <c r="E29" s="1"/>
      <c r="F29" s="1"/>
      <c r="G29" s="1"/>
      <c r="H29" s="1"/>
      <c r="I29" s="1"/>
      <c r="J29" s="1"/>
    </row>
    <row r="30">
      <c r="A30" s="40" t="s">
        <v>1082</v>
      </c>
      <c r="B30" s="3"/>
      <c r="E30" s="1" t="s">
        <v>60</v>
      </c>
      <c r="F30" s="1"/>
      <c r="G30" s="1"/>
      <c r="H30" s="1"/>
      <c r="I30" s="1"/>
      <c r="J30" s="1"/>
    </row>
    <row r="31">
      <c r="A31" s="40" t="s">
        <v>1083</v>
      </c>
      <c r="B31" s="3"/>
      <c r="E31" s="1" t="s">
        <v>56</v>
      </c>
      <c r="F31" s="47">
        <v>1.0</v>
      </c>
      <c r="G31" s="47">
        <v>10.0</v>
      </c>
      <c r="H31" s="48">
        <f t="shared" ref="H31:H32" si="2">F31/G31</f>
        <v>0.1</v>
      </c>
      <c r="I31" s="1"/>
      <c r="J31" s="1"/>
    </row>
    <row r="32">
      <c r="A32" s="40" t="s">
        <v>1084</v>
      </c>
      <c r="B32" s="3"/>
      <c r="D32" s="3" t="s">
        <v>1085</v>
      </c>
      <c r="E32" s="1" t="s">
        <v>57</v>
      </c>
      <c r="F32" s="47">
        <v>1.0</v>
      </c>
      <c r="G32" s="48">
        <v>16.0</v>
      </c>
      <c r="H32" s="48">
        <f t="shared" si="2"/>
        <v>0.0625</v>
      </c>
      <c r="I32" s="1"/>
      <c r="J32" s="48">
        <f> 2*H31*H32 / (H31+H32)</f>
        <v>0.07692307692</v>
      </c>
    </row>
    <row r="33">
      <c r="A33" s="40"/>
      <c r="B33" s="3"/>
      <c r="E33" s="1"/>
      <c r="F33" s="1"/>
      <c r="G33" s="1"/>
      <c r="H33" s="1"/>
      <c r="I33" s="1"/>
      <c r="J33" s="1"/>
    </row>
    <row r="34">
      <c r="A34" s="40" t="s">
        <v>1086</v>
      </c>
      <c r="B34" s="3"/>
      <c r="E34" s="1" t="s">
        <v>65</v>
      </c>
      <c r="F34" s="1"/>
      <c r="G34" s="1"/>
      <c r="H34" s="1"/>
      <c r="I34" s="1"/>
      <c r="J34" s="1"/>
    </row>
    <row r="35">
      <c r="A35" s="40" t="s">
        <v>1087</v>
      </c>
      <c r="B35" s="3"/>
      <c r="E35" s="1" t="s">
        <v>56</v>
      </c>
      <c r="F35" s="47">
        <v>2.5</v>
      </c>
      <c r="G35" s="47">
        <v>12.0</v>
      </c>
      <c r="H35" s="48">
        <f t="shared" ref="H35:H36" si="3">F35/G35</f>
        <v>0.2083333333</v>
      </c>
      <c r="I35" s="1"/>
      <c r="J35" s="1"/>
    </row>
    <row r="36">
      <c r="A36" s="40" t="s">
        <v>1088</v>
      </c>
      <c r="B36" s="3"/>
      <c r="E36" s="1" t="s">
        <v>57</v>
      </c>
      <c r="F36" s="47">
        <v>2.5</v>
      </c>
      <c r="G36" s="48">
        <v>20.0</v>
      </c>
      <c r="H36" s="48">
        <f t="shared" si="3"/>
        <v>0.125</v>
      </c>
      <c r="I36" s="1"/>
      <c r="J36" s="48">
        <f> 2*H35*H36 / (H35+H36)</f>
        <v>0.15625</v>
      </c>
    </row>
    <row r="37">
      <c r="A37" s="40" t="s">
        <v>1089</v>
      </c>
      <c r="B37" s="3"/>
    </row>
    <row r="38">
      <c r="A38" s="40" t="s">
        <v>1090</v>
      </c>
      <c r="B38" s="3"/>
    </row>
    <row r="39">
      <c r="A39" s="40" t="s">
        <v>1091</v>
      </c>
      <c r="B39" s="3"/>
    </row>
    <row r="40">
      <c r="A40" s="40" t="s">
        <v>1092</v>
      </c>
      <c r="B40" s="3"/>
    </row>
    <row r="41">
      <c r="A41" s="40" t="s">
        <v>1093</v>
      </c>
      <c r="B41" s="3"/>
    </row>
    <row r="42">
      <c r="A42" s="40"/>
      <c r="B42" s="3"/>
    </row>
    <row r="43">
      <c r="A43" s="40" t="s">
        <v>1094</v>
      </c>
      <c r="B43" s="3"/>
    </row>
    <row r="44">
      <c r="A44" s="40" t="s">
        <v>1095</v>
      </c>
      <c r="B44" s="3"/>
    </row>
    <row r="45">
      <c r="A45" s="49" t="s">
        <v>1096</v>
      </c>
      <c r="B45" s="3"/>
      <c r="D45" s="49" t="s">
        <v>1097</v>
      </c>
    </row>
    <row r="46">
      <c r="A46" s="40" t="s">
        <v>1098</v>
      </c>
      <c r="B46" s="3"/>
    </row>
    <row r="47">
      <c r="A47" s="40" t="s">
        <v>1099</v>
      </c>
      <c r="B47" s="3"/>
    </row>
    <row r="48">
      <c r="D48" s="3"/>
    </row>
    <row r="49">
      <c r="A49" s="101" t="s">
        <v>1100</v>
      </c>
      <c r="D49" s="3"/>
    </row>
    <row r="50">
      <c r="D50" s="3" t="s">
        <v>1101</v>
      </c>
    </row>
    <row r="51">
      <c r="D51" s="3" t="s">
        <v>1102</v>
      </c>
    </row>
    <row r="52">
      <c r="D52" s="141" t="s">
        <v>1103</v>
      </c>
      <c r="E52" s="35" t="s">
        <v>1104</v>
      </c>
    </row>
    <row r="53">
      <c r="D53" s="3"/>
    </row>
    <row r="54">
      <c r="D54" s="3" t="s">
        <v>1105</v>
      </c>
    </row>
    <row r="55">
      <c r="D55" s="3"/>
    </row>
    <row r="56">
      <c r="D56" s="3" t="s">
        <v>1106</v>
      </c>
    </row>
    <row r="57">
      <c r="D57" s="3" t="s">
        <v>1107</v>
      </c>
    </row>
    <row r="58">
      <c r="D58" s="3" t="s">
        <v>1108</v>
      </c>
    </row>
    <row r="59">
      <c r="D59" s="3" t="s">
        <v>1109</v>
      </c>
    </row>
    <row r="67">
      <c r="A67" s="70" t="s">
        <v>7</v>
      </c>
      <c r="B67" s="70"/>
      <c r="C67" s="38"/>
      <c r="D67" s="129" t="s">
        <v>1110</v>
      </c>
      <c r="E67" s="41"/>
      <c r="F67" s="41"/>
      <c r="G67" s="41"/>
      <c r="H67" s="41"/>
      <c r="I67" s="41"/>
      <c r="J67" s="41"/>
    </row>
    <row r="68">
      <c r="A68" s="40" t="s">
        <v>31</v>
      </c>
      <c r="B68" s="40"/>
      <c r="C68" s="41"/>
      <c r="D68" s="55" t="s">
        <v>667</v>
      </c>
      <c r="E68" s="41"/>
      <c r="F68" s="41"/>
      <c r="G68" s="41"/>
      <c r="H68" s="41"/>
      <c r="I68" s="41"/>
      <c r="J68" s="41"/>
    </row>
    <row r="69">
      <c r="A69" s="40" t="s">
        <v>1050</v>
      </c>
      <c r="B69" s="69">
        <v>2.0</v>
      </c>
      <c r="C69" s="41"/>
      <c r="D69" s="55" t="s">
        <v>1111</v>
      </c>
      <c r="E69" s="55">
        <v>2.0</v>
      </c>
      <c r="F69" s="41"/>
      <c r="G69" s="41"/>
      <c r="H69" s="41"/>
      <c r="I69" s="41"/>
      <c r="J69" s="41"/>
    </row>
    <row r="70">
      <c r="A70" s="42" t="s">
        <v>1112</v>
      </c>
      <c r="B70" s="69">
        <v>4.0</v>
      </c>
      <c r="C70" s="41"/>
      <c r="D70" s="59" t="s">
        <v>1113</v>
      </c>
      <c r="E70" s="55">
        <v>5.0</v>
      </c>
      <c r="F70" s="55">
        <v>5.0</v>
      </c>
      <c r="G70" s="41"/>
      <c r="H70" s="41"/>
      <c r="I70" s="41"/>
      <c r="J70" s="41"/>
    </row>
    <row r="71">
      <c r="A71" s="40"/>
      <c r="B71" s="40"/>
      <c r="C71" s="41"/>
      <c r="D71" s="41"/>
      <c r="E71" s="41"/>
      <c r="F71" s="41"/>
      <c r="G71" s="41"/>
      <c r="H71" s="41"/>
      <c r="I71" s="41"/>
      <c r="J71" s="41"/>
    </row>
    <row r="72">
      <c r="A72" s="40" t="s">
        <v>35</v>
      </c>
      <c r="B72" s="40"/>
      <c r="C72" s="41"/>
      <c r="D72" s="55" t="s">
        <v>35</v>
      </c>
      <c r="E72" s="41"/>
      <c r="F72" s="41"/>
      <c r="G72" s="41"/>
      <c r="H72" s="41"/>
      <c r="I72" s="41"/>
      <c r="J72" s="41"/>
    </row>
    <row r="73">
      <c r="A73" s="43" t="s">
        <v>1053</v>
      </c>
      <c r="B73" s="43"/>
      <c r="C73" s="44"/>
      <c r="D73" s="45" t="s">
        <v>1114</v>
      </c>
      <c r="E73" s="41"/>
      <c r="F73" s="41"/>
      <c r="G73" s="41"/>
      <c r="H73" s="41"/>
      <c r="I73" s="41"/>
      <c r="J73" s="41"/>
    </row>
    <row r="74">
      <c r="A74" s="75" t="s">
        <v>1115</v>
      </c>
      <c r="B74" s="69">
        <v>4.0</v>
      </c>
      <c r="C74" s="41"/>
      <c r="D74" s="45" t="s">
        <v>1116</v>
      </c>
      <c r="E74" s="41"/>
      <c r="F74" s="41"/>
      <c r="G74" s="41"/>
      <c r="H74" s="41"/>
      <c r="I74" s="41"/>
      <c r="J74" s="41"/>
    </row>
    <row r="75">
      <c r="A75" s="43" t="s">
        <v>1056</v>
      </c>
      <c r="B75" s="43"/>
      <c r="C75" s="44"/>
      <c r="D75" s="45" t="s">
        <v>1117</v>
      </c>
      <c r="E75" s="41"/>
      <c r="F75" s="41"/>
      <c r="G75" s="41"/>
      <c r="H75" s="41"/>
      <c r="I75" s="41"/>
      <c r="J75" s="41"/>
    </row>
    <row r="76">
      <c r="A76" s="53" t="s">
        <v>1058</v>
      </c>
      <c r="B76" s="53"/>
      <c r="C76" s="54"/>
      <c r="D76" s="52" t="s">
        <v>1118</v>
      </c>
      <c r="E76" s="41"/>
      <c r="F76" s="41"/>
      <c r="G76" s="41"/>
      <c r="H76" s="41"/>
      <c r="I76" s="41"/>
      <c r="J76" s="41"/>
    </row>
    <row r="77">
      <c r="A77" s="53" t="s">
        <v>1059</v>
      </c>
      <c r="B77" s="53"/>
      <c r="C77" s="54"/>
      <c r="D77" s="52" t="s">
        <v>1119</v>
      </c>
      <c r="E77" s="41"/>
      <c r="F77" s="41"/>
      <c r="G77" s="41"/>
      <c r="H77" s="41"/>
      <c r="I77" s="41"/>
      <c r="J77" s="41"/>
    </row>
    <row r="78">
      <c r="A78" s="42" t="s">
        <v>1120</v>
      </c>
      <c r="B78" s="69">
        <v>2.0</v>
      </c>
      <c r="C78" s="41"/>
      <c r="D78" s="55" t="s">
        <v>1121</v>
      </c>
      <c r="E78" s="55">
        <v>2.0</v>
      </c>
      <c r="F78" s="41"/>
      <c r="G78" s="41"/>
      <c r="H78" s="41"/>
      <c r="I78" s="41"/>
      <c r="J78" s="41"/>
    </row>
    <row r="79">
      <c r="A79" s="42" t="s">
        <v>1122</v>
      </c>
      <c r="B79" s="69">
        <v>1.0</v>
      </c>
      <c r="C79" s="41"/>
      <c r="D79" s="55" t="s">
        <v>1123</v>
      </c>
      <c r="E79" s="55">
        <v>1.0</v>
      </c>
      <c r="F79" s="55">
        <v>1.0</v>
      </c>
      <c r="G79" s="41"/>
      <c r="H79" s="41"/>
      <c r="I79" s="41"/>
      <c r="J79" s="41"/>
    </row>
    <row r="80">
      <c r="A80" s="49" t="s">
        <v>1064</v>
      </c>
      <c r="B80" s="40"/>
      <c r="C80" s="41"/>
      <c r="D80" s="55"/>
      <c r="E80" s="41"/>
      <c r="F80" s="41"/>
      <c r="G80" s="41"/>
      <c r="H80" s="41"/>
      <c r="I80" s="41"/>
      <c r="J80" s="41"/>
    </row>
    <row r="81">
      <c r="A81" s="49" t="s">
        <v>1124</v>
      </c>
      <c r="B81" s="40"/>
      <c r="C81" s="41"/>
      <c r="D81" s="55"/>
      <c r="E81" s="41"/>
      <c r="F81" s="41"/>
      <c r="G81" s="41"/>
      <c r="H81" s="41"/>
      <c r="I81" s="41"/>
      <c r="J81" s="41"/>
    </row>
    <row r="82">
      <c r="A82" s="49" t="s">
        <v>1066</v>
      </c>
      <c r="B82" s="40"/>
      <c r="C82" s="41"/>
      <c r="D82" s="41"/>
      <c r="E82" s="41"/>
      <c r="F82" s="41"/>
      <c r="G82" s="41"/>
      <c r="H82" s="41"/>
      <c r="I82" s="41"/>
      <c r="J82" s="41"/>
    </row>
    <row r="83">
      <c r="A83" s="49" t="s">
        <v>1067</v>
      </c>
      <c r="B83" s="40"/>
      <c r="C83" s="41"/>
      <c r="D83" s="55"/>
      <c r="E83" s="41"/>
      <c r="F83" s="41"/>
      <c r="G83" s="41"/>
      <c r="H83" s="41"/>
      <c r="I83" s="41"/>
      <c r="J83" s="41"/>
    </row>
    <row r="84">
      <c r="A84" s="49" t="s">
        <v>1068</v>
      </c>
      <c r="B84" s="40"/>
      <c r="C84" s="41"/>
      <c r="D84" s="55"/>
      <c r="E84" s="41"/>
      <c r="F84" s="41"/>
      <c r="G84" s="41"/>
      <c r="H84" s="41"/>
      <c r="I84" s="41"/>
      <c r="J84" s="41"/>
    </row>
    <row r="85">
      <c r="A85" s="40" t="s">
        <v>1069</v>
      </c>
      <c r="B85" s="40"/>
      <c r="C85" s="41"/>
      <c r="D85" s="55"/>
      <c r="E85" s="41"/>
      <c r="F85" s="41"/>
      <c r="G85" s="41"/>
      <c r="H85" s="41"/>
      <c r="I85" s="41"/>
      <c r="J85" s="41"/>
    </row>
    <row r="86">
      <c r="A86" s="56" t="s">
        <v>1125</v>
      </c>
      <c r="B86" s="40"/>
      <c r="C86" s="41"/>
      <c r="D86" s="55" t="s">
        <v>1126</v>
      </c>
      <c r="E86" s="55">
        <v>1.0</v>
      </c>
      <c r="F86" s="41"/>
      <c r="G86" s="41"/>
      <c r="H86" s="41"/>
      <c r="I86" s="41"/>
      <c r="J86" s="41"/>
    </row>
    <row r="87">
      <c r="A87" s="40" t="s">
        <v>1071</v>
      </c>
      <c r="B87" s="40"/>
      <c r="C87" s="41"/>
      <c r="D87" s="55"/>
      <c r="E87" s="41"/>
      <c r="F87" s="41"/>
      <c r="G87" s="41"/>
      <c r="H87" s="41"/>
      <c r="I87" s="41"/>
      <c r="J87" s="41"/>
    </row>
    <row r="88">
      <c r="A88" s="42" t="s">
        <v>1127</v>
      </c>
      <c r="B88" s="69">
        <v>3.0</v>
      </c>
      <c r="C88" s="41"/>
      <c r="D88" s="55" t="s">
        <v>1128</v>
      </c>
      <c r="E88" s="55">
        <v>3.0</v>
      </c>
      <c r="F88" s="55">
        <v>2.0</v>
      </c>
      <c r="G88" s="41"/>
      <c r="H88" s="41"/>
      <c r="I88" s="41"/>
      <c r="J88" s="41"/>
    </row>
    <row r="89">
      <c r="A89" s="69"/>
      <c r="B89" s="69"/>
      <c r="C89" s="41"/>
      <c r="D89" s="55"/>
      <c r="E89" s="41"/>
      <c r="F89" s="41"/>
      <c r="G89" s="41"/>
      <c r="H89" s="41"/>
      <c r="I89" s="41"/>
      <c r="J89" s="41"/>
    </row>
    <row r="90">
      <c r="A90" s="69"/>
      <c r="B90" s="69">
        <f>SUM(B68:B88)</f>
        <v>16</v>
      </c>
      <c r="C90" s="41"/>
      <c r="D90" s="55"/>
      <c r="E90" s="69">
        <f>SUM(E68:E88)</f>
        <v>14</v>
      </c>
      <c r="F90" s="41"/>
      <c r="G90" s="41"/>
      <c r="H90" s="41"/>
      <c r="I90" s="41"/>
      <c r="J90" s="41"/>
    </row>
    <row r="91">
      <c r="A91" s="137"/>
      <c r="B91" s="137"/>
      <c r="C91" s="139"/>
      <c r="D91" s="140" t="s">
        <v>766</v>
      </c>
      <c r="E91" s="70"/>
      <c r="F91" s="70"/>
      <c r="G91" s="70"/>
      <c r="H91" s="70"/>
      <c r="I91" s="70"/>
      <c r="J91" s="70" t="s">
        <v>13</v>
      </c>
    </row>
    <row r="92">
      <c r="A92" s="49" t="s">
        <v>1075</v>
      </c>
      <c r="B92" s="49"/>
      <c r="C92" s="50"/>
      <c r="D92" s="142" t="s">
        <v>1129</v>
      </c>
      <c r="E92" s="70" t="s">
        <v>54</v>
      </c>
      <c r="F92" s="70"/>
      <c r="G92" s="70"/>
      <c r="H92" s="70"/>
      <c r="I92" s="70"/>
      <c r="J92" s="70"/>
    </row>
    <row r="93">
      <c r="A93" s="43" t="s">
        <v>1077</v>
      </c>
      <c r="B93" s="43"/>
      <c r="C93" s="44"/>
      <c r="D93" s="143" t="s">
        <v>1078</v>
      </c>
      <c r="E93" s="70" t="s">
        <v>56</v>
      </c>
      <c r="F93" s="83">
        <v>10.5</v>
      </c>
      <c r="G93" s="83">
        <v>11.0</v>
      </c>
      <c r="H93" s="85">
        <f t="shared" ref="H93:H94" si="4">F93/G93</f>
        <v>0.9545454545</v>
      </c>
      <c r="I93" s="70"/>
      <c r="J93" s="70"/>
    </row>
    <row r="94">
      <c r="A94" s="43" t="s">
        <v>1079</v>
      </c>
      <c r="B94" s="43"/>
      <c r="C94" s="44"/>
      <c r="D94" s="143" t="s">
        <v>1080</v>
      </c>
      <c r="E94" s="70" t="s">
        <v>57</v>
      </c>
      <c r="F94" s="83">
        <v>12.5</v>
      </c>
      <c r="G94" s="85">
        <v>18.0</v>
      </c>
      <c r="H94" s="85">
        <f t="shared" si="4"/>
        <v>0.6944444444</v>
      </c>
      <c r="I94" s="70"/>
      <c r="J94" s="85">
        <f> 2*H93*H94 / (H93+H94)</f>
        <v>0.8039816233</v>
      </c>
    </row>
    <row r="95">
      <c r="A95" s="40" t="s">
        <v>1081</v>
      </c>
      <c r="B95" s="40"/>
      <c r="C95" s="41"/>
      <c r="D95" s="144"/>
      <c r="E95" s="70"/>
      <c r="F95" s="70"/>
      <c r="G95" s="70"/>
      <c r="H95" s="70"/>
      <c r="I95" s="70"/>
      <c r="J95" s="70"/>
    </row>
    <row r="96">
      <c r="A96" s="43" t="s">
        <v>1082</v>
      </c>
      <c r="B96" s="43"/>
      <c r="C96" s="44"/>
      <c r="D96" s="44" t="s">
        <v>1130</v>
      </c>
      <c r="E96" s="70" t="s">
        <v>60</v>
      </c>
      <c r="F96" s="70"/>
      <c r="G96" s="70"/>
      <c r="H96" s="70"/>
      <c r="I96" s="70"/>
      <c r="J96" s="70"/>
    </row>
    <row r="97">
      <c r="A97" s="49" t="s">
        <v>1083</v>
      </c>
      <c r="B97" s="49"/>
      <c r="C97" s="50"/>
      <c r="D97" s="142" t="s">
        <v>1131</v>
      </c>
      <c r="E97" s="70" t="s">
        <v>56</v>
      </c>
      <c r="F97" s="83">
        <v>8.0</v>
      </c>
      <c r="G97" s="83">
        <v>14.0</v>
      </c>
      <c r="H97" s="85">
        <f t="shared" ref="H97:H98" si="5">F97/G97</f>
        <v>0.5714285714</v>
      </c>
      <c r="I97" s="70"/>
      <c r="J97" s="70"/>
    </row>
    <row r="98">
      <c r="A98" s="49" t="s">
        <v>1084</v>
      </c>
      <c r="B98" s="49"/>
      <c r="C98" s="50"/>
      <c r="D98" s="50" t="s">
        <v>1132</v>
      </c>
      <c r="E98" s="70" t="s">
        <v>57</v>
      </c>
      <c r="F98" s="83">
        <v>2.0</v>
      </c>
      <c r="G98" s="85">
        <v>16.0</v>
      </c>
      <c r="H98" s="85">
        <f t="shared" si="5"/>
        <v>0.125</v>
      </c>
      <c r="I98" s="70"/>
      <c r="J98" s="85">
        <f> 2*H97*H98 / (H97+H98)</f>
        <v>0.2051282051</v>
      </c>
    </row>
    <row r="99">
      <c r="A99" s="40"/>
      <c r="B99" s="40"/>
      <c r="C99" s="41"/>
      <c r="D99" s="41"/>
      <c r="E99" s="70"/>
      <c r="F99" s="70"/>
      <c r="G99" s="70"/>
      <c r="H99" s="70"/>
      <c r="I99" s="70"/>
      <c r="J99" s="70"/>
    </row>
    <row r="100">
      <c r="A100" s="40" t="s">
        <v>1086</v>
      </c>
      <c r="B100" s="40"/>
      <c r="C100" s="41"/>
      <c r="D100" s="41"/>
      <c r="E100" s="70" t="s">
        <v>65</v>
      </c>
      <c r="F100" s="70"/>
      <c r="G100" s="70"/>
      <c r="H100" s="70"/>
      <c r="I100" s="70"/>
      <c r="J100" s="70"/>
    </row>
    <row r="101">
      <c r="A101" s="40" t="s">
        <v>1087</v>
      </c>
      <c r="B101" s="40"/>
      <c r="C101" s="41"/>
      <c r="D101" s="41"/>
      <c r="E101" s="70" t="s">
        <v>56</v>
      </c>
      <c r="F101" s="83">
        <v>5.0</v>
      </c>
      <c r="G101" s="83">
        <v>12.0</v>
      </c>
      <c r="H101" s="85">
        <f t="shared" ref="H101:H102" si="6">F101/G101</f>
        <v>0.4166666667</v>
      </c>
      <c r="I101" s="70"/>
      <c r="J101" s="70"/>
    </row>
    <row r="102">
      <c r="A102" s="40" t="s">
        <v>1088</v>
      </c>
      <c r="B102" s="40"/>
      <c r="C102" s="41"/>
      <c r="D102" s="41"/>
      <c r="E102" s="70" t="s">
        <v>57</v>
      </c>
      <c r="F102" s="83">
        <v>5.0</v>
      </c>
      <c r="G102" s="85">
        <v>20.0</v>
      </c>
      <c r="H102" s="85">
        <f t="shared" si="6"/>
        <v>0.25</v>
      </c>
      <c r="I102" s="70"/>
      <c r="J102" s="85">
        <f> 2*H101*H102 / (H101+H102)</f>
        <v>0.3125</v>
      </c>
    </row>
    <row r="103">
      <c r="A103" s="40" t="s">
        <v>1089</v>
      </c>
      <c r="B103" s="40"/>
      <c r="C103" s="41"/>
      <c r="D103" s="41"/>
      <c r="E103" s="41"/>
      <c r="F103" s="41"/>
      <c r="G103" s="41"/>
      <c r="H103" s="41"/>
      <c r="I103" s="41"/>
      <c r="J103" s="41"/>
    </row>
    <row r="104">
      <c r="A104" s="40" t="s">
        <v>1090</v>
      </c>
      <c r="B104" s="40"/>
      <c r="C104" s="41"/>
      <c r="D104" s="41"/>
      <c r="E104" s="41"/>
      <c r="F104" s="41"/>
      <c r="G104" s="41"/>
      <c r="H104" s="41"/>
      <c r="I104" s="41"/>
      <c r="J104" s="41"/>
    </row>
    <row r="105">
      <c r="A105" s="40" t="s">
        <v>1091</v>
      </c>
      <c r="B105" s="40"/>
      <c r="C105" s="41"/>
      <c r="D105" s="41"/>
      <c r="E105" s="41"/>
      <c r="F105" s="41"/>
      <c r="G105" s="41"/>
      <c r="H105" s="41"/>
      <c r="I105" s="41"/>
      <c r="J105" s="41"/>
    </row>
    <row r="106">
      <c r="A106" s="40" t="s">
        <v>1092</v>
      </c>
      <c r="B106" s="40"/>
      <c r="C106" s="41"/>
      <c r="D106" s="41"/>
      <c r="E106" s="41"/>
      <c r="F106" s="41"/>
      <c r="G106" s="41"/>
      <c r="H106" s="41"/>
      <c r="I106" s="41"/>
      <c r="J106" s="41"/>
    </row>
    <row r="107">
      <c r="A107" s="40" t="s">
        <v>1093</v>
      </c>
      <c r="B107" s="40"/>
      <c r="C107" s="41"/>
      <c r="D107" s="41"/>
      <c r="E107" s="41"/>
      <c r="F107" s="41"/>
      <c r="G107" s="41"/>
      <c r="H107" s="41"/>
      <c r="I107" s="41"/>
      <c r="J107" s="41"/>
    </row>
    <row r="108">
      <c r="A108" s="40"/>
      <c r="B108" s="40"/>
      <c r="C108" s="41"/>
      <c r="D108" s="41"/>
      <c r="E108" s="41"/>
      <c r="F108" s="41"/>
      <c r="G108" s="41"/>
      <c r="H108" s="41"/>
      <c r="I108" s="41"/>
      <c r="J108" s="41"/>
    </row>
    <row r="109">
      <c r="A109" s="40" t="s">
        <v>1094</v>
      </c>
      <c r="B109" s="40"/>
      <c r="C109" s="41"/>
      <c r="D109" s="41"/>
      <c r="E109" s="41"/>
      <c r="F109" s="41"/>
      <c r="G109" s="41"/>
      <c r="H109" s="41"/>
      <c r="I109" s="41"/>
      <c r="J109" s="41"/>
    </row>
    <row r="110">
      <c r="A110" s="40" t="s">
        <v>1095</v>
      </c>
      <c r="B110" s="40"/>
      <c r="C110" s="41"/>
      <c r="D110" s="41"/>
      <c r="E110" s="41"/>
      <c r="F110" s="41"/>
      <c r="G110" s="41"/>
      <c r="H110" s="41"/>
      <c r="I110" s="41"/>
      <c r="J110" s="41"/>
    </row>
    <row r="111">
      <c r="A111" s="66" t="s">
        <v>1096</v>
      </c>
      <c r="B111" s="66"/>
      <c r="C111" s="67"/>
      <c r="D111" s="67" t="s">
        <v>1133</v>
      </c>
      <c r="E111" s="41"/>
      <c r="F111" s="41"/>
      <c r="G111" s="41"/>
      <c r="H111" s="41"/>
      <c r="I111" s="41"/>
      <c r="J111" s="41"/>
    </row>
    <row r="112">
      <c r="A112" s="40" t="s">
        <v>1098</v>
      </c>
      <c r="B112" s="40"/>
      <c r="C112" s="41"/>
      <c r="D112" s="41"/>
      <c r="E112" s="41"/>
      <c r="F112" s="41"/>
      <c r="G112" s="41"/>
      <c r="H112" s="41"/>
      <c r="I112" s="41"/>
      <c r="J112" s="41"/>
    </row>
    <row r="113">
      <c r="A113" s="40" t="s">
        <v>1099</v>
      </c>
      <c r="B113" s="40"/>
      <c r="C113" s="41"/>
      <c r="D113" s="41"/>
      <c r="E113" s="41"/>
      <c r="F113" s="41"/>
      <c r="G113" s="41"/>
      <c r="H113" s="41"/>
      <c r="I113" s="41"/>
      <c r="J113" s="41"/>
    </row>
    <row r="114">
      <c r="D114" s="144"/>
    </row>
    <row r="115">
      <c r="A115" s="101" t="s">
        <v>1100</v>
      </c>
      <c r="D115" s="41" t="s">
        <v>1134</v>
      </c>
    </row>
    <row r="116">
      <c r="D116" s="41"/>
    </row>
    <row r="117">
      <c r="D117" s="40" t="s">
        <v>1135</v>
      </c>
    </row>
    <row r="118">
      <c r="D118" s="41" t="s">
        <v>1136</v>
      </c>
    </row>
    <row r="119">
      <c r="D119" s="41"/>
    </row>
    <row r="120">
      <c r="D120" s="41"/>
    </row>
    <row r="121">
      <c r="D121" s="41" t="s">
        <v>1137</v>
      </c>
    </row>
    <row r="122">
      <c r="D122" s="41" t="s">
        <v>1138</v>
      </c>
    </row>
    <row r="123">
      <c r="D123" s="3"/>
    </row>
    <row r="124">
      <c r="D124" s="3"/>
    </row>
    <row r="125">
      <c r="D125" s="3">
        <f>COUNTA(D92:D122)</f>
        <v>12</v>
      </c>
    </row>
    <row r="128">
      <c r="A128" s="70" t="s">
        <v>7</v>
      </c>
      <c r="B128" s="70"/>
      <c r="C128" s="38"/>
      <c r="D128" s="129" t="s">
        <v>1139</v>
      </c>
      <c r="E128" s="41"/>
      <c r="F128" s="41"/>
      <c r="G128" s="41"/>
      <c r="H128" s="41"/>
      <c r="I128" s="41"/>
      <c r="J128" s="41"/>
    </row>
    <row r="129">
      <c r="A129" s="40" t="s">
        <v>31</v>
      </c>
      <c r="B129" s="40"/>
      <c r="C129" s="41"/>
      <c r="D129" s="55" t="s">
        <v>667</v>
      </c>
      <c r="E129" s="41"/>
      <c r="F129" s="41"/>
      <c r="G129" s="41"/>
      <c r="H129" s="41"/>
      <c r="I129" s="41"/>
      <c r="J129" s="41"/>
    </row>
    <row r="130">
      <c r="A130" s="60" t="s">
        <v>1140</v>
      </c>
      <c r="B130" s="69">
        <v>2.0</v>
      </c>
      <c r="C130" s="41"/>
      <c r="D130" s="55" t="s">
        <v>1141</v>
      </c>
      <c r="E130" s="55">
        <v>2.0</v>
      </c>
      <c r="F130" s="41"/>
      <c r="G130" s="41"/>
      <c r="H130" s="41"/>
      <c r="I130" s="41"/>
      <c r="J130" s="41"/>
    </row>
    <row r="131">
      <c r="A131" s="42" t="s">
        <v>1142</v>
      </c>
      <c r="B131" s="69">
        <v>4.0</v>
      </c>
      <c r="C131" s="41"/>
      <c r="D131" s="55" t="s">
        <v>1143</v>
      </c>
      <c r="E131" s="55">
        <v>5.0</v>
      </c>
      <c r="F131" s="41"/>
      <c r="G131" s="55" t="s">
        <v>1144</v>
      </c>
      <c r="H131" s="41"/>
      <c r="I131" s="41"/>
      <c r="J131" s="41"/>
    </row>
    <row r="132">
      <c r="A132" s="40"/>
      <c r="B132" s="40"/>
      <c r="C132" s="41"/>
      <c r="D132" s="41"/>
      <c r="E132" s="41"/>
      <c r="F132" s="41"/>
      <c r="G132" s="41"/>
      <c r="H132" s="41"/>
      <c r="I132" s="41"/>
      <c r="J132" s="41"/>
    </row>
    <row r="133">
      <c r="A133" s="40" t="s">
        <v>35</v>
      </c>
      <c r="B133" s="40"/>
      <c r="C133" s="41"/>
      <c r="D133" s="55" t="s">
        <v>35</v>
      </c>
      <c r="E133" s="41"/>
      <c r="F133" s="41"/>
      <c r="G133" s="41"/>
      <c r="H133" s="41"/>
      <c r="I133" s="41"/>
      <c r="J133" s="41"/>
    </row>
    <row r="134">
      <c r="A134" s="43" t="s">
        <v>1053</v>
      </c>
      <c r="B134" s="43"/>
      <c r="C134" s="44"/>
      <c r="D134" s="45" t="s">
        <v>1053</v>
      </c>
      <c r="E134" s="41"/>
      <c r="F134" s="41"/>
      <c r="G134" s="41"/>
      <c r="H134" s="41"/>
      <c r="I134" s="41"/>
      <c r="J134" s="41"/>
    </row>
    <row r="135">
      <c r="A135" s="75" t="s">
        <v>1145</v>
      </c>
      <c r="B135" s="69">
        <v>4.0</v>
      </c>
      <c r="C135" s="41"/>
      <c r="D135" s="45" t="s">
        <v>1146</v>
      </c>
      <c r="E135" s="41"/>
      <c r="F135" s="41"/>
      <c r="G135" s="41"/>
      <c r="H135" s="41"/>
      <c r="I135" s="41"/>
      <c r="J135" s="41"/>
    </row>
    <row r="136">
      <c r="A136" s="43" t="s">
        <v>1056</v>
      </c>
      <c r="B136" s="43"/>
      <c r="C136" s="44"/>
      <c r="D136" s="45" t="s">
        <v>1147</v>
      </c>
      <c r="E136" s="41"/>
      <c r="F136" s="41"/>
      <c r="G136" s="41"/>
      <c r="H136" s="41"/>
      <c r="I136" s="41"/>
      <c r="J136" s="41"/>
    </row>
    <row r="137">
      <c r="A137" s="40" t="s">
        <v>1058</v>
      </c>
      <c r="B137" s="40"/>
      <c r="C137" s="41"/>
      <c r="D137" s="55"/>
      <c r="E137" s="41"/>
      <c r="F137" s="41"/>
      <c r="G137" s="41"/>
      <c r="H137" s="41"/>
      <c r="I137" s="41"/>
      <c r="J137" s="41"/>
    </row>
    <row r="138">
      <c r="A138" s="43" t="s">
        <v>1059</v>
      </c>
      <c r="B138" s="43"/>
      <c r="C138" s="44"/>
      <c r="D138" s="45" t="s">
        <v>1148</v>
      </c>
      <c r="E138" s="41"/>
      <c r="F138" s="41"/>
      <c r="G138" s="41"/>
      <c r="H138" s="41"/>
      <c r="I138" s="41"/>
      <c r="J138" s="41"/>
    </row>
    <row r="139">
      <c r="A139" s="42" t="s">
        <v>1149</v>
      </c>
      <c r="B139" s="69">
        <v>2.0</v>
      </c>
      <c r="C139" s="41"/>
      <c r="D139" s="55" t="s">
        <v>1150</v>
      </c>
      <c r="E139" s="55">
        <v>2.0</v>
      </c>
      <c r="F139" s="41"/>
      <c r="G139" s="55" t="s">
        <v>1151</v>
      </c>
      <c r="H139" s="41"/>
      <c r="I139" s="41"/>
      <c r="J139" s="41"/>
    </row>
    <row r="140">
      <c r="A140" s="42" t="s">
        <v>1152</v>
      </c>
      <c r="B140" s="69">
        <v>1.0</v>
      </c>
      <c r="C140" s="41"/>
      <c r="D140" s="55"/>
      <c r="E140" s="41"/>
      <c r="F140" s="41"/>
      <c r="G140" s="41"/>
      <c r="H140" s="41"/>
      <c r="I140" s="41"/>
      <c r="J140" s="41"/>
    </row>
    <row r="141">
      <c r="A141" s="49" t="s">
        <v>1064</v>
      </c>
      <c r="B141" s="40"/>
      <c r="C141" s="41"/>
      <c r="D141" s="55" t="s">
        <v>1153</v>
      </c>
      <c r="E141" s="41"/>
      <c r="F141" s="41"/>
      <c r="G141" s="41"/>
      <c r="H141" s="41"/>
      <c r="I141" s="41"/>
      <c r="J141" s="41"/>
    </row>
    <row r="142">
      <c r="A142" s="49" t="s">
        <v>1154</v>
      </c>
      <c r="B142" s="40"/>
      <c r="C142" s="41"/>
      <c r="D142" s="51" t="s">
        <v>1155</v>
      </c>
      <c r="E142" s="41"/>
      <c r="F142" s="41"/>
      <c r="G142" s="41"/>
      <c r="H142" s="41"/>
      <c r="I142" s="41"/>
      <c r="J142" s="41"/>
    </row>
    <row r="143">
      <c r="A143" s="49" t="s">
        <v>1066</v>
      </c>
      <c r="B143" s="40"/>
      <c r="C143" s="41"/>
      <c r="D143" s="51" t="s">
        <v>1156</v>
      </c>
      <c r="E143" s="41"/>
      <c r="F143" s="41"/>
      <c r="G143" s="41"/>
      <c r="H143" s="41"/>
      <c r="I143" s="41"/>
      <c r="J143" s="41"/>
    </row>
    <row r="144">
      <c r="A144" s="49" t="s">
        <v>1067</v>
      </c>
      <c r="B144" s="40"/>
      <c r="C144" s="41"/>
      <c r="D144" s="41"/>
      <c r="E144" s="41"/>
      <c r="F144" s="41"/>
      <c r="G144" s="41"/>
      <c r="H144" s="41"/>
      <c r="I144" s="41"/>
      <c r="J144" s="41"/>
    </row>
    <row r="145">
      <c r="A145" s="49" t="s">
        <v>1068</v>
      </c>
      <c r="B145" s="40"/>
      <c r="C145" s="41"/>
      <c r="D145" s="41"/>
      <c r="E145" s="41"/>
      <c r="F145" s="41"/>
      <c r="G145" s="41"/>
      <c r="H145" s="41"/>
      <c r="I145" s="41"/>
      <c r="J145" s="41"/>
    </row>
    <row r="146">
      <c r="A146" s="40" t="s">
        <v>1069</v>
      </c>
      <c r="B146" s="40"/>
      <c r="C146" s="41"/>
      <c r="D146" s="55"/>
      <c r="E146" s="41"/>
      <c r="F146" s="41"/>
      <c r="G146" s="41"/>
      <c r="H146" s="41"/>
      <c r="I146" s="41"/>
      <c r="J146" s="41"/>
    </row>
    <row r="147">
      <c r="A147" s="56" t="s">
        <v>1157</v>
      </c>
      <c r="B147" s="40"/>
      <c r="C147" s="41"/>
      <c r="D147" s="55" t="s">
        <v>1158</v>
      </c>
      <c r="E147" s="55">
        <v>1.0</v>
      </c>
      <c r="F147" s="41"/>
      <c r="G147" s="41"/>
      <c r="H147" s="41"/>
      <c r="I147" s="41"/>
      <c r="J147" s="41"/>
    </row>
    <row r="148">
      <c r="A148" s="40" t="s">
        <v>1071</v>
      </c>
      <c r="B148" s="40"/>
      <c r="C148" s="41"/>
      <c r="D148" s="55"/>
      <c r="E148" s="41"/>
      <c r="F148" s="41"/>
      <c r="G148" s="41"/>
      <c r="H148" s="41"/>
      <c r="I148" s="41"/>
      <c r="J148" s="41"/>
    </row>
    <row r="149">
      <c r="A149" s="42" t="s">
        <v>1159</v>
      </c>
      <c r="B149" s="69">
        <v>3.0</v>
      </c>
      <c r="C149" s="41"/>
      <c r="D149" s="55" t="s">
        <v>1160</v>
      </c>
      <c r="E149" s="55">
        <v>3.0</v>
      </c>
      <c r="F149" s="41"/>
      <c r="G149" s="41"/>
      <c r="H149" s="41"/>
      <c r="I149" s="41"/>
      <c r="J149" s="41"/>
    </row>
    <row r="150">
      <c r="A150" s="69"/>
      <c r="B150" s="69"/>
      <c r="C150" s="41"/>
      <c r="D150" s="55"/>
      <c r="E150" s="41"/>
      <c r="F150" s="41"/>
      <c r="G150" s="41"/>
      <c r="H150" s="41"/>
      <c r="I150" s="41"/>
      <c r="J150" s="41"/>
    </row>
    <row r="151">
      <c r="A151" s="69"/>
      <c r="B151" s="69">
        <f>SUM(B129:B149)</f>
        <v>16</v>
      </c>
      <c r="C151" s="41"/>
      <c r="D151" s="55"/>
      <c r="E151" s="69">
        <f>SUM(E129:E149)</f>
        <v>13</v>
      </c>
      <c r="F151" s="41"/>
      <c r="G151" s="41"/>
      <c r="H151" s="41"/>
      <c r="I151" s="41"/>
      <c r="J151" s="41"/>
    </row>
    <row r="152">
      <c r="A152" s="137"/>
      <c r="B152" s="137"/>
      <c r="C152" s="139"/>
      <c r="D152" s="140" t="s">
        <v>766</v>
      </c>
      <c r="E152" s="70"/>
      <c r="F152" s="70"/>
      <c r="G152" s="70"/>
      <c r="H152" s="70"/>
      <c r="I152" s="70"/>
      <c r="J152" s="70" t="s">
        <v>13</v>
      </c>
    </row>
    <row r="153">
      <c r="A153" s="43" t="s">
        <v>1075</v>
      </c>
      <c r="B153" s="43"/>
      <c r="C153" s="44"/>
      <c r="D153" s="145" t="s">
        <v>1161</v>
      </c>
      <c r="E153" s="70" t="s">
        <v>54</v>
      </c>
      <c r="F153" s="70"/>
      <c r="G153" s="70"/>
      <c r="H153" s="70"/>
      <c r="I153" s="70"/>
      <c r="J153" s="70"/>
    </row>
    <row r="154">
      <c r="A154" s="43" t="s">
        <v>1077</v>
      </c>
      <c r="B154" s="43"/>
      <c r="C154" s="44"/>
      <c r="D154" s="143" t="s">
        <v>1162</v>
      </c>
      <c r="E154" s="70" t="s">
        <v>56</v>
      </c>
      <c r="F154" s="83">
        <v>9.0</v>
      </c>
      <c r="G154" s="83">
        <v>12.0</v>
      </c>
      <c r="H154" s="85">
        <f t="shared" ref="H154:H155" si="7">F154/G154</f>
        <v>0.75</v>
      </c>
      <c r="I154" s="70"/>
      <c r="J154" s="70"/>
    </row>
    <row r="155">
      <c r="A155" s="43" t="s">
        <v>1079</v>
      </c>
      <c r="B155" s="43"/>
      <c r="C155" s="44"/>
      <c r="D155" s="143" t="s">
        <v>1163</v>
      </c>
      <c r="E155" s="70" t="s">
        <v>57</v>
      </c>
      <c r="F155" s="83">
        <v>12.0</v>
      </c>
      <c r="G155" s="85">
        <v>18.0</v>
      </c>
      <c r="H155" s="85">
        <f t="shared" si="7"/>
        <v>0.6666666667</v>
      </c>
      <c r="I155" s="70"/>
      <c r="J155" s="85">
        <f> 2*H154*H155 / (H154+H155)</f>
        <v>0.7058823529</v>
      </c>
    </row>
    <row r="156">
      <c r="A156" s="40" t="s">
        <v>1081</v>
      </c>
      <c r="B156" s="40"/>
      <c r="C156" s="41"/>
      <c r="D156" s="142" t="s">
        <v>1164</v>
      </c>
      <c r="E156" s="70"/>
      <c r="F156" s="70"/>
      <c r="G156" s="70"/>
      <c r="H156" s="70"/>
      <c r="I156" s="70"/>
      <c r="J156" s="70"/>
    </row>
    <row r="157">
      <c r="A157" s="49" t="s">
        <v>1082</v>
      </c>
      <c r="B157" s="40"/>
      <c r="C157" s="41"/>
      <c r="D157" s="144" t="s">
        <v>1165</v>
      </c>
      <c r="E157" s="70" t="s">
        <v>60</v>
      </c>
      <c r="F157" s="70"/>
      <c r="G157" s="70"/>
      <c r="H157" s="70"/>
      <c r="I157" s="70"/>
      <c r="J157" s="70"/>
    </row>
    <row r="158">
      <c r="A158" s="40" t="s">
        <v>1083</v>
      </c>
      <c r="B158" s="40"/>
      <c r="C158" s="41"/>
      <c r="D158" s="41" t="s">
        <v>1166</v>
      </c>
      <c r="E158" s="70" t="s">
        <v>56</v>
      </c>
      <c r="F158" s="83">
        <v>7.0</v>
      </c>
      <c r="G158" s="83">
        <v>13.0</v>
      </c>
      <c r="H158" s="85">
        <f t="shared" ref="H158:H159" si="8">F158/G158</f>
        <v>0.5384615385</v>
      </c>
      <c r="I158" s="70"/>
      <c r="J158" s="70"/>
    </row>
    <row r="159">
      <c r="A159" s="49" t="s">
        <v>1084</v>
      </c>
      <c r="B159" s="40"/>
      <c r="C159" s="41"/>
      <c r="D159" s="79" t="s">
        <v>1167</v>
      </c>
      <c r="E159" s="70" t="s">
        <v>57</v>
      </c>
      <c r="F159" s="83">
        <v>3.0</v>
      </c>
      <c r="G159" s="85">
        <v>16.0</v>
      </c>
      <c r="H159" s="85">
        <f t="shared" si="8"/>
        <v>0.1875</v>
      </c>
      <c r="I159" s="70"/>
      <c r="J159" s="85">
        <f> 2*H158*H159 / (H158+H159)</f>
        <v>0.2781456954</v>
      </c>
    </row>
    <row r="160">
      <c r="A160" s="40"/>
      <c r="B160" s="40"/>
      <c r="C160" s="41"/>
      <c r="D160" s="144" t="s">
        <v>1168</v>
      </c>
      <c r="E160" s="70"/>
      <c r="F160" s="70"/>
      <c r="G160" s="70"/>
      <c r="H160" s="70"/>
      <c r="I160" s="70"/>
      <c r="J160" s="70"/>
    </row>
    <row r="161">
      <c r="A161" s="40" t="s">
        <v>1086</v>
      </c>
      <c r="B161" s="40"/>
      <c r="C161" s="41"/>
      <c r="D161" s="41" t="s">
        <v>1169</v>
      </c>
      <c r="E161" s="70" t="s">
        <v>65</v>
      </c>
      <c r="F161" s="70"/>
      <c r="G161" s="70"/>
      <c r="H161" s="70"/>
      <c r="I161" s="70"/>
      <c r="J161" s="70"/>
    </row>
    <row r="162">
      <c r="A162" s="40" t="s">
        <v>1087</v>
      </c>
      <c r="B162" s="40"/>
      <c r="C162" s="41"/>
      <c r="D162" s="144" t="s">
        <v>1170</v>
      </c>
      <c r="E162" s="70" t="s">
        <v>56</v>
      </c>
      <c r="F162" s="83">
        <v>6.0</v>
      </c>
      <c r="G162" s="83">
        <v>25.0</v>
      </c>
      <c r="H162" s="85">
        <f t="shared" ref="H162:H163" si="9">F162/G162</f>
        <v>0.24</v>
      </c>
      <c r="I162" s="70"/>
      <c r="J162" s="70"/>
    </row>
    <row r="163">
      <c r="A163" s="40" t="s">
        <v>1088</v>
      </c>
      <c r="B163" s="40"/>
      <c r="C163" s="41"/>
      <c r="D163" s="142" t="s">
        <v>1171</v>
      </c>
      <c r="E163" s="70" t="s">
        <v>57</v>
      </c>
      <c r="F163" s="83">
        <v>5.5</v>
      </c>
      <c r="G163" s="85">
        <v>20.0</v>
      </c>
      <c r="H163" s="85">
        <f t="shared" si="9"/>
        <v>0.275</v>
      </c>
      <c r="I163" s="70"/>
      <c r="J163" s="85">
        <f> 2*H162*H163 / (H162+H163)</f>
        <v>0.2563106796</v>
      </c>
    </row>
    <row r="164">
      <c r="A164" s="40" t="s">
        <v>1089</v>
      </c>
      <c r="B164" s="40"/>
      <c r="C164" s="41"/>
      <c r="D164" s="41"/>
      <c r="E164" s="41"/>
      <c r="F164" s="41"/>
      <c r="G164" s="41"/>
      <c r="H164" s="41"/>
      <c r="I164" s="41"/>
      <c r="J164" s="41"/>
    </row>
    <row r="165">
      <c r="A165" s="40" t="s">
        <v>1090</v>
      </c>
      <c r="B165" s="40"/>
      <c r="C165" s="41"/>
      <c r="D165" s="144" t="s">
        <v>1172</v>
      </c>
      <c r="E165" s="41"/>
      <c r="F165" s="41"/>
      <c r="G165" s="41"/>
      <c r="H165" s="41"/>
      <c r="I165" s="41"/>
      <c r="J165" s="41"/>
    </row>
    <row r="166">
      <c r="A166" s="40" t="s">
        <v>1091</v>
      </c>
      <c r="B166" s="40"/>
      <c r="C166" s="41"/>
      <c r="D166" s="144" t="s">
        <v>1173</v>
      </c>
      <c r="E166" s="41"/>
      <c r="F166" s="41"/>
      <c r="G166" s="41"/>
      <c r="H166" s="41"/>
      <c r="I166" s="41"/>
      <c r="J166" s="41"/>
    </row>
    <row r="167">
      <c r="A167" s="40" t="s">
        <v>1092</v>
      </c>
      <c r="B167" s="40"/>
      <c r="C167" s="41"/>
      <c r="D167" s="144"/>
      <c r="E167" s="41"/>
      <c r="F167" s="41"/>
      <c r="G167" s="41"/>
      <c r="H167" s="41"/>
      <c r="I167" s="41"/>
      <c r="J167" s="41"/>
    </row>
    <row r="168">
      <c r="A168" s="40" t="s">
        <v>1093</v>
      </c>
      <c r="B168" s="40"/>
      <c r="C168" s="41"/>
      <c r="D168" s="142" t="s">
        <v>1174</v>
      </c>
      <c r="E168" s="41"/>
      <c r="F168" s="41"/>
      <c r="G168" s="41"/>
      <c r="H168" s="41"/>
      <c r="I168" s="41"/>
      <c r="J168" s="41"/>
    </row>
    <row r="169">
      <c r="A169" s="40"/>
      <c r="B169" s="40"/>
      <c r="C169" s="41"/>
      <c r="D169" s="41" t="s">
        <v>1175</v>
      </c>
      <c r="E169" s="41"/>
      <c r="F169" s="41"/>
      <c r="G169" s="41"/>
      <c r="H169" s="41"/>
      <c r="I169" s="41"/>
      <c r="J169" s="41"/>
    </row>
    <row r="170">
      <c r="A170" s="40" t="s">
        <v>1094</v>
      </c>
      <c r="B170" s="40"/>
      <c r="C170" s="41"/>
      <c r="D170" s="144"/>
      <c r="E170" s="41"/>
      <c r="F170" s="41"/>
      <c r="G170" s="41"/>
      <c r="H170" s="41"/>
      <c r="I170" s="41"/>
      <c r="J170" s="41"/>
    </row>
    <row r="171">
      <c r="A171" s="49" t="s">
        <v>1095</v>
      </c>
      <c r="B171" s="40"/>
      <c r="C171" s="41"/>
      <c r="D171" s="144" t="s">
        <v>1176</v>
      </c>
      <c r="E171" s="41"/>
      <c r="F171" s="41"/>
      <c r="G171" s="41"/>
      <c r="H171" s="41"/>
      <c r="I171" s="41"/>
      <c r="J171" s="41"/>
    </row>
    <row r="172">
      <c r="A172" s="3" t="s">
        <v>1096</v>
      </c>
      <c r="B172" s="3"/>
      <c r="D172" s="109" t="s">
        <v>1177</v>
      </c>
      <c r="E172" s="41"/>
      <c r="F172" s="41"/>
      <c r="G172" s="41"/>
      <c r="H172" s="41"/>
      <c r="I172" s="41"/>
      <c r="J172" s="41"/>
    </row>
    <row r="173">
      <c r="A173" s="3" t="s">
        <v>1098</v>
      </c>
      <c r="B173" s="3"/>
      <c r="D173" s="146" t="s">
        <v>1178</v>
      </c>
      <c r="E173" s="41"/>
      <c r="F173" s="41"/>
      <c r="G173" s="41"/>
      <c r="H173" s="41"/>
      <c r="I173" s="41"/>
      <c r="J173" s="41"/>
    </row>
    <row r="174">
      <c r="A174" s="40" t="s">
        <v>1099</v>
      </c>
      <c r="B174" s="40"/>
      <c r="C174" s="41"/>
      <c r="D174" s="41" t="s">
        <v>1179</v>
      </c>
      <c r="E174" s="41"/>
      <c r="F174" s="41"/>
      <c r="G174" s="41"/>
      <c r="H174" s="41"/>
      <c r="I174" s="41"/>
      <c r="J174" s="41"/>
    </row>
    <row r="176">
      <c r="A176" s="101" t="s">
        <v>1100</v>
      </c>
      <c r="D176" s="116" t="s">
        <v>1180</v>
      </c>
    </row>
    <row r="177">
      <c r="D177" s="116" t="s">
        <v>1181</v>
      </c>
    </row>
    <row r="178">
      <c r="D178" s="116" t="s">
        <v>1182</v>
      </c>
    </row>
    <row r="179">
      <c r="D179" s="50"/>
    </row>
    <row r="181">
      <c r="D181" s="50" t="s">
        <v>1183</v>
      </c>
    </row>
    <row r="182">
      <c r="D182" s="116" t="s">
        <v>1184</v>
      </c>
    </row>
    <row r="189">
      <c r="D189" s="35">
        <f>COUNTA(D153:D182)</f>
        <v>24</v>
      </c>
    </row>
    <row r="192">
      <c r="A192" s="70" t="s">
        <v>7</v>
      </c>
      <c r="B192" s="70"/>
      <c r="C192" s="38"/>
      <c r="D192" s="129" t="s">
        <v>1185</v>
      </c>
      <c r="E192" s="41"/>
      <c r="F192" s="41"/>
      <c r="G192" s="41"/>
      <c r="H192" s="41"/>
      <c r="I192" s="41"/>
      <c r="J192" s="41"/>
    </row>
    <row r="193">
      <c r="A193" s="40" t="s">
        <v>31</v>
      </c>
      <c r="B193" s="40"/>
      <c r="C193" s="41"/>
      <c r="D193" s="55" t="s">
        <v>31</v>
      </c>
      <c r="E193" s="41"/>
      <c r="F193" s="41"/>
      <c r="G193" s="41"/>
      <c r="H193" s="41"/>
      <c r="I193" s="41"/>
      <c r="J193" s="41"/>
    </row>
    <row r="194">
      <c r="A194" s="40" t="s">
        <v>1050</v>
      </c>
      <c r="B194" s="69">
        <v>2.0</v>
      </c>
      <c r="C194" s="41"/>
      <c r="D194" s="55" t="s">
        <v>1186</v>
      </c>
      <c r="E194" s="55">
        <v>2.0</v>
      </c>
      <c r="F194" s="41"/>
      <c r="G194" s="41"/>
      <c r="H194" s="41"/>
      <c r="I194" s="41"/>
      <c r="J194" s="41"/>
    </row>
    <row r="195">
      <c r="A195" s="42" t="s">
        <v>1187</v>
      </c>
      <c r="B195" s="69">
        <v>4.0</v>
      </c>
      <c r="C195" s="41"/>
      <c r="D195" s="59" t="s">
        <v>1188</v>
      </c>
      <c r="E195" s="55">
        <v>5.0</v>
      </c>
      <c r="F195" s="41"/>
      <c r="G195" s="41"/>
      <c r="H195" s="41"/>
      <c r="I195" s="41"/>
      <c r="J195" s="41"/>
    </row>
    <row r="196">
      <c r="A196" s="40"/>
      <c r="B196" s="40"/>
      <c r="C196" s="41"/>
      <c r="D196" s="41"/>
      <c r="E196" s="41"/>
      <c r="F196" s="41"/>
      <c r="G196" s="41"/>
      <c r="H196" s="41"/>
      <c r="I196" s="41"/>
      <c r="J196" s="41"/>
    </row>
    <row r="197">
      <c r="A197" s="40" t="s">
        <v>35</v>
      </c>
      <c r="B197" s="40"/>
      <c r="C197" s="41"/>
      <c r="D197" s="55" t="s">
        <v>859</v>
      </c>
      <c r="E197" s="41"/>
      <c r="F197" s="41"/>
      <c r="G197" s="41"/>
      <c r="H197" s="41"/>
      <c r="I197" s="41"/>
      <c r="J197" s="41"/>
    </row>
    <row r="198">
      <c r="A198" s="43" t="s">
        <v>1053</v>
      </c>
      <c r="B198" s="43"/>
      <c r="C198" s="44"/>
      <c r="D198" s="45" t="s">
        <v>1053</v>
      </c>
      <c r="E198" s="41"/>
      <c r="F198" s="41"/>
      <c r="G198" s="41"/>
      <c r="H198" s="41"/>
      <c r="I198" s="41"/>
      <c r="J198" s="41"/>
    </row>
    <row r="199">
      <c r="A199" s="75" t="s">
        <v>1189</v>
      </c>
      <c r="B199" s="69">
        <v>4.0</v>
      </c>
      <c r="C199" s="41"/>
      <c r="D199" s="45" t="s">
        <v>1190</v>
      </c>
      <c r="E199" s="41"/>
      <c r="F199" s="41"/>
      <c r="G199" s="41"/>
      <c r="H199" s="41"/>
      <c r="I199" s="41"/>
      <c r="J199" s="41"/>
    </row>
    <row r="200">
      <c r="A200" s="43" t="s">
        <v>1056</v>
      </c>
      <c r="B200" s="40"/>
      <c r="C200" s="41"/>
      <c r="D200" s="55" t="s">
        <v>1191</v>
      </c>
      <c r="E200" s="55">
        <v>2.0</v>
      </c>
      <c r="F200" s="41"/>
      <c r="G200" s="41"/>
      <c r="H200" s="41"/>
      <c r="I200" s="41"/>
      <c r="J200" s="41"/>
    </row>
    <row r="201">
      <c r="A201" s="43" t="s">
        <v>1058</v>
      </c>
      <c r="B201" s="43"/>
      <c r="C201" s="44"/>
      <c r="D201" s="45" t="s">
        <v>1192</v>
      </c>
      <c r="E201" s="41"/>
      <c r="F201" s="41"/>
      <c r="G201" s="41"/>
      <c r="H201" s="41"/>
      <c r="I201" s="41"/>
      <c r="J201" s="41"/>
    </row>
    <row r="202">
      <c r="A202" s="43" t="s">
        <v>1059</v>
      </c>
      <c r="B202" s="43"/>
      <c r="C202" s="44"/>
      <c r="D202" s="45" t="s">
        <v>1059</v>
      </c>
      <c r="E202" s="55">
        <v>4.0</v>
      </c>
      <c r="F202" s="41"/>
      <c r="G202" s="41"/>
      <c r="H202" s="41"/>
      <c r="I202" s="41"/>
      <c r="J202" s="41"/>
    </row>
    <row r="203">
      <c r="A203" s="42" t="s">
        <v>1193</v>
      </c>
      <c r="B203" s="69">
        <v>2.0</v>
      </c>
      <c r="C203" s="41"/>
      <c r="D203" s="55" t="s">
        <v>1194</v>
      </c>
      <c r="E203" s="41"/>
      <c r="F203" s="41"/>
      <c r="G203" s="41"/>
      <c r="H203" s="41"/>
      <c r="I203" s="41"/>
      <c r="J203" s="41"/>
    </row>
    <row r="204">
      <c r="A204" s="42" t="s">
        <v>1195</v>
      </c>
      <c r="B204" s="69">
        <v>1.0</v>
      </c>
      <c r="C204" s="41"/>
      <c r="D204" s="55" t="s">
        <v>1196</v>
      </c>
      <c r="E204" s="55">
        <v>2.0</v>
      </c>
      <c r="F204" s="41"/>
      <c r="G204" s="41"/>
      <c r="H204" s="41"/>
      <c r="I204" s="41"/>
      <c r="J204" s="41"/>
    </row>
    <row r="205">
      <c r="A205" s="49" t="s">
        <v>1064</v>
      </c>
      <c r="B205" s="40"/>
      <c r="C205" s="41"/>
      <c r="D205" s="55"/>
      <c r="E205" s="41"/>
      <c r="F205" s="41"/>
      <c r="G205" s="41"/>
      <c r="H205" s="41"/>
      <c r="I205" s="41"/>
      <c r="J205" s="41"/>
    </row>
    <row r="206">
      <c r="A206" s="49" t="s">
        <v>1197</v>
      </c>
      <c r="B206" s="40"/>
      <c r="C206" s="41"/>
      <c r="D206" s="45"/>
      <c r="E206" s="41"/>
      <c r="F206" s="41"/>
      <c r="G206" s="41"/>
      <c r="H206" s="41"/>
      <c r="I206" s="41"/>
      <c r="J206" s="41"/>
    </row>
    <row r="207">
      <c r="A207" s="49" t="s">
        <v>1066</v>
      </c>
      <c r="B207" s="40"/>
      <c r="C207" s="41"/>
      <c r="D207" s="41"/>
      <c r="E207" s="41"/>
      <c r="F207" s="41"/>
      <c r="G207" s="41"/>
      <c r="H207" s="41"/>
      <c r="I207" s="41"/>
      <c r="J207" s="41"/>
    </row>
    <row r="208">
      <c r="A208" s="49" t="s">
        <v>1067</v>
      </c>
      <c r="B208" s="40"/>
      <c r="C208" s="41"/>
      <c r="D208" s="55" t="s">
        <v>1198</v>
      </c>
      <c r="E208" s="41"/>
      <c r="F208" s="41"/>
      <c r="G208" s="41"/>
      <c r="H208" s="41"/>
      <c r="I208" s="41"/>
      <c r="J208" s="41"/>
    </row>
    <row r="209">
      <c r="A209" s="49" t="s">
        <v>1068</v>
      </c>
      <c r="B209" s="40"/>
      <c r="C209" s="41"/>
      <c r="D209" s="55"/>
      <c r="E209" s="41"/>
      <c r="F209" s="41"/>
      <c r="G209" s="41"/>
      <c r="H209" s="41"/>
      <c r="I209" s="41"/>
      <c r="J209" s="41"/>
    </row>
    <row r="210">
      <c r="A210" s="40" t="s">
        <v>1069</v>
      </c>
      <c r="B210" s="40"/>
      <c r="C210" s="41"/>
      <c r="D210" s="55"/>
      <c r="E210" s="41"/>
      <c r="F210" s="41"/>
      <c r="G210" s="41"/>
      <c r="H210" s="41"/>
      <c r="I210" s="41"/>
      <c r="J210" s="41"/>
    </row>
    <row r="211">
      <c r="A211" s="42" t="s">
        <v>1070</v>
      </c>
      <c r="B211" s="40"/>
      <c r="C211" s="41"/>
      <c r="D211" s="55"/>
      <c r="E211" s="41"/>
      <c r="F211" s="41"/>
      <c r="G211" s="41"/>
      <c r="H211" s="41"/>
      <c r="I211" s="41"/>
      <c r="J211" s="41"/>
    </row>
    <row r="212">
      <c r="A212" s="40" t="s">
        <v>1071</v>
      </c>
      <c r="B212" s="40"/>
      <c r="C212" s="41"/>
      <c r="D212" s="55"/>
      <c r="E212" s="41"/>
      <c r="F212" s="41"/>
      <c r="G212" s="41"/>
      <c r="H212" s="41"/>
      <c r="I212" s="41"/>
      <c r="J212" s="41"/>
    </row>
    <row r="213">
      <c r="A213" s="42" t="s">
        <v>1199</v>
      </c>
      <c r="B213" s="69">
        <v>3.0</v>
      </c>
      <c r="C213" s="41"/>
      <c r="D213" s="55" t="s">
        <v>1200</v>
      </c>
      <c r="E213" s="55">
        <v>3.0</v>
      </c>
      <c r="F213" s="41"/>
      <c r="G213" s="41"/>
      <c r="H213" s="41"/>
      <c r="I213" s="41"/>
      <c r="J213" s="41"/>
    </row>
    <row r="214">
      <c r="A214" s="69"/>
      <c r="B214" s="69"/>
      <c r="C214" s="41"/>
      <c r="D214" s="55"/>
      <c r="E214" s="41"/>
      <c r="F214" s="41"/>
      <c r="G214" s="41"/>
      <c r="H214" s="41"/>
      <c r="I214" s="41"/>
      <c r="J214" s="41"/>
    </row>
    <row r="215">
      <c r="A215" s="69"/>
      <c r="B215" s="69">
        <f>SUM(B193:B213)</f>
        <v>16</v>
      </c>
      <c r="C215" s="41"/>
      <c r="D215" s="55"/>
      <c r="E215" s="69">
        <f>SUM(E193:E213)</f>
        <v>18</v>
      </c>
      <c r="F215" s="41"/>
      <c r="G215" s="41"/>
      <c r="H215" s="41"/>
      <c r="I215" s="41"/>
      <c r="J215" s="41"/>
    </row>
    <row r="216">
      <c r="A216" s="137"/>
      <c r="B216" s="137"/>
      <c r="C216" s="139"/>
      <c r="D216" s="140" t="s">
        <v>766</v>
      </c>
      <c r="E216" s="70"/>
      <c r="F216" s="70"/>
      <c r="G216" s="70"/>
      <c r="H216" s="70"/>
      <c r="I216" s="70"/>
      <c r="J216" s="70" t="s">
        <v>13</v>
      </c>
    </row>
    <row r="217">
      <c r="A217" s="43" t="s">
        <v>1075</v>
      </c>
      <c r="B217" s="43"/>
      <c r="C217" s="44"/>
      <c r="D217" s="146" t="s">
        <v>1201</v>
      </c>
      <c r="E217" s="70" t="s">
        <v>54</v>
      </c>
      <c r="F217" s="70"/>
      <c r="G217" s="70"/>
      <c r="H217" s="70"/>
      <c r="I217" s="70"/>
      <c r="J217" s="70"/>
    </row>
    <row r="218">
      <c r="A218" s="40" t="s">
        <v>1077</v>
      </c>
      <c r="B218" s="40"/>
      <c r="C218" s="41"/>
      <c r="D218" s="40" t="s">
        <v>1202</v>
      </c>
      <c r="E218" s="70" t="s">
        <v>56</v>
      </c>
      <c r="F218" s="83">
        <v>10.0</v>
      </c>
      <c r="G218" s="83">
        <v>11.0</v>
      </c>
      <c r="H218" s="85">
        <f t="shared" ref="H218:H219" si="10">F218/G218</f>
        <v>0.9090909091</v>
      </c>
      <c r="I218" s="70"/>
      <c r="J218" s="70"/>
    </row>
    <row r="219">
      <c r="A219" s="49" t="s">
        <v>1079</v>
      </c>
      <c r="B219" s="40"/>
      <c r="C219" s="41"/>
      <c r="D219" s="143" t="s">
        <v>1203</v>
      </c>
      <c r="E219" s="70" t="s">
        <v>57</v>
      </c>
      <c r="F219" s="83">
        <v>11.5</v>
      </c>
      <c r="G219" s="85">
        <v>18.0</v>
      </c>
      <c r="H219" s="85">
        <f t="shared" si="10"/>
        <v>0.6388888889</v>
      </c>
      <c r="I219" s="70"/>
      <c r="J219" s="85">
        <f> 2*H218*H219 / (H218+H219)</f>
        <v>0.7504078303</v>
      </c>
    </row>
    <row r="220">
      <c r="A220" s="40" t="s">
        <v>1081</v>
      </c>
      <c r="B220" s="40"/>
      <c r="C220" s="41"/>
      <c r="D220" s="144" t="s">
        <v>1204</v>
      </c>
      <c r="E220" s="70"/>
      <c r="F220" s="70"/>
      <c r="G220" s="70"/>
      <c r="H220" s="70"/>
      <c r="I220" s="70"/>
      <c r="J220" s="70"/>
    </row>
    <row r="221">
      <c r="A221" s="40" t="s">
        <v>1082</v>
      </c>
      <c r="B221" s="40"/>
      <c r="C221" s="41"/>
      <c r="D221" s="144" t="s">
        <v>1205</v>
      </c>
      <c r="E221" s="70" t="s">
        <v>60</v>
      </c>
      <c r="F221" s="70"/>
      <c r="G221" s="70"/>
      <c r="H221" s="70"/>
      <c r="I221" s="70"/>
      <c r="J221" s="70"/>
    </row>
    <row r="222">
      <c r="A222" s="49" t="s">
        <v>1083</v>
      </c>
      <c r="B222" s="40"/>
      <c r="C222" s="41"/>
      <c r="D222" s="50" t="s">
        <v>1206</v>
      </c>
      <c r="E222" s="70" t="s">
        <v>56</v>
      </c>
      <c r="F222" s="83">
        <v>10.0</v>
      </c>
      <c r="G222" s="83">
        <v>18.0</v>
      </c>
      <c r="H222" s="85">
        <f t="shared" ref="H222:H223" si="11">F222/G222</f>
        <v>0.5555555556</v>
      </c>
      <c r="I222" s="70"/>
      <c r="J222" s="70"/>
    </row>
    <row r="223">
      <c r="A223" s="49" t="s">
        <v>1084</v>
      </c>
      <c r="B223" s="40"/>
      <c r="C223" s="41"/>
      <c r="D223" s="115" t="s">
        <v>1207</v>
      </c>
      <c r="E223" s="70" t="s">
        <v>57</v>
      </c>
      <c r="F223" s="83">
        <v>4.0</v>
      </c>
      <c r="G223" s="85">
        <v>16.0</v>
      </c>
      <c r="H223" s="85">
        <f t="shared" si="11"/>
        <v>0.25</v>
      </c>
      <c r="I223" s="70"/>
      <c r="J223" s="85">
        <f> 2*H222*H223 / (H222+H223)</f>
        <v>0.3448275862</v>
      </c>
    </row>
    <row r="224">
      <c r="A224" s="40"/>
      <c r="B224" s="40"/>
      <c r="C224" s="41"/>
      <c r="D224" s="50" t="s">
        <v>1208</v>
      </c>
      <c r="E224" s="70"/>
      <c r="F224" s="70"/>
      <c r="G224" s="70"/>
      <c r="H224" s="70"/>
      <c r="I224" s="70"/>
      <c r="J224" s="70"/>
    </row>
    <row r="225">
      <c r="A225" s="40" t="s">
        <v>1086</v>
      </c>
      <c r="B225" s="40"/>
      <c r="C225" s="41"/>
      <c r="D225" s="144"/>
      <c r="E225" s="70" t="s">
        <v>65</v>
      </c>
      <c r="F225" s="70"/>
      <c r="G225" s="70"/>
      <c r="H225" s="70"/>
      <c r="I225" s="70"/>
      <c r="J225" s="70"/>
    </row>
    <row r="226">
      <c r="A226" s="40" t="s">
        <v>1087</v>
      </c>
      <c r="B226" s="40"/>
      <c r="C226" s="41"/>
      <c r="D226" s="144" t="s">
        <v>1209</v>
      </c>
      <c r="E226" s="70" t="s">
        <v>56</v>
      </c>
      <c r="F226" s="83">
        <v>4.0</v>
      </c>
      <c r="G226" s="83">
        <v>12.0</v>
      </c>
      <c r="H226" s="85">
        <f t="shared" ref="H226:H227" si="12">F226/G226</f>
        <v>0.3333333333</v>
      </c>
      <c r="I226" s="70"/>
      <c r="J226" s="70"/>
    </row>
    <row r="227">
      <c r="A227" s="40" t="s">
        <v>1088</v>
      </c>
      <c r="B227" s="40"/>
      <c r="C227" s="41"/>
      <c r="D227" s="50" t="s">
        <v>1210</v>
      </c>
      <c r="E227" s="70" t="s">
        <v>57</v>
      </c>
      <c r="F227" s="83">
        <v>3.5</v>
      </c>
      <c r="G227" s="85">
        <v>20.0</v>
      </c>
      <c r="H227" s="85">
        <f t="shared" si="12"/>
        <v>0.175</v>
      </c>
      <c r="I227" s="70"/>
      <c r="J227" s="85">
        <f> 2*H226*H227 / (H226+H227)</f>
        <v>0.2295081967</v>
      </c>
    </row>
    <row r="228">
      <c r="A228" s="40" t="s">
        <v>1089</v>
      </c>
      <c r="B228" s="40"/>
      <c r="C228" s="41"/>
      <c r="D228" s="144" t="s">
        <v>1211</v>
      </c>
      <c r="E228" s="41"/>
      <c r="F228" s="41"/>
      <c r="G228" s="41"/>
      <c r="H228" s="41"/>
      <c r="I228" s="41"/>
      <c r="J228" s="41"/>
    </row>
    <row r="229">
      <c r="A229" s="40" t="s">
        <v>1090</v>
      </c>
      <c r="B229" s="40"/>
      <c r="C229" s="41"/>
      <c r="D229" s="41"/>
      <c r="E229" s="41"/>
      <c r="F229" s="41"/>
      <c r="G229" s="41"/>
      <c r="H229" s="41"/>
      <c r="I229" s="41"/>
      <c r="J229" s="41"/>
    </row>
    <row r="230">
      <c r="A230" s="40" t="s">
        <v>1091</v>
      </c>
      <c r="B230" s="40"/>
      <c r="C230" s="41"/>
      <c r="D230" s="41" t="s">
        <v>1212</v>
      </c>
      <c r="E230" s="41"/>
      <c r="F230" s="41"/>
      <c r="G230" s="41"/>
      <c r="H230" s="41"/>
      <c r="I230" s="41"/>
      <c r="J230" s="41"/>
    </row>
    <row r="231">
      <c r="A231" s="40" t="s">
        <v>1092</v>
      </c>
      <c r="B231" s="40"/>
      <c r="C231" s="41"/>
      <c r="D231" s="41"/>
      <c r="E231" s="41"/>
      <c r="F231" s="41"/>
      <c r="G231" s="41"/>
      <c r="H231" s="41"/>
      <c r="I231" s="41"/>
      <c r="J231" s="41"/>
    </row>
    <row r="232">
      <c r="A232" s="40" t="s">
        <v>1093</v>
      </c>
      <c r="B232" s="40"/>
      <c r="C232" s="41"/>
      <c r="D232" s="41" t="s">
        <v>1213</v>
      </c>
      <c r="E232" s="41"/>
      <c r="F232" s="41"/>
      <c r="G232" s="41"/>
      <c r="H232" s="41"/>
      <c r="I232" s="41"/>
      <c r="J232" s="41"/>
    </row>
    <row r="233">
      <c r="A233" s="40"/>
      <c r="B233" s="40"/>
      <c r="C233" s="41"/>
      <c r="D233" s="50" t="s">
        <v>1214</v>
      </c>
      <c r="E233" s="41"/>
      <c r="F233" s="41"/>
      <c r="G233" s="41"/>
      <c r="H233" s="41"/>
      <c r="I233" s="41"/>
      <c r="J233" s="41"/>
    </row>
    <row r="234">
      <c r="A234" s="40" t="s">
        <v>1094</v>
      </c>
      <c r="B234" s="40"/>
      <c r="C234" s="41"/>
      <c r="D234" s="41"/>
      <c r="E234" s="41"/>
      <c r="F234" s="41"/>
      <c r="G234" s="41"/>
      <c r="H234" s="41"/>
      <c r="I234" s="41"/>
      <c r="J234" s="41"/>
    </row>
    <row r="235">
      <c r="A235" s="66" t="s">
        <v>1095</v>
      </c>
      <c r="B235" s="66"/>
      <c r="C235" s="67"/>
      <c r="D235" s="67" t="s">
        <v>1215</v>
      </c>
      <c r="E235" s="41"/>
      <c r="F235" s="41"/>
      <c r="G235" s="41"/>
      <c r="H235" s="41"/>
      <c r="I235" s="41"/>
      <c r="J235" s="41"/>
    </row>
    <row r="236">
      <c r="A236" s="49" t="s">
        <v>1096</v>
      </c>
      <c r="B236" s="40"/>
      <c r="C236" s="41"/>
      <c r="D236" s="40"/>
      <c r="E236" s="41"/>
      <c r="F236" s="41"/>
      <c r="G236" s="41"/>
      <c r="H236" s="41"/>
      <c r="I236" s="41"/>
      <c r="J236" s="41"/>
    </row>
    <row r="237">
      <c r="A237" s="40" t="s">
        <v>1098</v>
      </c>
      <c r="B237" s="40"/>
      <c r="C237" s="41"/>
      <c r="D237" s="41"/>
      <c r="E237" s="41"/>
      <c r="F237" s="41"/>
      <c r="G237" s="41"/>
      <c r="H237" s="41"/>
      <c r="I237" s="41"/>
      <c r="J237" s="41"/>
    </row>
    <row r="238">
      <c r="A238" s="40" t="s">
        <v>1099</v>
      </c>
      <c r="B238" s="40"/>
      <c r="C238" s="41"/>
      <c r="D238" s="41"/>
      <c r="E238" s="41"/>
      <c r="F238" s="41"/>
      <c r="G238" s="41"/>
      <c r="H238" s="41"/>
      <c r="I238" s="41"/>
      <c r="J238" s="41"/>
    </row>
    <row r="240">
      <c r="A240" s="101" t="s">
        <v>1100</v>
      </c>
    </row>
    <row r="251">
      <c r="A251" s="1" t="s">
        <v>7</v>
      </c>
      <c r="B251" s="1"/>
      <c r="C251" s="39"/>
      <c r="D251" s="117" t="s">
        <v>833</v>
      </c>
      <c r="E251" s="116"/>
      <c r="F251" s="116"/>
      <c r="G251" s="116"/>
      <c r="H251" s="116"/>
      <c r="I251" s="116"/>
      <c r="J251" s="116"/>
    </row>
    <row r="252">
      <c r="A252" s="3" t="s">
        <v>31</v>
      </c>
      <c r="B252" s="3"/>
      <c r="C252" s="116"/>
      <c r="D252" s="35" t="s">
        <v>667</v>
      </c>
      <c r="E252" s="116"/>
      <c r="F252" s="116"/>
      <c r="G252" s="116"/>
      <c r="H252" s="116"/>
      <c r="I252" s="116"/>
      <c r="J252" s="116"/>
    </row>
    <row r="253">
      <c r="A253" s="3" t="s">
        <v>1050</v>
      </c>
      <c r="B253" s="81">
        <v>2.0</v>
      </c>
      <c r="C253" s="116"/>
      <c r="D253" s="35" t="s">
        <v>1216</v>
      </c>
      <c r="E253" s="35">
        <v>2.0</v>
      </c>
      <c r="F253" s="116"/>
      <c r="G253" s="116"/>
      <c r="H253" s="116"/>
      <c r="I253" s="116"/>
      <c r="J253" s="116"/>
    </row>
    <row r="254">
      <c r="A254" s="101" t="s">
        <v>1217</v>
      </c>
      <c r="B254" s="81">
        <v>4.0</v>
      </c>
      <c r="C254" s="116"/>
      <c r="D254" s="59" t="s">
        <v>1218</v>
      </c>
      <c r="E254" s="35">
        <v>5.0</v>
      </c>
      <c r="F254" s="35">
        <v>5.0</v>
      </c>
      <c r="G254" s="116"/>
      <c r="H254" s="116"/>
      <c r="I254" s="116"/>
      <c r="J254" s="116"/>
    </row>
    <row r="255">
      <c r="A255" s="3"/>
      <c r="B255" s="3"/>
      <c r="C255" s="116"/>
      <c r="D255" s="116"/>
      <c r="E255" s="116"/>
      <c r="F255" s="116"/>
      <c r="G255" s="116"/>
      <c r="H255" s="116"/>
      <c r="I255" s="116"/>
      <c r="J255" s="116"/>
    </row>
    <row r="256">
      <c r="A256" s="3" t="s">
        <v>35</v>
      </c>
      <c r="B256" s="3"/>
      <c r="C256" s="116"/>
      <c r="D256" s="35" t="s">
        <v>859</v>
      </c>
      <c r="E256" s="116"/>
      <c r="F256" s="116"/>
      <c r="G256" s="116"/>
      <c r="H256" s="116"/>
      <c r="I256" s="116"/>
      <c r="J256" s="116"/>
    </row>
    <row r="257">
      <c r="A257" s="3" t="s">
        <v>1053</v>
      </c>
      <c r="B257" s="3"/>
      <c r="C257" s="116"/>
      <c r="D257" s="35"/>
      <c r="E257" s="116"/>
      <c r="F257" s="116"/>
      <c r="G257" s="116"/>
      <c r="H257" s="116"/>
      <c r="I257" s="116"/>
      <c r="J257" s="116"/>
    </row>
    <row r="258">
      <c r="A258" s="92" t="s">
        <v>1219</v>
      </c>
      <c r="B258" s="81">
        <v>4.0</v>
      </c>
      <c r="C258" s="116"/>
      <c r="D258" s="35"/>
      <c r="E258" s="116"/>
      <c r="F258" s="116"/>
      <c r="G258" s="35"/>
      <c r="H258" s="116"/>
      <c r="I258" s="116"/>
      <c r="J258" s="116"/>
    </row>
    <row r="259">
      <c r="A259" s="43" t="s">
        <v>1056</v>
      </c>
      <c r="B259" s="43"/>
      <c r="C259" s="44"/>
      <c r="D259" s="45" t="s">
        <v>1117</v>
      </c>
      <c r="E259" s="35">
        <v>0.0</v>
      </c>
      <c r="F259" s="116"/>
      <c r="G259" s="35" t="str">
        <f>H258</f>
        <v/>
      </c>
      <c r="H259" s="116"/>
      <c r="I259" s="116"/>
      <c r="J259" s="116"/>
    </row>
    <row r="260">
      <c r="A260" s="3" t="s">
        <v>1058</v>
      </c>
      <c r="B260" s="3"/>
      <c r="C260" s="116"/>
      <c r="D260" s="35"/>
      <c r="E260" s="116"/>
      <c r="F260" s="116"/>
      <c r="G260" s="35"/>
      <c r="H260" s="116"/>
      <c r="I260" s="116"/>
      <c r="J260" s="116"/>
    </row>
    <row r="261">
      <c r="A261" s="53" t="s">
        <v>1059</v>
      </c>
      <c r="B261" s="3"/>
      <c r="C261" s="116"/>
      <c r="D261" s="35" t="s">
        <v>1220</v>
      </c>
      <c r="E261" s="35">
        <v>1.0</v>
      </c>
      <c r="F261" s="116"/>
      <c r="G261" s="35"/>
      <c r="H261" s="116"/>
      <c r="I261" s="116"/>
      <c r="J261" s="116"/>
    </row>
    <row r="262">
      <c r="A262" s="101" t="s">
        <v>1221</v>
      </c>
      <c r="B262" s="81">
        <v>2.0</v>
      </c>
      <c r="C262" s="116"/>
      <c r="D262" s="35" t="s">
        <v>1222</v>
      </c>
      <c r="E262" s="35">
        <v>1.0</v>
      </c>
      <c r="F262" s="116"/>
      <c r="G262" s="35" t="s">
        <v>1223</v>
      </c>
      <c r="H262" s="116"/>
      <c r="I262" s="116"/>
      <c r="J262" s="116"/>
    </row>
    <row r="263">
      <c r="A263" s="101" t="s">
        <v>1224</v>
      </c>
      <c r="B263" s="81">
        <v>1.0</v>
      </c>
      <c r="C263" s="116"/>
      <c r="D263" s="35"/>
      <c r="E263" s="35">
        <v>0.0</v>
      </c>
      <c r="F263" s="116"/>
      <c r="G263" s="35"/>
      <c r="H263" s="116"/>
      <c r="I263" s="116"/>
      <c r="J263" s="116"/>
    </row>
    <row r="264">
      <c r="A264" s="49" t="s">
        <v>1064</v>
      </c>
      <c r="B264" s="3"/>
      <c r="C264" s="116"/>
      <c r="D264" s="35"/>
      <c r="E264" s="116"/>
      <c r="F264" s="116"/>
      <c r="G264" s="35"/>
      <c r="H264" s="116"/>
      <c r="I264" s="116"/>
      <c r="J264" s="116"/>
    </row>
    <row r="265">
      <c r="A265" s="49" t="s">
        <v>1225</v>
      </c>
      <c r="B265" s="3"/>
      <c r="C265" s="116"/>
      <c r="D265" s="35"/>
      <c r="E265" s="116"/>
      <c r="F265" s="116"/>
      <c r="G265" s="116"/>
      <c r="H265" s="116"/>
      <c r="I265" s="116"/>
      <c r="J265" s="116"/>
    </row>
    <row r="266">
      <c r="A266" s="49" t="s">
        <v>1066</v>
      </c>
      <c r="B266" s="3"/>
      <c r="C266" s="116"/>
      <c r="D266" s="116"/>
      <c r="E266" s="116"/>
      <c r="F266" s="116"/>
      <c r="G266" s="116"/>
      <c r="H266" s="116"/>
      <c r="I266" s="116"/>
      <c r="J266" s="116"/>
    </row>
    <row r="267">
      <c r="A267" s="49" t="s">
        <v>1067</v>
      </c>
      <c r="B267" s="3"/>
      <c r="C267" s="116"/>
      <c r="D267" s="35"/>
      <c r="E267" s="116"/>
      <c r="F267" s="116"/>
      <c r="G267" s="116"/>
      <c r="H267" s="116"/>
      <c r="I267" s="116"/>
      <c r="J267" s="116"/>
    </row>
    <row r="268">
      <c r="A268" s="49" t="s">
        <v>1068</v>
      </c>
      <c r="B268" s="3"/>
      <c r="C268" s="116"/>
      <c r="D268" s="35" t="s">
        <v>1226</v>
      </c>
      <c r="E268" s="35">
        <v>1.0</v>
      </c>
      <c r="F268" s="116"/>
      <c r="G268" s="116"/>
      <c r="H268" s="116"/>
      <c r="I268" s="116"/>
      <c r="J268" s="116"/>
    </row>
    <row r="269">
      <c r="A269" s="3" t="s">
        <v>1069</v>
      </c>
      <c r="B269" s="3"/>
      <c r="C269" s="116"/>
      <c r="D269" s="35" t="s">
        <v>1227</v>
      </c>
      <c r="E269" s="35">
        <v>2.0</v>
      </c>
      <c r="F269" s="116"/>
      <c r="G269" s="116"/>
      <c r="H269" s="116"/>
      <c r="I269" s="116"/>
      <c r="J269" s="116"/>
    </row>
    <row r="270">
      <c r="A270" s="56" t="s">
        <v>1228</v>
      </c>
      <c r="B270" s="3"/>
      <c r="C270" s="116"/>
      <c r="D270" s="35" t="s">
        <v>1229</v>
      </c>
      <c r="E270" s="35">
        <v>2.0</v>
      </c>
      <c r="F270" s="116"/>
      <c r="G270" s="116"/>
      <c r="H270" s="116"/>
      <c r="I270" s="116"/>
      <c r="J270" s="116"/>
    </row>
    <row r="271">
      <c r="A271" s="3" t="s">
        <v>1071</v>
      </c>
      <c r="B271" s="3"/>
      <c r="C271" s="116"/>
      <c r="D271" s="35" t="s">
        <v>1230</v>
      </c>
      <c r="E271" s="116"/>
      <c r="F271" s="116"/>
      <c r="G271" s="116"/>
      <c r="H271" s="116"/>
      <c r="I271" s="116"/>
      <c r="J271" s="116"/>
    </row>
    <row r="272">
      <c r="A272" s="101" t="s">
        <v>1231</v>
      </c>
      <c r="B272" s="81">
        <v>3.0</v>
      </c>
      <c r="C272" s="116"/>
      <c r="D272" s="35"/>
      <c r="E272" s="35"/>
      <c r="F272" s="116"/>
      <c r="G272" s="116"/>
      <c r="H272" s="116"/>
      <c r="I272" s="116"/>
      <c r="J272" s="116"/>
    </row>
    <row r="273">
      <c r="A273" s="81"/>
      <c r="B273" s="81"/>
      <c r="C273" s="116"/>
      <c r="D273" s="35"/>
      <c r="E273" s="116"/>
      <c r="F273" s="116"/>
      <c r="G273" s="116"/>
      <c r="H273" s="116"/>
      <c r="I273" s="116"/>
      <c r="J273" s="116"/>
    </row>
    <row r="274">
      <c r="A274" s="81"/>
      <c r="B274" s="81">
        <f>SUM(B252:B272)</f>
        <v>16</v>
      </c>
      <c r="C274" s="116"/>
      <c r="D274" s="35">
        <f>counta(D253:D271)-1</f>
        <v>9</v>
      </c>
      <c r="E274" s="81">
        <f>SUM(E252:E272)</f>
        <v>14</v>
      </c>
      <c r="F274" s="116"/>
      <c r="G274" s="116"/>
      <c r="H274" s="116"/>
      <c r="I274" s="116"/>
      <c r="J274" s="116"/>
    </row>
    <row r="275">
      <c r="A275" s="138"/>
      <c r="B275" s="138"/>
      <c r="C275" s="147"/>
      <c r="D275" s="148" t="s">
        <v>691</v>
      </c>
      <c r="E275" s="1"/>
      <c r="F275" s="1"/>
      <c r="G275" s="1"/>
      <c r="H275" s="1"/>
      <c r="I275" s="1"/>
      <c r="J275" s="1" t="s">
        <v>13</v>
      </c>
    </row>
    <row r="276">
      <c r="A276" s="3" t="s">
        <v>1075</v>
      </c>
      <c r="B276" s="3"/>
      <c r="C276" s="116"/>
      <c r="D276" s="35" t="s">
        <v>1232</v>
      </c>
      <c r="E276" s="1" t="s">
        <v>54</v>
      </c>
      <c r="F276" s="1"/>
      <c r="G276" s="1"/>
      <c r="H276" s="1"/>
      <c r="I276" s="1"/>
      <c r="J276" s="1"/>
    </row>
    <row r="277">
      <c r="A277" s="3" t="s">
        <v>1077</v>
      </c>
      <c r="B277" s="3"/>
      <c r="C277" s="116"/>
      <c r="D277" s="101" t="s">
        <v>1233</v>
      </c>
      <c r="E277" s="1" t="s">
        <v>56</v>
      </c>
      <c r="F277" s="47">
        <v>5.5</v>
      </c>
      <c r="G277" s="47">
        <v>9.0</v>
      </c>
      <c r="H277" s="48">
        <f t="shared" ref="H277:H278" si="13">F277/G277</f>
        <v>0.6111111111</v>
      </c>
      <c r="I277" s="1"/>
      <c r="J277" s="1"/>
    </row>
    <row r="278">
      <c r="A278" s="3" t="s">
        <v>1079</v>
      </c>
      <c r="B278" s="3"/>
      <c r="C278" s="116"/>
      <c r="D278" s="101" t="s">
        <v>1234</v>
      </c>
      <c r="E278" s="1" t="s">
        <v>57</v>
      </c>
      <c r="F278" s="47">
        <v>7.5</v>
      </c>
      <c r="G278" s="48">
        <v>18.0</v>
      </c>
      <c r="H278" s="48">
        <f t="shared" si="13"/>
        <v>0.4166666667</v>
      </c>
      <c r="I278" s="1"/>
      <c r="J278" s="48">
        <f> 2*H277*H278 / (H277+H278)</f>
        <v>0.4954954955</v>
      </c>
    </row>
    <row r="279">
      <c r="A279" s="3" t="s">
        <v>1081</v>
      </c>
      <c r="B279" s="3"/>
      <c r="C279" s="116"/>
      <c r="D279" s="35" t="s">
        <v>1235</v>
      </c>
      <c r="E279" s="1"/>
      <c r="F279" s="1"/>
      <c r="G279" s="1"/>
      <c r="H279" s="1"/>
      <c r="I279" s="1"/>
      <c r="J279" s="1"/>
    </row>
    <row r="280">
      <c r="A280" s="3" t="s">
        <v>1082</v>
      </c>
      <c r="B280" s="3"/>
      <c r="C280" s="116"/>
      <c r="D280" s="35" t="s">
        <v>1236</v>
      </c>
      <c r="E280" s="1" t="s">
        <v>60</v>
      </c>
      <c r="F280" s="1"/>
      <c r="G280" s="1"/>
      <c r="H280" s="1"/>
      <c r="I280" s="1"/>
      <c r="J280" s="1"/>
    </row>
    <row r="281">
      <c r="A281" s="3" t="s">
        <v>1083</v>
      </c>
      <c r="B281" s="3"/>
      <c r="C281" s="116"/>
      <c r="D281" s="35" t="s">
        <v>1237</v>
      </c>
      <c r="E281" s="1" t="s">
        <v>56</v>
      </c>
      <c r="F281" s="47">
        <v>5.0</v>
      </c>
      <c r="G281" s="47">
        <v>12.0</v>
      </c>
      <c r="H281" s="48">
        <f t="shared" ref="H281:H282" si="14">F281/G281</f>
        <v>0.4166666667</v>
      </c>
      <c r="I281" s="1"/>
      <c r="J281" s="1"/>
    </row>
    <row r="282">
      <c r="A282" s="3" t="s">
        <v>1084</v>
      </c>
      <c r="B282" s="3"/>
      <c r="C282" s="116"/>
      <c r="D282" s="101" t="s">
        <v>1238</v>
      </c>
      <c r="E282" s="1" t="s">
        <v>57</v>
      </c>
      <c r="F282" s="47">
        <v>0.0</v>
      </c>
      <c r="G282" s="48">
        <v>16.0</v>
      </c>
      <c r="H282" s="48">
        <f t="shared" si="14"/>
        <v>0</v>
      </c>
      <c r="I282" s="1"/>
      <c r="J282" s="48">
        <f> 2*H281*H282 / (H281+H282)</f>
        <v>0</v>
      </c>
    </row>
    <row r="283">
      <c r="A283" s="3"/>
      <c r="B283" s="3"/>
      <c r="C283" s="116"/>
      <c r="D283" s="35" t="s">
        <v>1239</v>
      </c>
      <c r="E283" s="1"/>
      <c r="F283" s="1"/>
      <c r="G283" s="1"/>
      <c r="H283" s="1"/>
      <c r="I283" s="1"/>
      <c r="J283" s="1"/>
    </row>
    <row r="284">
      <c r="A284" s="3" t="s">
        <v>1086</v>
      </c>
      <c r="B284" s="3"/>
      <c r="C284" s="116"/>
      <c r="D284" s="35" t="s">
        <v>1240</v>
      </c>
      <c r="E284" s="1" t="s">
        <v>65</v>
      </c>
      <c r="F284" s="1"/>
      <c r="G284" s="1"/>
      <c r="H284" s="1"/>
      <c r="I284" s="1"/>
      <c r="J284" s="1"/>
    </row>
    <row r="285">
      <c r="A285" s="3" t="s">
        <v>1087</v>
      </c>
      <c r="B285" s="3"/>
      <c r="C285" s="116"/>
      <c r="D285" s="35" t="s">
        <v>1241</v>
      </c>
      <c r="E285" s="1" t="s">
        <v>56</v>
      </c>
      <c r="F285" s="47">
        <v>0.5</v>
      </c>
      <c r="G285" s="47">
        <v>15.0</v>
      </c>
      <c r="H285" s="48">
        <f t="shared" ref="H285:H286" si="15">F285/G285</f>
        <v>0.03333333333</v>
      </c>
      <c r="I285" s="1"/>
      <c r="J285" s="1"/>
    </row>
    <row r="286">
      <c r="A286" s="3" t="s">
        <v>1088</v>
      </c>
      <c r="B286" s="3"/>
      <c r="C286" s="116"/>
      <c r="D286" s="35" t="s">
        <v>1242</v>
      </c>
      <c r="E286" s="1" t="s">
        <v>57</v>
      </c>
      <c r="F286" s="47">
        <v>0.5</v>
      </c>
      <c r="G286" s="48">
        <v>20.0</v>
      </c>
      <c r="H286" s="48">
        <f t="shared" si="15"/>
        <v>0.025</v>
      </c>
      <c r="I286" s="1"/>
      <c r="J286" s="48">
        <f> 2*H285*H286 / (H285+H286)</f>
        <v>0.02857142857</v>
      </c>
    </row>
    <row r="287">
      <c r="A287" s="3" t="s">
        <v>1089</v>
      </c>
      <c r="B287" s="3"/>
      <c r="C287" s="116"/>
      <c r="D287" s="51" t="s">
        <v>1243</v>
      </c>
      <c r="E287" s="116"/>
      <c r="F287" s="116"/>
      <c r="G287" s="116"/>
      <c r="H287" s="116"/>
      <c r="I287" s="116"/>
      <c r="J287" s="116"/>
    </row>
    <row r="288">
      <c r="A288" s="3" t="s">
        <v>1090</v>
      </c>
      <c r="B288" s="3"/>
      <c r="C288" s="116"/>
      <c r="D288" s="35" t="s">
        <v>1244</v>
      </c>
      <c r="E288" s="116"/>
      <c r="F288" s="116"/>
      <c r="G288" s="116"/>
      <c r="H288" s="116"/>
      <c r="I288" s="116"/>
      <c r="J288" s="116"/>
    </row>
    <row r="289">
      <c r="A289" s="3" t="s">
        <v>1091</v>
      </c>
      <c r="B289" s="3"/>
      <c r="C289" s="116"/>
      <c r="D289" s="35" t="s">
        <v>1245</v>
      </c>
      <c r="E289" s="116"/>
      <c r="F289" s="116"/>
      <c r="G289" s="116"/>
      <c r="H289" s="116"/>
      <c r="I289" s="116"/>
      <c r="J289" s="116"/>
    </row>
    <row r="290">
      <c r="A290" s="3" t="s">
        <v>1092</v>
      </c>
      <c r="B290" s="3"/>
      <c r="C290" s="116"/>
      <c r="D290" s="35" t="s">
        <v>1246</v>
      </c>
      <c r="E290" s="116"/>
      <c r="F290" s="116"/>
      <c r="G290" s="116"/>
      <c r="H290" s="116"/>
      <c r="I290" s="116"/>
      <c r="J290" s="116"/>
    </row>
    <row r="291">
      <c r="A291" s="3" t="s">
        <v>1093</v>
      </c>
      <c r="B291" s="3"/>
      <c r="C291" s="116"/>
      <c r="D291" s="116"/>
      <c r="E291" s="116"/>
      <c r="F291" s="116"/>
      <c r="G291" s="116"/>
      <c r="H291" s="116"/>
      <c r="I291" s="116"/>
      <c r="J291" s="116"/>
    </row>
    <row r="292">
      <c r="A292" s="3"/>
      <c r="B292" s="3"/>
      <c r="C292" s="116"/>
      <c r="D292" s="116"/>
      <c r="E292" s="116"/>
      <c r="F292" s="116"/>
      <c r="G292" s="116"/>
      <c r="H292" s="116"/>
      <c r="I292" s="116"/>
      <c r="J292" s="116"/>
    </row>
    <row r="293">
      <c r="A293" s="3" t="s">
        <v>1094</v>
      </c>
      <c r="B293" s="3"/>
      <c r="C293" s="116"/>
      <c r="D293" s="116"/>
      <c r="E293" s="116"/>
      <c r="F293" s="116"/>
      <c r="G293" s="116"/>
      <c r="H293" s="116"/>
      <c r="I293" s="116"/>
      <c r="J293" s="116"/>
    </row>
    <row r="294">
      <c r="A294" s="3" t="s">
        <v>1095</v>
      </c>
      <c r="B294" s="3"/>
      <c r="C294" s="116"/>
      <c r="D294" s="116"/>
      <c r="E294" s="116"/>
      <c r="F294" s="116"/>
      <c r="G294" s="116"/>
      <c r="H294" s="116"/>
      <c r="I294" s="116"/>
      <c r="J294" s="116"/>
    </row>
    <row r="295">
      <c r="A295" s="49" t="s">
        <v>1096</v>
      </c>
      <c r="B295" s="3"/>
      <c r="C295" s="116"/>
      <c r="D295" s="3"/>
      <c r="E295" s="116"/>
      <c r="F295" s="116"/>
      <c r="G295" s="116"/>
      <c r="H295" s="116"/>
      <c r="I295" s="116"/>
      <c r="J295" s="116"/>
    </row>
    <row r="296">
      <c r="A296" s="3" t="s">
        <v>1098</v>
      </c>
      <c r="B296" s="3"/>
      <c r="C296" s="116"/>
      <c r="D296" s="116"/>
      <c r="E296" s="116"/>
      <c r="F296" s="116"/>
      <c r="G296" s="116"/>
      <c r="H296" s="116"/>
      <c r="I296" s="116"/>
      <c r="J296" s="116"/>
    </row>
    <row r="297">
      <c r="A297" s="3" t="s">
        <v>1099</v>
      </c>
      <c r="B297" s="3"/>
      <c r="C297" s="116"/>
      <c r="D297" s="116"/>
      <c r="E297" s="116"/>
      <c r="F297" s="116"/>
      <c r="G297" s="116"/>
      <c r="H297" s="116"/>
      <c r="I297" s="116"/>
      <c r="J297" s="116"/>
    </row>
    <row r="299">
      <c r="A299" s="101" t="s">
        <v>1100</v>
      </c>
    </row>
    <row r="302">
      <c r="A302" s="116">
        <f>counta(A276:A300)</f>
        <v>21</v>
      </c>
      <c r="B302" s="116">
        <f t="shared" ref="B302:D302" si="16">counta(B276:B298)</f>
        <v>0</v>
      </c>
      <c r="C302" s="116">
        <f t="shared" si="16"/>
        <v>0</v>
      </c>
      <c r="D302" s="116">
        <f t="shared" si="16"/>
        <v>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4" max="4" width="63.75"/>
    <col customWidth="1" min="9" max="9" width="4.75"/>
  </cols>
  <sheetData>
    <row r="1">
      <c r="A1" s="70" t="s">
        <v>1247</v>
      </c>
      <c r="B1" s="70"/>
      <c r="C1" s="70"/>
      <c r="D1" s="37" t="s">
        <v>25</v>
      </c>
      <c r="E1" s="40"/>
      <c r="F1" s="40"/>
      <c r="G1" s="40"/>
      <c r="H1" s="40"/>
      <c r="I1" s="40"/>
      <c r="J1" s="40"/>
    </row>
    <row r="2">
      <c r="A2" s="137" t="s">
        <v>31</v>
      </c>
      <c r="B2" s="137"/>
      <c r="C2" s="137"/>
      <c r="D2" s="149" t="s">
        <v>667</v>
      </c>
      <c r="E2" s="40"/>
      <c r="F2" s="40"/>
      <c r="G2" s="40"/>
      <c r="H2" s="40"/>
      <c r="I2" s="40"/>
      <c r="J2" s="40"/>
    </row>
    <row r="3">
      <c r="A3" s="42" t="s">
        <v>1248</v>
      </c>
      <c r="B3" s="69">
        <v>3.0</v>
      </c>
      <c r="C3" s="69"/>
      <c r="D3" s="40"/>
      <c r="E3" s="40"/>
      <c r="F3" s="40"/>
      <c r="G3" s="40"/>
      <c r="H3" s="40"/>
      <c r="I3" s="40"/>
      <c r="J3" s="40"/>
    </row>
    <row r="4">
      <c r="A4" s="42" t="s">
        <v>1249</v>
      </c>
      <c r="B4" s="69">
        <v>6.0</v>
      </c>
      <c r="C4" s="40"/>
      <c r="D4" s="42" t="s">
        <v>1250</v>
      </c>
      <c r="E4" s="42">
        <v>1.0</v>
      </c>
      <c r="F4" s="40"/>
      <c r="G4" s="40"/>
      <c r="H4" s="40"/>
      <c r="I4" s="40"/>
      <c r="J4" s="40"/>
    </row>
    <row r="5">
      <c r="A5" s="42" t="s">
        <v>1251</v>
      </c>
      <c r="B5" s="69">
        <v>2.0</v>
      </c>
      <c r="C5" s="69"/>
      <c r="D5" s="94" t="s">
        <v>1252</v>
      </c>
      <c r="E5" s="71">
        <v>1.0</v>
      </c>
      <c r="F5" s="69"/>
      <c r="G5" s="40"/>
      <c r="H5" s="40"/>
      <c r="I5" s="40"/>
      <c r="J5" s="40"/>
    </row>
    <row r="6">
      <c r="A6" s="40"/>
      <c r="B6" s="40"/>
      <c r="C6" s="40"/>
      <c r="D6" s="42" t="s">
        <v>1253</v>
      </c>
      <c r="E6" s="42">
        <v>1.0</v>
      </c>
      <c r="F6" s="40"/>
      <c r="G6" s="40"/>
      <c r="H6" s="40"/>
      <c r="I6" s="40"/>
      <c r="J6" s="40"/>
    </row>
    <row r="7">
      <c r="A7" s="40"/>
      <c r="B7" s="40"/>
      <c r="C7" s="40"/>
      <c r="D7" s="42" t="s">
        <v>1254</v>
      </c>
      <c r="E7" s="42">
        <v>1.0</v>
      </c>
      <c r="F7" s="40"/>
      <c r="G7" s="40"/>
      <c r="H7" s="40"/>
      <c r="I7" s="40"/>
      <c r="J7" s="40"/>
    </row>
    <row r="8">
      <c r="A8" s="40"/>
      <c r="B8" s="40"/>
      <c r="C8" s="40"/>
      <c r="D8" s="42" t="s">
        <v>1255</v>
      </c>
      <c r="E8" s="42">
        <v>1.0</v>
      </c>
      <c r="F8" s="40"/>
      <c r="G8" s="40"/>
      <c r="H8" s="40"/>
      <c r="I8" s="40"/>
      <c r="J8" s="40"/>
    </row>
    <row r="9">
      <c r="A9" s="40"/>
      <c r="B9" s="40"/>
      <c r="C9" s="40"/>
      <c r="D9" s="40"/>
      <c r="E9" s="40"/>
      <c r="F9" s="40"/>
      <c r="G9" s="40"/>
      <c r="H9" s="40"/>
      <c r="I9" s="40"/>
      <c r="J9" s="40"/>
    </row>
    <row r="10">
      <c r="A10" s="137" t="s">
        <v>35</v>
      </c>
      <c r="B10" s="137"/>
      <c r="C10" s="137"/>
      <c r="D10" s="137"/>
      <c r="E10" s="40"/>
      <c r="F10" s="40"/>
      <c r="G10" s="40"/>
      <c r="H10" s="40"/>
      <c r="I10" s="40"/>
      <c r="J10" s="40"/>
    </row>
    <row r="11">
      <c r="A11" s="40"/>
      <c r="B11" s="40"/>
      <c r="C11" s="40"/>
      <c r="D11" s="56" t="s">
        <v>1256</v>
      </c>
      <c r="E11" s="40"/>
      <c r="F11" s="40"/>
      <c r="G11" s="40"/>
      <c r="H11" s="40"/>
      <c r="I11" s="40"/>
      <c r="J11" s="40"/>
    </row>
    <row r="12">
      <c r="A12" s="40" t="s">
        <v>1257</v>
      </c>
      <c r="B12" s="40"/>
      <c r="C12" s="40"/>
      <c r="D12" s="56" t="s">
        <v>1258</v>
      </c>
      <c r="E12" s="42">
        <v>1.0</v>
      </c>
      <c r="F12" s="42">
        <v>1.0</v>
      </c>
      <c r="G12" s="40"/>
      <c r="H12" s="40"/>
      <c r="I12" s="40"/>
      <c r="J12" s="40"/>
    </row>
    <row r="13">
      <c r="A13" s="40" t="s">
        <v>1259</v>
      </c>
      <c r="B13" s="40"/>
      <c r="C13" s="40"/>
      <c r="D13" s="60" t="s">
        <v>1260</v>
      </c>
      <c r="E13" s="42">
        <v>1.0</v>
      </c>
      <c r="F13" s="42">
        <v>0.5</v>
      </c>
      <c r="G13" s="40"/>
      <c r="H13" s="40"/>
      <c r="I13" s="40"/>
      <c r="J13" s="40"/>
    </row>
    <row r="14">
      <c r="A14" s="42" t="s">
        <v>1261</v>
      </c>
      <c r="B14" s="69">
        <v>2.0</v>
      </c>
      <c r="C14" s="42">
        <v>2.0</v>
      </c>
      <c r="D14" s="99" t="s">
        <v>1262</v>
      </c>
      <c r="E14" s="71">
        <v>1.0</v>
      </c>
      <c r="F14" s="71">
        <v>0.5</v>
      </c>
      <c r="G14" s="40"/>
      <c r="H14" s="40"/>
      <c r="I14" s="40"/>
      <c r="J14" s="40"/>
    </row>
    <row r="15">
      <c r="A15" s="60" t="s">
        <v>1263</v>
      </c>
      <c r="B15" s="69">
        <v>2.0</v>
      </c>
      <c r="C15" s="42">
        <v>1.0</v>
      </c>
      <c r="D15" s="60" t="s">
        <v>1264</v>
      </c>
      <c r="E15" s="42">
        <v>1.0</v>
      </c>
      <c r="F15" s="42">
        <v>0.5</v>
      </c>
      <c r="G15" s="40"/>
      <c r="H15" s="40"/>
      <c r="I15" s="40"/>
      <c r="J15" s="40"/>
    </row>
    <row r="16">
      <c r="A16" s="60" t="s">
        <v>1265</v>
      </c>
      <c r="B16" s="69">
        <v>2.0</v>
      </c>
      <c r="C16" s="42">
        <v>1.0</v>
      </c>
      <c r="D16" s="60" t="s">
        <v>1266</v>
      </c>
      <c r="E16" s="42">
        <v>1.0</v>
      </c>
      <c r="F16" s="42">
        <v>0.5</v>
      </c>
      <c r="G16" s="40"/>
      <c r="H16" s="40"/>
      <c r="I16" s="40"/>
      <c r="J16" s="40"/>
    </row>
    <row r="17">
      <c r="A17" s="42" t="s">
        <v>1267</v>
      </c>
      <c r="B17" s="69">
        <v>3.0</v>
      </c>
      <c r="C17" s="71">
        <v>2.0</v>
      </c>
      <c r="D17" s="56" t="s">
        <v>1268</v>
      </c>
      <c r="E17" s="71">
        <v>1.0</v>
      </c>
      <c r="F17" s="71">
        <v>1.0</v>
      </c>
      <c r="G17" s="40"/>
      <c r="H17" s="40"/>
      <c r="I17" s="40"/>
      <c r="J17" s="40"/>
    </row>
    <row r="18">
      <c r="A18" s="40" t="s">
        <v>1269</v>
      </c>
      <c r="B18" s="40"/>
      <c r="C18" s="40"/>
      <c r="D18" s="78"/>
      <c r="E18" s="69"/>
      <c r="F18" s="40"/>
      <c r="G18" s="40"/>
      <c r="H18" s="40"/>
      <c r="I18" s="40"/>
      <c r="J18" s="40"/>
    </row>
    <row r="19">
      <c r="A19" s="40" t="s">
        <v>1270</v>
      </c>
      <c r="B19" s="40"/>
      <c r="C19" s="40"/>
      <c r="D19" s="56" t="s">
        <v>1271</v>
      </c>
      <c r="E19" s="40"/>
      <c r="F19" s="40"/>
      <c r="G19" s="40"/>
      <c r="H19" s="40"/>
      <c r="I19" s="40"/>
      <c r="J19" s="40"/>
    </row>
    <row r="20">
      <c r="A20" s="40" t="s">
        <v>1272</v>
      </c>
      <c r="B20" s="40"/>
      <c r="C20" s="40"/>
      <c r="D20" s="56" t="s">
        <v>1258</v>
      </c>
      <c r="E20" s="42">
        <v>1.0</v>
      </c>
      <c r="F20" s="42">
        <v>1.0</v>
      </c>
      <c r="G20" s="40"/>
      <c r="H20" s="40"/>
      <c r="I20" s="40"/>
      <c r="J20" s="40"/>
    </row>
    <row r="21">
      <c r="A21" s="40" t="s">
        <v>1273</v>
      </c>
      <c r="B21" s="40"/>
      <c r="C21" s="40"/>
      <c r="D21" s="56" t="s">
        <v>1264</v>
      </c>
      <c r="E21" s="42">
        <v>1.0</v>
      </c>
      <c r="F21" s="42">
        <v>1.0</v>
      </c>
      <c r="G21" s="40"/>
      <c r="H21" s="40"/>
      <c r="I21" s="40"/>
      <c r="J21" s="40"/>
    </row>
    <row r="22">
      <c r="A22" s="40" t="s">
        <v>1274</v>
      </c>
      <c r="B22" s="40"/>
      <c r="C22" s="40"/>
      <c r="D22" s="56" t="s">
        <v>1275</v>
      </c>
      <c r="E22" s="42">
        <v>1.0</v>
      </c>
      <c r="F22" s="42">
        <v>1.0</v>
      </c>
      <c r="G22" s="40"/>
      <c r="H22" s="40"/>
      <c r="I22" s="40"/>
      <c r="J22" s="40"/>
    </row>
    <row r="23">
      <c r="A23" s="40" t="s">
        <v>1276</v>
      </c>
      <c r="B23" s="40"/>
      <c r="C23" s="40"/>
      <c r="D23" s="42" t="s">
        <v>1277</v>
      </c>
      <c r="E23" s="71">
        <v>1.0</v>
      </c>
      <c r="F23" s="69"/>
      <c r="G23" s="40"/>
      <c r="H23" s="40"/>
      <c r="I23" s="40"/>
      <c r="J23" s="40"/>
    </row>
    <row r="24">
      <c r="A24" s="42" t="s">
        <v>1278</v>
      </c>
      <c r="B24" s="69">
        <v>5.0</v>
      </c>
      <c r="C24" s="71">
        <v>1.5</v>
      </c>
      <c r="D24" s="42" t="s">
        <v>1279</v>
      </c>
      <c r="E24" s="42">
        <v>1.0</v>
      </c>
      <c r="F24" s="40"/>
      <c r="G24" s="40"/>
      <c r="H24" s="40"/>
      <c r="I24" s="40"/>
      <c r="J24" s="40"/>
    </row>
    <row r="25">
      <c r="A25" s="40" t="s">
        <v>1280</v>
      </c>
      <c r="B25" s="40"/>
      <c r="C25" s="40"/>
      <c r="D25" s="42" t="s">
        <v>1281</v>
      </c>
      <c r="E25" s="42">
        <v>1.0</v>
      </c>
      <c r="F25" s="40"/>
      <c r="G25" s="40"/>
      <c r="H25" s="40"/>
      <c r="I25" s="40"/>
      <c r="J25" s="40"/>
    </row>
    <row r="26">
      <c r="A26" s="75" t="s">
        <v>1282</v>
      </c>
      <c r="B26" s="69">
        <v>7.0</v>
      </c>
      <c r="C26" s="71">
        <v>6.0</v>
      </c>
      <c r="D26" s="76"/>
      <c r="E26" s="69"/>
      <c r="F26" s="69"/>
      <c r="G26" s="40"/>
      <c r="H26" s="40"/>
      <c r="I26" s="40"/>
      <c r="J26" s="40"/>
    </row>
    <row r="27">
      <c r="A27" s="40"/>
      <c r="B27" s="69"/>
      <c r="C27" s="69"/>
      <c r="D27" s="56" t="s">
        <v>1283</v>
      </c>
      <c r="E27" s="69"/>
      <c r="F27" s="69"/>
      <c r="G27" s="40"/>
      <c r="H27" s="40"/>
      <c r="I27" s="40"/>
      <c r="J27" s="40"/>
    </row>
    <row r="28">
      <c r="A28" s="40"/>
      <c r="B28" s="69"/>
      <c r="C28" s="69"/>
      <c r="D28" s="56" t="s">
        <v>1284</v>
      </c>
      <c r="E28" s="71">
        <v>1.0</v>
      </c>
      <c r="F28" s="71">
        <v>1.0</v>
      </c>
      <c r="G28" s="40"/>
      <c r="H28" s="40"/>
      <c r="I28" s="40"/>
      <c r="J28" s="40"/>
    </row>
    <row r="29">
      <c r="A29" s="40"/>
      <c r="B29" s="69"/>
      <c r="C29" s="69"/>
      <c r="D29" s="42" t="s">
        <v>1285</v>
      </c>
      <c r="E29" s="71">
        <v>1.0</v>
      </c>
      <c r="F29" s="71">
        <v>1.0</v>
      </c>
      <c r="G29" s="40"/>
      <c r="H29" s="40"/>
      <c r="I29" s="40"/>
      <c r="J29" s="40"/>
    </row>
    <row r="30">
      <c r="A30" s="40"/>
      <c r="B30" s="69"/>
      <c r="C30" s="69"/>
      <c r="D30" s="60" t="s">
        <v>1286</v>
      </c>
      <c r="E30" s="71">
        <v>1.0</v>
      </c>
      <c r="F30" s="71">
        <v>0.5</v>
      </c>
      <c r="G30" s="40"/>
      <c r="H30" s="40"/>
      <c r="I30" s="40"/>
      <c r="J30" s="40"/>
    </row>
    <row r="31">
      <c r="A31" s="40"/>
      <c r="B31" s="69"/>
      <c r="C31" s="69"/>
      <c r="D31" s="60" t="s">
        <v>1287</v>
      </c>
      <c r="E31" s="71">
        <v>1.0</v>
      </c>
      <c r="F31" s="71">
        <v>0.5</v>
      </c>
      <c r="G31" s="40"/>
      <c r="H31" s="40"/>
      <c r="I31" s="40"/>
      <c r="J31" s="40"/>
    </row>
    <row r="32">
      <c r="A32" s="40"/>
      <c r="B32" s="69"/>
      <c r="C32" s="69"/>
      <c r="D32" s="60" t="s">
        <v>1288</v>
      </c>
      <c r="E32" s="71">
        <v>1.0</v>
      </c>
      <c r="F32" s="71">
        <v>0.5</v>
      </c>
      <c r="G32" s="40"/>
      <c r="H32" s="40"/>
      <c r="I32" s="40"/>
      <c r="J32" s="40"/>
    </row>
    <row r="33">
      <c r="A33" s="40"/>
      <c r="B33" s="69"/>
      <c r="C33" s="69"/>
      <c r="D33" s="42" t="s">
        <v>1289</v>
      </c>
      <c r="E33" s="71">
        <v>1.0</v>
      </c>
      <c r="F33" s="69"/>
      <c r="G33" s="40"/>
      <c r="H33" s="40"/>
      <c r="I33" s="40"/>
      <c r="J33" s="40"/>
    </row>
    <row r="34">
      <c r="A34" s="40"/>
      <c r="B34" s="69"/>
      <c r="C34" s="69"/>
      <c r="D34" s="42" t="s">
        <v>1290</v>
      </c>
      <c r="E34" s="71">
        <v>1.0</v>
      </c>
      <c r="F34" s="69"/>
      <c r="G34" s="40"/>
      <c r="H34" s="40"/>
      <c r="I34" s="40"/>
      <c r="J34" s="40"/>
    </row>
    <row r="35">
      <c r="A35" s="40"/>
      <c r="B35" s="69"/>
      <c r="C35" s="69"/>
      <c r="D35" s="56" t="s">
        <v>1291</v>
      </c>
      <c r="E35" s="71">
        <v>1.0</v>
      </c>
      <c r="F35" s="71">
        <v>1.0</v>
      </c>
      <c r="G35" s="40"/>
      <c r="H35" s="40"/>
      <c r="I35" s="40"/>
      <c r="J35" s="40"/>
    </row>
    <row r="36">
      <c r="A36" s="40"/>
      <c r="B36" s="69"/>
      <c r="C36" s="69"/>
      <c r="D36" s="56" t="s">
        <v>1292</v>
      </c>
      <c r="E36" s="71">
        <v>1.0</v>
      </c>
      <c r="F36" s="71">
        <v>1.0</v>
      </c>
      <c r="G36" s="40"/>
      <c r="H36" s="40"/>
      <c r="I36" s="40"/>
      <c r="J36" s="40"/>
    </row>
    <row r="37">
      <c r="A37" s="40"/>
      <c r="B37" s="69"/>
      <c r="C37" s="69"/>
      <c r="D37" s="93" t="s">
        <v>1293</v>
      </c>
      <c r="E37" s="71">
        <v>1.0</v>
      </c>
      <c r="F37" s="71">
        <v>1.0</v>
      </c>
      <c r="G37" s="40"/>
      <c r="H37" s="40"/>
      <c r="I37" s="40"/>
      <c r="J37" s="40"/>
    </row>
    <row r="38">
      <c r="A38" s="40"/>
      <c r="B38" s="69"/>
      <c r="C38" s="69"/>
      <c r="D38" s="56" t="s">
        <v>1294</v>
      </c>
      <c r="E38" s="71">
        <v>1.0</v>
      </c>
      <c r="F38" s="71">
        <v>1.0</v>
      </c>
      <c r="G38" s="40"/>
      <c r="H38" s="40"/>
      <c r="I38" s="40"/>
      <c r="J38" s="40"/>
    </row>
    <row r="39">
      <c r="A39" s="69">
        <f>counta(A3:A26)-1</f>
        <v>18</v>
      </c>
      <c r="B39" s="69">
        <f t="shared" ref="B39:C39" si="1">SUM(B2:B38)</f>
        <v>32</v>
      </c>
      <c r="C39" s="69">
        <f t="shared" si="1"/>
        <v>13.5</v>
      </c>
      <c r="D39" s="40"/>
      <c r="E39" s="69">
        <f t="shared" ref="E39:F39" si="2">SUM(E2:E38)</f>
        <v>28</v>
      </c>
      <c r="F39" s="69">
        <f t="shared" si="2"/>
        <v>14.5</v>
      </c>
      <c r="G39" s="40"/>
      <c r="H39" s="40"/>
      <c r="I39" s="40"/>
      <c r="J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</row>
    <row r="41">
      <c r="A41" s="137"/>
      <c r="B41" s="137"/>
      <c r="C41" s="137"/>
      <c r="D41" s="137"/>
      <c r="E41" s="40"/>
      <c r="F41" s="40"/>
      <c r="G41" s="40"/>
      <c r="H41" s="40"/>
      <c r="I41" s="40"/>
      <c r="J41" s="40"/>
    </row>
    <row r="42">
      <c r="A42" s="40" t="s">
        <v>1295</v>
      </c>
      <c r="B42" s="40"/>
      <c r="C42" s="40"/>
      <c r="D42" s="42"/>
      <c r="E42" s="40"/>
      <c r="F42" s="40"/>
      <c r="G42" s="40"/>
      <c r="H42" s="40"/>
      <c r="I42" s="40"/>
      <c r="J42" s="40"/>
    </row>
    <row r="43">
      <c r="A43" s="40" t="s">
        <v>1296</v>
      </c>
      <c r="B43" s="40"/>
      <c r="C43" s="40"/>
      <c r="D43" s="42"/>
      <c r="E43" s="70"/>
      <c r="F43" s="70"/>
      <c r="G43" s="70"/>
      <c r="H43" s="70"/>
      <c r="I43" s="70"/>
      <c r="J43" s="70" t="s">
        <v>13</v>
      </c>
    </row>
    <row r="44">
      <c r="A44" s="40" t="s">
        <v>1297</v>
      </c>
      <c r="B44" s="40"/>
      <c r="C44" s="40"/>
      <c r="D44" s="42" t="s">
        <v>1298</v>
      </c>
      <c r="E44" s="70" t="s">
        <v>54</v>
      </c>
      <c r="F44" s="70"/>
      <c r="G44" s="70"/>
      <c r="H44" s="70"/>
      <c r="I44" s="70"/>
      <c r="J44" s="70"/>
    </row>
    <row r="45">
      <c r="A45" s="40" t="s">
        <v>1299</v>
      </c>
      <c r="B45" s="40"/>
      <c r="C45" s="40"/>
      <c r="D45" s="42" t="s">
        <v>1300</v>
      </c>
      <c r="E45" s="70" t="s">
        <v>56</v>
      </c>
      <c r="F45" s="83">
        <v>6.0</v>
      </c>
      <c r="G45" s="83">
        <v>8.0</v>
      </c>
      <c r="H45" s="85">
        <f t="shared" ref="H45:H46" si="3">F45/G45</f>
        <v>0.75</v>
      </c>
      <c r="I45" s="70"/>
      <c r="J45" s="70"/>
    </row>
    <row r="46">
      <c r="A46" s="40" t="s">
        <v>1301</v>
      </c>
      <c r="B46" s="40"/>
      <c r="C46" s="40"/>
      <c r="D46" s="42" t="s">
        <v>1302</v>
      </c>
      <c r="E46" s="70" t="s">
        <v>57</v>
      </c>
      <c r="F46" s="83">
        <v>7.0</v>
      </c>
      <c r="G46" s="85">
        <v>19.0</v>
      </c>
      <c r="H46" s="85">
        <f t="shared" si="3"/>
        <v>0.3684210526</v>
      </c>
      <c r="I46" s="70"/>
      <c r="J46" s="85">
        <f> 2*H45*H46 / (H45+H46)</f>
        <v>0.4941176471</v>
      </c>
    </row>
    <row r="47">
      <c r="A47" s="40" t="s">
        <v>1303</v>
      </c>
      <c r="B47" s="40"/>
      <c r="C47" s="40"/>
      <c r="D47" s="42" t="s">
        <v>1304</v>
      </c>
      <c r="E47" s="70"/>
      <c r="F47" s="70"/>
      <c r="G47" s="70"/>
      <c r="H47" s="70"/>
      <c r="I47" s="70"/>
      <c r="J47" s="70"/>
    </row>
    <row r="48">
      <c r="A48" s="40" t="s">
        <v>1305</v>
      </c>
      <c r="B48" s="40"/>
      <c r="C48" s="40"/>
      <c r="D48" s="42"/>
      <c r="E48" s="70" t="s">
        <v>60</v>
      </c>
      <c r="F48" s="70"/>
      <c r="G48" s="70"/>
      <c r="H48" s="70"/>
      <c r="I48" s="70"/>
      <c r="J48" s="70"/>
    </row>
    <row r="49">
      <c r="A49" s="40" t="s">
        <v>1306</v>
      </c>
      <c r="B49" s="40"/>
      <c r="C49" s="40"/>
      <c r="D49" s="42" t="s">
        <v>1307</v>
      </c>
      <c r="E49" s="70" t="s">
        <v>56</v>
      </c>
      <c r="F49" s="83">
        <v>14.5</v>
      </c>
      <c r="G49" s="83">
        <v>28.0</v>
      </c>
      <c r="H49" s="85">
        <f t="shared" ref="H49:H50" si="4">F49/G49</f>
        <v>0.5178571429</v>
      </c>
      <c r="I49" s="70"/>
      <c r="J49" s="70"/>
    </row>
    <row r="50">
      <c r="A50" s="40" t="s">
        <v>1308</v>
      </c>
      <c r="B50" s="40"/>
      <c r="C50" s="40"/>
      <c r="D50" s="40"/>
      <c r="E50" s="70" t="s">
        <v>57</v>
      </c>
      <c r="F50" s="83">
        <v>13.5</v>
      </c>
      <c r="G50" s="85">
        <v>32.0</v>
      </c>
      <c r="H50" s="85">
        <f t="shared" si="4"/>
        <v>0.421875</v>
      </c>
      <c r="I50" s="70"/>
      <c r="J50" s="85">
        <f> 2*H49*H50 / (H49+H50)</f>
        <v>0.4649643705</v>
      </c>
    </row>
    <row r="51">
      <c r="A51" s="40" t="s">
        <v>1309</v>
      </c>
      <c r="B51" s="40"/>
      <c r="C51" s="40"/>
      <c r="D51" s="40"/>
      <c r="E51" s="70"/>
      <c r="F51" s="70"/>
      <c r="G51" s="70"/>
      <c r="H51" s="70"/>
      <c r="I51" s="70"/>
      <c r="J51" s="70"/>
    </row>
    <row r="52">
      <c r="A52" s="40"/>
      <c r="B52" s="40"/>
      <c r="C52" s="40"/>
      <c r="D52" s="40"/>
      <c r="E52" s="70" t="s">
        <v>65</v>
      </c>
      <c r="F52" s="70"/>
      <c r="G52" s="70"/>
      <c r="H52" s="70"/>
      <c r="I52" s="70"/>
      <c r="J52" s="70"/>
    </row>
    <row r="53">
      <c r="A53" s="40" t="s">
        <v>1310</v>
      </c>
      <c r="B53" s="40"/>
      <c r="C53" s="40"/>
      <c r="D53" s="40"/>
      <c r="E53" s="70" t="s">
        <v>56</v>
      </c>
      <c r="F53" s="83">
        <v>2.0</v>
      </c>
      <c r="G53" s="83">
        <v>8.0</v>
      </c>
      <c r="H53" s="85">
        <f t="shared" ref="H53:H54" si="5">F53/G53</f>
        <v>0.25</v>
      </c>
      <c r="I53" s="70"/>
      <c r="J53" s="70"/>
    </row>
    <row r="54">
      <c r="A54" s="40"/>
      <c r="B54" s="40"/>
      <c r="C54" s="40"/>
      <c r="D54" s="40"/>
      <c r="E54" s="70" t="s">
        <v>57</v>
      </c>
      <c r="F54" s="83">
        <v>2.0</v>
      </c>
      <c r="G54" s="85">
        <v>22.0</v>
      </c>
      <c r="H54" s="85">
        <f t="shared" si="5"/>
        <v>0.09090909091</v>
      </c>
      <c r="I54" s="70"/>
      <c r="J54" s="85">
        <f> 2*H53*H54 / (H53+H54)</f>
        <v>0.1333333333</v>
      </c>
    </row>
    <row r="55">
      <c r="A55" s="40" t="s">
        <v>1311</v>
      </c>
      <c r="B55" s="40"/>
      <c r="C55" s="40"/>
      <c r="D55" s="40"/>
      <c r="E55" s="40"/>
      <c r="F55" s="40"/>
      <c r="G55" s="40"/>
      <c r="H55" s="40"/>
      <c r="I55" s="40"/>
      <c r="J55" s="40"/>
    </row>
    <row r="56">
      <c r="A56" s="40" t="s">
        <v>1312</v>
      </c>
      <c r="B56" s="40"/>
      <c r="C56" s="40"/>
      <c r="D56" s="40"/>
      <c r="E56" s="40"/>
      <c r="F56" s="40"/>
      <c r="G56" s="40"/>
      <c r="H56" s="40"/>
      <c r="I56" s="40"/>
      <c r="J56" s="40"/>
    </row>
    <row r="57">
      <c r="A57" s="40" t="s">
        <v>1313</v>
      </c>
      <c r="B57" s="40"/>
      <c r="C57" s="40"/>
      <c r="D57" s="40"/>
      <c r="E57" s="40"/>
      <c r="F57" s="40"/>
      <c r="G57" s="40"/>
      <c r="H57" s="40"/>
      <c r="I57" s="40"/>
      <c r="J57" s="40"/>
    </row>
    <row r="58">
      <c r="A58" s="40" t="s">
        <v>1314</v>
      </c>
      <c r="B58" s="40"/>
      <c r="C58" s="40"/>
      <c r="D58" s="40"/>
      <c r="E58" s="40"/>
      <c r="F58" s="40"/>
      <c r="G58" s="40"/>
      <c r="H58" s="40"/>
      <c r="I58" s="40"/>
      <c r="J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</row>
    <row r="60">
      <c r="A60" s="40" t="s">
        <v>1315</v>
      </c>
      <c r="B60" s="40"/>
      <c r="C60" s="40"/>
      <c r="D60" s="40"/>
      <c r="E60" s="40"/>
      <c r="F60" s="40"/>
      <c r="G60" s="40"/>
      <c r="H60" s="40"/>
      <c r="I60" s="40"/>
      <c r="J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</row>
    <row r="62">
      <c r="A62" s="40" t="s">
        <v>1316</v>
      </c>
      <c r="B62" s="40"/>
      <c r="C62" s="40"/>
      <c r="D62" s="56" t="s">
        <v>1317</v>
      </c>
      <c r="E62" s="40"/>
      <c r="F62" s="40"/>
      <c r="G62" s="40"/>
      <c r="H62" s="40"/>
      <c r="I62" s="40"/>
      <c r="J62" s="40"/>
    </row>
    <row r="63">
      <c r="A63" s="40"/>
      <c r="B63" s="40"/>
      <c r="C63" s="40"/>
      <c r="D63" s="93" t="s">
        <v>1318</v>
      </c>
      <c r="E63" s="40"/>
      <c r="F63" s="40"/>
      <c r="G63" s="40"/>
      <c r="H63" s="40"/>
      <c r="I63" s="40"/>
      <c r="J63" s="40"/>
    </row>
    <row r="64">
      <c r="A64" s="53" t="s">
        <v>1318</v>
      </c>
      <c r="B64" s="40"/>
      <c r="C64" s="40"/>
      <c r="D64" s="42" t="s">
        <v>1319</v>
      </c>
      <c r="E64" s="40"/>
      <c r="F64" s="40"/>
      <c r="G64" s="40"/>
      <c r="H64" s="40"/>
      <c r="I64" s="40"/>
      <c r="J64" s="40"/>
    </row>
    <row r="65">
      <c r="A65" s="40" t="s">
        <v>1320</v>
      </c>
      <c r="B65" s="40"/>
      <c r="C65" s="40"/>
      <c r="D65" s="40"/>
      <c r="E65" s="40"/>
      <c r="F65" s="40"/>
      <c r="G65" s="40"/>
      <c r="H65" s="40"/>
      <c r="I65" s="40"/>
      <c r="J65" s="40"/>
    </row>
    <row r="66">
      <c r="A66" s="43" t="s">
        <v>1321</v>
      </c>
      <c r="B66" s="40"/>
      <c r="C66" s="40"/>
      <c r="D66" s="78"/>
      <c r="E66" s="40"/>
      <c r="F66" s="40"/>
      <c r="G66" s="40"/>
      <c r="H66" s="40"/>
      <c r="I66" s="40"/>
      <c r="J66" s="40"/>
    </row>
    <row r="67">
      <c r="A67" s="40" t="s">
        <v>1322</v>
      </c>
      <c r="B67" s="40"/>
      <c r="C67" s="40"/>
      <c r="D67" s="40"/>
      <c r="E67" s="40"/>
      <c r="F67" s="40"/>
      <c r="G67" s="40"/>
      <c r="H67" s="40"/>
      <c r="I67" s="40"/>
      <c r="J67" s="40"/>
    </row>
    <row r="68">
      <c r="A68" s="40" t="s">
        <v>1323</v>
      </c>
      <c r="B68" s="40"/>
      <c r="C68" s="40"/>
      <c r="D68" s="40"/>
      <c r="E68" s="40"/>
      <c r="F68" s="40"/>
      <c r="G68" s="40"/>
      <c r="H68" s="40"/>
      <c r="I68" s="40"/>
      <c r="J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</row>
    <row r="71">
      <c r="A71" s="69">
        <f t="shared" ref="A71:D71" si="6">COUNTA(A42:A68)</f>
        <v>22</v>
      </c>
      <c r="B71" s="69">
        <f t="shared" si="6"/>
        <v>0</v>
      </c>
      <c r="C71" s="69">
        <f t="shared" si="6"/>
        <v>0</v>
      </c>
      <c r="D71" s="69">
        <f t="shared" si="6"/>
        <v>8</v>
      </c>
      <c r="E71" s="40"/>
      <c r="F71" s="40"/>
      <c r="G71" s="40"/>
      <c r="H71" s="40"/>
      <c r="I71" s="40"/>
      <c r="J71" s="40"/>
    </row>
    <row r="86">
      <c r="A86" s="70" t="s">
        <v>1247</v>
      </c>
      <c r="B86" s="70"/>
      <c r="C86" s="70"/>
      <c r="D86" s="37" t="s">
        <v>27</v>
      </c>
      <c r="E86" s="40"/>
      <c r="F86" s="40"/>
      <c r="G86" s="40"/>
      <c r="H86" s="40"/>
      <c r="I86" s="40"/>
      <c r="J86" s="40"/>
    </row>
    <row r="87">
      <c r="A87" s="137" t="s">
        <v>31</v>
      </c>
      <c r="B87" s="137"/>
      <c r="C87" s="137"/>
      <c r="D87" s="137" t="s">
        <v>31</v>
      </c>
      <c r="E87" s="40"/>
      <c r="F87" s="40"/>
      <c r="G87" s="40"/>
      <c r="H87" s="40"/>
      <c r="I87" s="40"/>
      <c r="J87" s="40"/>
    </row>
    <row r="88">
      <c r="A88" s="43" t="s">
        <v>1324</v>
      </c>
      <c r="B88" s="88">
        <v>3.0</v>
      </c>
      <c r="C88" s="89">
        <v>3.0</v>
      </c>
      <c r="D88" s="56" t="s">
        <v>1325</v>
      </c>
      <c r="E88" s="42">
        <v>3.0</v>
      </c>
      <c r="F88" s="42">
        <v>3.0</v>
      </c>
      <c r="G88" s="40"/>
      <c r="H88" s="40"/>
      <c r="I88" s="40"/>
      <c r="J88" s="40"/>
    </row>
    <row r="89">
      <c r="A89" s="40" t="s">
        <v>1326</v>
      </c>
      <c r="B89" s="69">
        <v>6.0</v>
      </c>
      <c r="C89" s="40"/>
      <c r="D89" s="40"/>
      <c r="E89" s="40"/>
      <c r="F89" s="40"/>
      <c r="G89" s="40"/>
      <c r="H89" s="40"/>
      <c r="I89" s="40"/>
      <c r="J89" s="40"/>
    </row>
    <row r="90">
      <c r="A90" s="40" t="s">
        <v>1327</v>
      </c>
      <c r="B90" s="69">
        <v>2.0</v>
      </c>
      <c r="C90" s="69"/>
      <c r="D90" s="78"/>
      <c r="E90" s="69"/>
      <c r="F90" s="69"/>
      <c r="G90" s="40"/>
      <c r="H90" s="40"/>
      <c r="I90" s="40"/>
      <c r="J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</row>
    <row r="92">
      <c r="A92" s="137" t="s">
        <v>35</v>
      </c>
      <c r="B92" s="137"/>
      <c r="C92" s="137"/>
      <c r="D92" s="137"/>
      <c r="E92" s="40"/>
      <c r="F92" s="40"/>
      <c r="G92" s="40"/>
      <c r="H92" s="40"/>
      <c r="I92" s="40"/>
      <c r="J92" s="40"/>
    </row>
    <row r="93">
      <c r="A93" s="43"/>
      <c r="B93" s="43"/>
      <c r="C93" s="43"/>
      <c r="D93" s="56" t="s">
        <v>1328</v>
      </c>
      <c r="E93" s="40"/>
      <c r="F93" s="40"/>
      <c r="G93" s="40"/>
      <c r="H93" s="40"/>
      <c r="I93" s="40"/>
      <c r="J93" s="40"/>
    </row>
    <row r="94">
      <c r="A94" s="40" t="s">
        <v>1257</v>
      </c>
      <c r="B94" s="40"/>
      <c r="C94" s="40"/>
      <c r="D94" s="42"/>
      <c r="E94" s="40"/>
      <c r="F94" s="40"/>
      <c r="G94" s="40"/>
      <c r="H94" s="40"/>
      <c r="I94" s="40"/>
      <c r="J94" s="40"/>
    </row>
    <row r="95">
      <c r="A95" s="53" t="s">
        <v>1259</v>
      </c>
      <c r="B95" s="40"/>
      <c r="C95" s="40"/>
      <c r="D95" s="42"/>
      <c r="E95" s="40"/>
      <c r="F95" s="40"/>
      <c r="G95" s="40"/>
      <c r="H95" s="40"/>
      <c r="I95" s="40"/>
      <c r="J95" s="40"/>
    </row>
    <row r="96">
      <c r="A96" s="42" t="s">
        <v>1329</v>
      </c>
      <c r="B96" s="69">
        <v>2.0</v>
      </c>
      <c r="C96" s="42">
        <v>1.0</v>
      </c>
      <c r="D96" s="75" t="s">
        <v>1330</v>
      </c>
      <c r="E96" s="71">
        <v>7.0</v>
      </c>
      <c r="F96" s="71">
        <v>2.0</v>
      </c>
      <c r="G96" s="40"/>
      <c r="H96" s="40"/>
      <c r="I96" s="40"/>
      <c r="J96" s="40"/>
    </row>
    <row r="97">
      <c r="A97" s="42" t="s">
        <v>1331</v>
      </c>
      <c r="B97" s="69">
        <v>2.0</v>
      </c>
      <c r="C97" s="42">
        <v>0.5</v>
      </c>
      <c r="D97" s="42"/>
      <c r="E97" s="40"/>
      <c r="F97" s="40"/>
      <c r="G97" s="40"/>
      <c r="H97" s="40"/>
      <c r="I97" s="40"/>
      <c r="J97" s="40"/>
    </row>
    <row r="98">
      <c r="A98" s="42" t="s">
        <v>1265</v>
      </c>
      <c r="B98" s="69">
        <v>2.0</v>
      </c>
      <c r="C98" s="40"/>
      <c r="D98" s="40"/>
      <c r="E98" s="40"/>
      <c r="F98" s="40"/>
      <c r="G98" s="40"/>
      <c r="H98" s="40"/>
      <c r="I98" s="40"/>
      <c r="J98" s="40"/>
    </row>
    <row r="99">
      <c r="A99" s="42" t="s">
        <v>1332</v>
      </c>
      <c r="B99" s="69">
        <v>3.0</v>
      </c>
      <c r="C99" s="71">
        <v>2.0</v>
      </c>
      <c r="D99" s="136" t="s">
        <v>1333</v>
      </c>
      <c r="E99" s="71">
        <v>3.0</v>
      </c>
      <c r="F99" s="71">
        <v>2.0</v>
      </c>
      <c r="G99" s="40"/>
      <c r="H99" s="40"/>
      <c r="I99" s="40"/>
      <c r="J99" s="40"/>
    </row>
    <row r="100">
      <c r="A100" s="40" t="s">
        <v>1269</v>
      </c>
      <c r="B100" s="40"/>
      <c r="C100" s="40"/>
      <c r="D100" s="78"/>
      <c r="E100" s="69"/>
      <c r="F100" s="40"/>
      <c r="G100" s="40"/>
      <c r="H100" s="40"/>
      <c r="I100" s="40"/>
      <c r="J100" s="40"/>
    </row>
    <row r="101">
      <c r="A101" s="40" t="s">
        <v>1270</v>
      </c>
      <c r="B101" s="40"/>
      <c r="C101" s="40"/>
      <c r="D101" s="40"/>
      <c r="E101" s="40"/>
      <c r="F101" s="40"/>
      <c r="G101" s="40"/>
      <c r="H101" s="40"/>
      <c r="I101" s="40"/>
      <c r="J101" s="40"/>
    </row>
    <row r="102">
      <c r="A102" s="40" t="s">
        <v>1272</v>
      </c>
      <c r="B102" s="40"/>
      <c r="C102" s="40"/>
      <c r="D102" s="40"/>
      <c r="E102" s="40"/>
      <c r="F102" s="40"/>
      <c r="G102" s="40"/>
      <c r="H102" s="40"/>
      <c r="I102" s="40"/>
      <c r="J102" s="40"/>
    </row>
    <row r="103">
      <c r="A103" s="40" t="s">
        <v>1273</v>
      </c>
      <c r="B103" s="40"/>
      <c r="C103" s="40"/>
      <c r="D103" s="40"/>
      <c r="E103" s="40"/>
      <c r="F103" s="40"/>
      <c r="G103" s="40"/>
      <c r="H103" s="40"/>
      <c r="I103" s="40"/>
      <c r="J103" s="40"/>
    </row>
    <row r="104">
      <c r="A104" s="40" t="s">
        <v>1274</v>
      </c>
      <c r="B104" s="40"/>
      <c r="C104" s="40"/>
      <c r="D104" s="40"/>
      <c r="E104" s="40"/>
      <c r="F104" s="40"/>
      <c r="G104" s="40"/>
      <c r="H104" s="40"/>
      <c r="I104" s="40"/>
      <c r="J104" s="40"/>
    </row>
    <row r="105">
      <c r="A105" s="43" t="s">
        <v>1276</v>
      </c>
      <c r="B105" s="40"/>
      <c r="C105" s="40"/>
      <c r="D105" s="42" t="s">
        <v>1334</v>
      </c>
      <c r="E105" s="71">
        <v>2.0</v>
      </c>
      <c r="F105" s="71">
        <v>1.5</v>
      </c>
      <c r="G105" s="40"/>
      <c r="H105" s="40"/>
      <c r="I105" s="40"/>
      <c r="J105" s="40"/>
    </row>
    <row r="106">
      <c r="A106" s="42" t="s">
        <v>1335</v>
      </c>
      <c r="B106" s="69">
        <v>5.0</v>
      </c>
      <c r="C106" s="71">
        <v>0.5</v>
      </c>
      <c r="D106" s="40"/>
      <c r="E106" s="40"/>
      <c r="F106" s="40"/>
      <c r="G106" s="40"/>
      <c r="H106" s="40"/>
      <c r="I106" s="40"/>
      <c r="J106" s="40"/>
    </row>
    <row r="107">
      <c r="A107" s="40" t="s">
        <v>1280</v>
      </c>
      <c r="B107" s="40"/>
      <c r="C107" s="40"/>
      <c r="D107" s="40"/>
      <c r="E107" s="40"/>
      <c r="F107" s="40"/>
      <c r="G107" s="40"/>
      <c r="H107" s="40"/>
      <c r="I107" s="40"/>
      <c r="J107" s="40"/>
    </row>
    <row r="108">
      <c r="A108" s="75" t="s">
        <v>1336</v>
      </c>
      <c r="B108" s="69">
        <v>7.0</v>
      </c>
      <c r="C108" s="71">
        <v>2.0</v>
      </c>
      <c r="D108" s="77" t="s">
        <v>1337</v>
      </c>
      <c r="E108" s="71">
        <v>5.0</v>
      </c>
      <c r="F108" s="71">
        <v>2.0</v>
      </c>
      <c r="G108" s="40"/>
      <c r="H108" s="40"/>
      <c r="I108" s="40"/>
      <c r="J108" s="40"/>
    </row>
    <row r="109">
      <c r="A109" s="40"/>
      <c r="B109" s="69"/>
      <c r="C109" s="69"/>
      <c r="D109" s="40"/>
      <c r="E109" s="69"/>
      <c r="F109" s="69"/>
      <c r="G109" s="40"/>
      <c r="H109" s="40"/>
      <c r="I109" s="40"/>
      <c r="J109" s="40"/>
    </row>
    <row r="110">
      <c r="A110" s="40"/>
      <c r="B110" s="69"/>
      <c r="C110" s="69"/>
      <c r="D110" s="40"/>
      <c r="E110" s="69"/>
      <c r="F110" s="69"/>
      <c r="G110" s="40"/>
      <c r="H110" s="40"/>
      <c r="I110" s="40"/>
      <c r="J110" s="40"/>
    </row>
    <row r="111">
      <c r="A111" s="69">
        <f>counta(A88:A108)-1</f>
        <v>18</v>
      </c>
      <c r="B111" s="69">
        <f t="shared" ref="B111:C111" si="7">SUM(B87:B110)</f>
        <v>32</v>
      </c>
      <c r="C111" s="69">
        <f t="shared" si="7"/>
        <v>9</v>
      </c>
      <c r="D111" s="40"/>
      <c r="E111" s="69">
        <f t="shared" ref="E111:F111" si="8">SUM(E87:E110)</f>
        <v>20</v>
      </c>
      <c r="F111" s="69">
        <f t="shared" si="8"/>
        <v>10.5</v>
      </c>
      <c r="G111" s="40"/>
      <c r="H111" s="40"/>
      <c r="I111" s="40"/>
      <c r="J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</row>
    <row r="113">
      <c r="A113" s="137"/>
      <c r="B113" s="137"/>
      <c r="C113" s="137"/>
      <c r="D113" s="137"/>
      <c r="E113" s="40"/>
      <c r="F113" s="40"/>
      <c r="G113" s="40"/>
      <c r="H113" s="40"/>
      <c r="I113" s="40"/>
      <c r="J113" s="40"/>
    </row>
    <row r="114">
      <c r="A114" s="43" t="s">
        <v>1295</v>
      </c>
      <c r="B114" s="43"/>
      <c r="C114" s="43"/>
      <c r="D114" s="56" t="s">
        <v>1338</v>
      </c>
      <c r="E114" s="40"/>
      <c r="F114" s="40"/>
      <c r="G114" s="40"/>
      <c r="H114" s="40"/>
      <c r="I114" s="40"/>
      <c r="J114" s="40"/>
    </row>
    <row r="115">
      <c r="A115" s="40" t="s">
        <v>1296</v>
      </c>
      <c r="B115" s="40"/>
      <c r="C115" s="40"/>
      <c r="D115" s="42" t="s">
        <v>1339</v>
      </c>
      <c r="E115" s="70"/>
      <c r="F115" s="70"/>
      <c r="G115" s="70"/>
      <c r="H115" s="70"/>
      <c r="I115" s="70"/>
      <c r="J115" s="70" t="s">
        <v>13</v>
      </c>
    </row>
    <row r="116">
      <c r="A116" s="40" t="s">
        <v>1297</v>
      </c>
      <c r="B116" s="40"/>
      <c r="C116" s="40"/>
      <c r="D116" s="42" t="s">
        <v>1340</v>
      </c>
      <c r="E116" s="70" t="s">
        <v>54</v>
      </c>
      <c r="F116" s="70"/>
      <c r="G116" s="70"/>
      <c r="H116" s="70"/>
      <c r="I116" s="70"/>
      <c r="J116" s="70"/>
    </row>
    <row r="117">
      <c r="A117" s="40" t="s">
        <v>1299</v>
      </c>
      <c r="B117" s="40"/>
      <c r="C117" s="40"/>
      <c r="D117" s="42"/>
      <c r="E117" s="70" t="s">
        <v>56</v>
      </c>
      <c r="F117" s="83">
        <v>6.0</v>
      </c>
      <c r="G117" s="83">
        <v>6.0</v>
      </c>
      <c r="H117" s="85">
        <f t="shared" ref="H117:H118" si="9">F117/G117</f>
        <v>1</v>
      </c>
      <c r="I117" s="70"/>
      <c r="J117" s="70"/>
    </row>
    <row r="118">
      <c r="A118" s="40" t="s">
        <v>1301</v>
      </c>
      <c r="B118" s="40"/>
      <c r="C118" s="40"/>
      <c r="D118" s="42" t="s">
        <v>1341</v>
      </c>
      <c r="E118" s="70" t="s">
        <v>57</v>
      </c>
      <c r="F118" s="83">
        <v>6.5</v>
      </c>
      <c r="G118" s="83">
        <v>18.0</v>
      </c>
      <c r="H118" s="85">
        <f t="shared" si="9"/>
        <v>0.3611111111</v>
      </c>
      <c r="I118" s="70"/>
      <c r="J118" s="85">
        <f> 2*H117*H118 / (H117+H118)</f>
        <v>0.5306122449</v>
      </c>
    </row>
    <row r="119">
      <c r="A119" s="40" t="s">
        <v>1303</v>
      </c>
      <c r="B119" s="40"/>
      <c r="C119" s="40"/>
      <c r="D119" s="42" t="s">
        <v>1342</v>
      </c>
      <c r="E119" s="70"/>
      <c r="F119" s="70"/>
      <c r="G119" s="70"/>
      <c r="H119" s="70"/>
      <c r="I119" s="70"/>
      <c r="J119" s="70"/>
    </row>
    <row r="120">
      <c r="A120" s="40" t="s">
        <v>1305</v>
      </c>
      <c r="B120" s="40"/>
      <c r="C120" s="40"/>
      <c r="D120" s="42"/>
      <c r="E120" s="70" t="s">
        <v>60</v>
      </c>
      <c r="F120" s="70"/>
      <c r="G120" s="70"/>
      <c r="H120" s="70"/>
      <c r="I120" s="70"/>
      <c r="J120" s="70"/>
    </row>
    <row r="121">
      <c r="A121" s="40" t="s">
        <v>1306</v>
      </c>
      <c r="B121" s="40"/>
      <c r="C121" s="40"/>
      <c r="D121" s="40"/>
      <c r="E121" s="70" t="s">
        <v>56</v>
      </c>
      <c r="F121" s="83">
        <v>10.5</v>
      </c>
      <c r="G121" s="85">
        <v>23.0</v>
      </c>
      <c r="H121" s="85">
        <f t="shared" ref="H121:H122" si="10">F121/G121</f>
        <v>0.4565217391</v>
      </c>
      <c r="I121" s="70"/>
      <c r="J121" s="70"/>
    </row>
    <row r="122">
      <c r="A122" s="40" t="s">
        <v>1308</v>
      </c>
      <c r="B122" s="40"/>
      <c r="C122" s="40"/>
      <c r="D122" s="42" t="s">
        <v>1343</v>
      </c>
      <c r="E122" s="70" t="s">
        <v>57</v>
      </c>
      <c r="F122" s="83">
        <v>9.0</v>
      </c>
      <c r="G122" s="85">
        <v>32.0</v>
      </c>
      <c r="H122" s="85">
        <f t="shared" si="10"/>
        <v>0.28125</v>
      </c>
      <c r="I122" s="70"/>
      <c r="J122" s="85">
        <f> 2*H121*H122 / (H121+H122)</f>
        <v>0.3480662983</v>
      </c>
    </row>
    <row r="123">
      <c r="A123" s="40" t="s">
        <v>1309</v>
      </c>
      <c r="B123" s="40"/>
      <c r="C123" s="40"/>
      <c r="D123" s="42" t="s">
        <v>1344</v>
      </c>
      <c r="E123" s="70"/>
      <c r="F123" s="70"/>
      <c r="G123" s="70"/>
      <c r="H123" s="70"/>
      <c r="I123" s="70"/>
      <c r="J123" s="70"/>
    </row>
    <row r="124">
      <c r="A124" s="40"/>
      <c r="B124" s="40"/>
      <c r="C124" s="40"/>
      <c r="D124" s="40"/>
      <c r="E124" s="70" t="s">
        <v>65</v>
      </c>
      <c r="F124" s="70"/>
      <c r="G124" s="70"/>
      <c r="H124" s="70"/>
      <c r="I124" s="70"/>
      <c r="J124" s="70"/>
    </row>
    <row r="125">
      <c r="A125" s="40" t="s">
        <v>1310</v>
      </c>
      <c r="B125" s="40"/>
      <c r="C125" s="40"/>
      <c r="D125" s="42"/>
      <c r="E125" s="70" t="s">
        <v>56</v>
      </c>
      <c r="F125" s="83">
        <v>2.0</v>
      </c>
      <c r="G125" s="83">
        <v>9.0</v>
      </c>
      <c r="H125" s="85">
        <f t="shared" ref="H125:H126" si="11">F125/G125</f>
        <v>0.2222222222</v>
      </c>
      <c r="I125" s="70"/>
      <c r="J125" s="70"/>
    </row>
    <row r="126">
      <c r="A126" s="40"/>
      <c r="B126" s="40"/>
      <c r="C126" s="40"/>
      <c r="D126" s="40"/>
      <c r="E126" s="70" t="s">
        <v>57</v>
      </c>
      <c r="F126" s="83">
        <v>2.0</v>
      </c>
      <c r="G126" s="85">
        <v>22.0</v>
      </c>
      <c r="H126" s="85">
        <f t="shared" si="11"/>
        <v>0.09090909091</v>
      </c>
      <c r="I126" s="70"/>
      <c r="J126" s="85">
        <f> 2*H125*H126 / (H125+H126)</f>
        <v>0.1290322581</v>
      </c>
    </row>
    <row r="127">
      <c r="A127" s="40" t="s">
        <v>1311</v>
      </c>
      <c r="B127" s="40"/>
      <c r="C127" s="40"/>
      <c r="D127" s="40"/>
      <c r="E127" s="40"/>
      <c r="F127" s="40"/>
      <c r="G127" s="40"/>
      <c r="H127" s="40"/>
      <c r="I127" s="40"/>
      <c r="J127" s="40"/>
    </row>
    <row r="128">
      <c r="A128" s="40" t="s">
        <v>1312</v>
      </c>
      <c r="B128" s="40"/>
      <c r="C128" s="40"/>
      <c r="D128" s="40"/>
      <c r="E128" s="40"/>
      <c r="F128" s="40"/>
      <c r="G128" s="40"/>
      <c r="H128" s="40"/>
      <c r="I128" s="40"/>
      <c r="J128" s="40"/>
    </row>
    <row r="129">
      <c r="A129" s="40" t="s">
        <v>1313</v>
      </c>
      <c r="B129" s="40"/>
      <c r="C129" s="40"/>
      <c r="D129" s="40"/>
      <c r="E129" s="40"/>
      <c r="F129" s="40"/>
      <c r="G129" s="40"/>
      <c r="H129" s="40"/>
      <c r="I129" s="40"/>
      <c r="J129" s="40"/>
    </row>
    <row r="130">
      <c r="A130" s="40" t="s">
        <v>1314</v>
      </c>
      <c r="B130" s="40"/>
      <c r="C130" s="40"/>
      <c r="D130" s="40"/>
      <c r="E130" s="40"/>
      <c r="F130" s="40"/>
      <c r="G130" s="40"/>
      <c r="H130" s="40"/>
      <c r="I130" s="40"/>
      <c r="J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</row>
    <row r="132">
      <c r="A132" s="40" t="s">
        <v>1315</v>
      </c>
      <c r="B132" s="40"/>
      <c r="C132" s="40"/>
      <c r="D132" s="40"/>
      <c r="E132" s="40"/>
      <c r="F132" s="40"/>
      <c r="G132" s="40"/>
      <c r="H132" s="40"/>
      <c r="I132" s="40"/>
      <c r="J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</row>
    <row r="134">
      <c r="A134" s="40" t="s">
        <v>1316</v>
      </c>
      <c r="B134" s="40"/>
      <c r="C134" s="40"/>
      <c r="D134" s="40"/>
      <c r="E134" s="40"/>
      <c r="F134" s="40"/>
      <c r="G134" s="40"/>
      <c r="H134" s="40"/>
      <c r="I134" s="40"/>
      <c r="J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</row>
    <row r="136">
      <c r="A136" s="40" t="s">
        <v>1318</v>
      </c>
      <c r="B136" s="40"/>
      <c r="C136" s="40"/>
      <c r="D136" s="42" t="s">
        <v>1345</v>
      </c>
      <c r="E136" s="40"/>
      <c r="F136" s="40"/>
      <c r="G136" s="40"/>
      <c r="H136" s="40"/>
      <c r="I136" s="40"/>
      <c r="J136" s="40"/>
    </row>
    <row r="137">
      <c r="A137" s="40" t="s">
        <v>1320</v>
      </c>
      <c r="B137" s="40"/>
      <c r="C137" s="40"/>
      <c r="D137" s="40"/>
      <c r="E137" s="40"/>
      <c r="F137" s="40"/>
      <c r="G137" s="40"/>
      <c r="H137" s="40"/>
      <c r="I137" s="40"/>
      <c r="J137" s="40"/>
    </row>
    <row r="138">
      <c r="A138" s="43" t="s">
        <v>1321</v>
      </c>
      <c r="B138" s="43"/>
      <c r="C138" s="43"/>
      <c r="D138" s="56" t="s">
        <v>1321</v>
      </c>
      <c r="E138" s="40"/>
      <c r="F138" s="40"/>
      <c r="G138" s="40"/>
      <c r="H138" s="40"/>
      <c r="I138" s="40"/>
      <c r="J138" s="40"/>
    </row>
    <row r="139">
      <c r="A139" s="40" t="s">
        <v>1322</v>
      </c>
      <c r="B139" s="40"/>
      <c r="C139" s="40"/>
      <c r="D139" s="40"/>
      <c r="E139" s="40"/>
      <c r="F139" s="40"/>
      <c r="G139" s="40"/>
      <c r="H139" s="40"/>
      <c r="I139" s="40"/>
      <c r="J139" s="40"/>
    </row>
    <row r="140">
      <c r="A140" s="40" t="s">
        <v>1323</v>
      </c>
      <c r="B140" s="40"/>
      <c r="C140" s="40"/>
      <c r="D140" s="40"/>
      <c r="E140" s="40"/>
      <c r="F140" s="40"/>
      <c r="G140" s="40"/>
      <c r="H140" s="40"/>
      <c r="I140" s="40"/>
      <c r="J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</row>
    <row r="143">
      <c r="A143" s="69">
        <f t="shared" ref="A143:D143" si="12">COUNTA(A114:A140)</f>
        <v>22</v>
      </c>
      <c r="B143" s="69">
        <f t="shared" si="12"/>
        <v>0</v>
      </c>
      <c r="C143" s="69">
        <f t="shared" si="12"/>
        <v>0</v>
      </c>
      <c r="D143" s="69">
        <f t="shared" si="12"/>
        <v>9</v>
      </c>
      <c r="E143" s="40"/>
      <c r="F143" s="40"/>
      <c r="G143" s="40"/>
      <c r="H143" s="40"/>
      <c r="I143" s="40"/>
      <c r="J143" s="40"/>
    </row>
    <row r="145">
      <c r="D145" s="42" t="s">
        <v>1346</v>
      </c>
    </row>
    <row r="158">
      <c r="A158" s="70" t="s">
        <v>1247</v>
      </c>
      <c r="B158" s="70"/>
      <c r="C158" s="70"/>
      <c r="D158" s="37" t="s">
        <v>28</v>
      </c>
      <c r="E158" s="40"/>
      <c r="F158" s="40"/>
      <c r="G158" s="40"/>
      <c r="H158" s="40"/>
      <c r="I158" s="40"/>
      <c r="J158" s="40"/>
    </row>
    <row r="159">
      <c r="A159" s="137" t="s">
        <v>31</v>
      </c>
      <c r="B159" s="137"/>
      <c r="C159" s="137"/>
      <c r="D159" s="137" t="s">
        <v>31</v>
      </c>
      <c r="E159" s="40"/>
      <c r="F159" s="40"/>
      <c r="G159" s="40"/>
      <c r="H159" s="40"/>
      <c r="I159" s="40"/>
      <c r="J159" s="40"/>
    </row>
    <row r="160">
      <c r="A160" s="43" t="s">
        <v>1347</v>
      </c>
      <c r="B160" s="88">
        <v>3.0</v>
      </c>
      <c r="C160" s="89">
        <v>3.0</v>
      </c>
      <c r="D160" s="56" t="s">
        <v>1348</v>
      </c>
      <c r="E160" s="42">
        <v>3.0</v>
      </c>
      <c r="F160" s="42">
        <v>3.0</v>
      </c>
      <c r="G160" s="40"/>
      <c r="H160" s="40"/>
      <c r="I160" s="40"/>
      <c r="J160" s="40"/>
    </row>
    <row r="161">
      <c r="A161" s="40" t="s">
        <v>1326</v>
      </c>
      <c r="B161" s="69">
        <v>6.0</v>
      </c>
      <c r="C161" s="40"/>
      <c r="D161" s="40"/>
      <c r="E161" s="40"/>
      <c r="F161" s="40"/>
      <c r="G161" s="40"/>
      <c r="H161" s="40"/>
      <c r="I161" s="40"/>
      <c r="J161" s="40"/>
    </row>
    <row r="162">
      <c r="A162" s="40" t="s">
        <v>1349</v>
      </c>
      <c r="B162" s="69">
        <v>2.0</v>
      </c>
      <c r="C162" s="69"/>
      <c r="D162" s="78"/>
      <c r="E162" s="69"/>
      <c r="F162" s="69"/>
      <c r="G162" s="40"/>
      <c r="H162" s="40"/>
      <c r="I162" s="40"/>
      <c r="J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</row>
    <row r="164">
      <c r="A164" s="137" t="s">
        <v>35</v>
      </c>
      <c r="B164" s="137"/>
      <c r="C164" s="137"/>
      <c r="D164" s="137"/>
      <c r="E164" s="40"/>
      <c r="F164" s="40"/>
      <c r="G164" s="40"/>
      <c r="H164" s="40"/>
      <c r="I164" s="40"/>
      <c r="J164" s="40"/>
    </row>
    <row r="165">
      <c r="A165" s="43"/>
      <c r="B165" s="43"/>
      <c r="C165" s="43"/>
      <c r="D165" s="56" t="s">
        <v>1328</v>
      </c>
      <c r="E165" s="40"/>
      <c r="F165" s="40"/>
      <c r="G165" s="40"/>
      <c r="H165" s="40"/>
      <c r="I165" s="40"/>
      <c r="J165" s="40"/>
    </row>
    <row r="166">
      <c r="A166" s="43" t="s">
        <v>1257</v>
      </c>
      <c r="B166" s="40"/>
      <c r="C166" s="40"/>
      <c r="D166" s="94" t="s">
        <v>1350</v>
      </c>
      <c r="E166" s="42">
        <v>1.0</v>
      </c>
      <c r="F166" s="40"/>
      <c r="G166" s="40"/>
      <c r="H166" s="40"/>
      <c r="I166" s="40"/>
      <c r="J166" s="40"/>
    </row>
    <row r="167">
      <c r="A167" s="43" t="s">
        <v>1259</v>
      </c>
      <c r="B167" s="40"/>
      <c r="C167" s="40"/>
      <c r="D167" s="94"/>
      <c r="E167" s="40"/>
      <c r="F167" s="40"/>
      <c r="G167" s="40"/>
      <c r="H167" s="40"/>
      <c r="I167" s="40"/>
      <c r="J167" s="40"/>
    </row>
    <row r="168">
      <c r="A168" s="42" t="s">
        <v>1351</v>
      </c>
      <c r="B168" s="69">
        <v>2.0</v>
      </c>
      <c r="C168" s="42">
        <v>1.0</v>
      </c>
      <c r="D168" s="75" t="s">
        <v>1352</v>
      </c>
      <c r="E168" s="71">
        <v>3.0</v>
      </c>
      <c r="F168" s="71">
        <v>2.0</v>
      </c>
      <c r="G168" s="40"/>
      <c r="H168" s="40"/>
      <c r="I168" s="40"/>
      <c r="J168" s="40"/>
    </row>
    <row r="169">
      <c r="A169" s="42" t="s">
        <v>1353</v>
      </c>
      <c r="B169" s="69">
        <v>2.0</v>
      </c>
      <c r="C169" s="40"/>
      <c r="D169" s="42"/>
      <c r="E169" s="40"/>
      <c r="F169" s="40"/>
      <c r="G169" s="40"/>
      <c r="H169" s="40"/>
      <c r="I169" s="40"/>
      <c r="J169" s="40"/>
    </row>
    <row r="170">
      <c r="A170" s="42" t="s">
        <v>1354</v>
      </c>
      <c r="B170" s="69">
        <v>2.0</v>
      </c>
      <c r="C170" s="40"/>
      <c r="D170" s="42" t="s">
        <v>1355</v>
      </c>
      <c r="E170" s="42">
        <v>2.0</v>
      </c>
      <c r="F170" s="40"/>
      <c r="G170" s="40"/>
      <c r="H170" s="40"/>
      <c r="I170" s="40"/>
      <c r="J170" s="40"/>
    </row>
    <row r="171">
      <c r="A171" s="42" t="s">
        <v>1356</v>
      </c>
      <c r="B171" s="69">
        <v>3.0</v>
      </c>
      <c r="C171" s="71">
        <v>2.0</v>
      </c>
      <c r="D171" s="75" t="s">
        <v>1357</v>
      </c>
      <c r="E171" s="71">
        <v>5.0</v>
      </c>
      <c r="F171" s="71">
        <v>2.0</v>
      </c>
      <c r="G171" s="40"/>
      <c r="H171" s="40"/>
      <c r="I171" s="40"/>
      <c r="J171" s="40"/>
    </row>
    <row r="172">
      <c r="A172" s="40" t="s">
        <v>1269</v>
      </c>
      <c r="B172" s="40"/>
      <c r="C172" s="40"/>
      <c r="D172" s="78"/>
      <c r="E172" s="69"/>
      <c r="F172" s="40"/>
      <c r="G172" s="40"/>
      <c r="H172" s="40"/>
      <c r="I172" s="40"/>
      <c r="J172" s="40"/>
    </row>
    <row r="173">
      <c r="A173" s="40" t="s">
        <v>1270</v>
      </c>
      <c r="B173" s="40"/>
      <c r="C173" s="40"/>
      <c r="D173" s="40"/>
      <c r="E173" s="40"/>
      <c r="F173" s="40"/>
      <c r="G173" s="40"/>
      <c r="H173" s="40"/>
      <c r="I173" s="40"/>
      <c r="J173" s="40"/>
    </row>
    <row r="174">
      <c r="A174" s="40" t="s">
        <v>1272</v>
      </c>
      <c r="B174" s="40"/>
      <c r="C174" s="40"/>
      <c r="D174" s="40"/>
      <c r="E174" s="40"/>
      <c r="F174" s="40"/>
      <c r="G174" s="40"/>
      <c r="H174" s="40"/>
      <c r="I174" s="40"/>
      <c r="J174" s="40"/>
    </row>
    <row r="175">
      <c r="A175" s="40" t="s">
        <v>1273</v>
      </c>
      <c r="B175" s="40"/>
      <c r="C175" s="40"/>
      <c r="D175" s="40"/>
      <c r="E175" s="40"/>
      <c r="F175" s="40"/>
      <c r="G175" s="40"/>
      <c r="H175" s="40"/>
      <c r="I175" s="40"/>
      <c r="J175" s="40"/>
    </row>
    <row r="176">
      <c r="A176" s="40" t="s">
        <v>1274</v>
      </c>
      <c r="B176" s="40"/>
      <c r="C176" s="40"/>
      <c r="D176" s="40"/>
      <c r="E176" s="40"/>
      <c r="F176" s="40"/>
      <c r="G176" s="40"/>
      <c r="H176" s="40"/>
      <c r="I176" s="40"/>
      <c r="J176" s="40"/>
    </row>
    <row r="177">
      <c r="A177" s="40" t="s">
        <v>1276</v>
      </c>
      <c r="B177" s="40"/>
      <c r="C177" s="40"/>
      <c r="D177" s="40"/>
      <c r="E177" s="69"/>
      <c r="F177" s="69"/>
      <c r="G177" s="40"/>
      <c r="H177" s="40"/>
      <c r="I177" s="40"/>
      <c r="J177" s="40"/>
    </row>
    <row r="178">
      <c r="A178" s="40" t="s">
        <v>1358</v>
      </c>
      <c r="B178" s="69">
        <v>5.0</v>
      </c>
      <c r="C178" s="69"/>
      <c r="D178" s="40"/>
      <c r="E178" s="40"/>
      <c r="F178" s="40"/>
      <c r="G178" s="40"/>
      <c r="H178" s="40"/>
      <c r="I178" s="40"/>
      <c r="J178" s="40"/>
    </row>
    <row r="179">
      <c r="A179" s="40" t="s">
        <v>1280</v>
      </c>
      <c r="B179" s="40"/>
      <c r="C179" s="40"/>
      <c r="D179" s="40"/>
      <c r="E179" s="40"/>
      <c r="F179" s="40"/>
      <c r="G179" s="40"/>
      <c r="H179" s="40"/>
      <c r="I179" s="40"/>
      <c r="J179" s="40"/>
    </row>
    <row r="180">
      <c r="A180" s="75" t="s">
        <v>1359</v>
      </c>
      <c r="B180" s="69">
        <v>7.0</v>
      </c>
      <c r="C180" s="71">
        <v>3.0</v>
      </c>
      <c r="D180" s="75" t="s">
        <v>1360</v>
      </c>
      <c r="E180" s="71">
        <v>5.0</v>
      </c>
      <c r="F180" s="71">
        <v>3.0</v>
      </c>
      <c r="G180" s="40"/>
      <c r="H180" s="40"/>
      <c r="I180" s="40"/>
      <c r="J180" s="40"/>
    </row>
    <row r="181">
      <c r="A181" s="40"/>
      <c r="B181" s="69"/>
      <c r="C181" s="69"/>
      <c r="D181" s="40"/>
      <c r="E181" s="69"/>
      <c r="F181" s="69"/>
      <c r="G181" s="40"/>
      <c r="H181" s="40"/>
      <c r="I181" s="40"/>
      <c r="J181" s="40"/>
    </row>
    <row r="182">
      <c r="B182" s="69"/>
      <c r="C182" s="69"/>
      <c r="D182" s="40"/>
      <c r="E182" s="69"/>
      <c r="F182" s="69"/>
      <c r="G182" s="40"/>
      <c r="H182" s="40"/>
      <c r="I182" s="40"/>
      <c r="J182" s="40"/>
    </row>
    <row r="183">
      <c r="A183" s="69">
        <f>counta(A160:A180)-1</f>
        <v>18</v>
      </c>
      <c r="B183" s="69">
        <f t="shared" ref="B183:C183" si="13">SUM(B159:B182)</f>
        <v>32</v>
      </c>
      <c r="C183" s="69">
        <f t="shared" si="13"/>
        <v>9</v>
      </c>
      <c r="D183" s="69">
        <f>counta(D160:D180)</f>
        <v>7</v>
      </c>
      <c r="E183" s="69">
        <f t="shared" ref="E183:F183" si="14">SUM(E159:E182)</f>
        <v>19</v>
      </c>
      <c r="F183" s="69">
        <f t="shared" si="14"/>
        <v>10</v>
      </c>
      <c r="G183" s="40"/>
      <c r="H183" s="40"/>
      <c r="I183" s="40"/>
      <c r="J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</row>
    <row r="185">
      <c r="A185" s="137"/>
      <c r="B185" s="137"/>
      <c r="C185" s="137"/>
      <c r="D185" s="137"/>
      <c r="E185" s="40"/>
      <c r="F185" s="40"/>
      <c r="G185" s="40"/>
      <c r="H185" s="40"/>
      <c r="I185" s="40"/>
      <c r="J185" s="40"/>
    </row>
    <row r="186">
      <c r="A186" s="53" t="s">
        <v>1295</v>
      </c>
      <c r="B186" s="40"/>
      <c r="C186" s="40"/>
      <c r="D186" s="97" t="s">
        <v>1361</v>
      </c>
      <c r="E186" s="40"/>
      <c r="F186" s="40"/>
      <c r="G186" s="40"/>
      <c r="H186" s="40"/>
      <c r="I186" s="40"/>
      <c r="J186" s="40"/>
    </row>
    <row r="187">
      <c r="A187" s="40" t="s">
        <v>1296</v>
      </c>
      <c r="B187" s="40"/>
      <c r="C187" s="40"/>
      <c r="D187" s="93" t="s">
        <v>1362</v>
      </c>
      <c r="E187" s="70"/>
      <c r="F187" s="70"/>
      <c r="G187" s="70"/>
      <c r="H187" s="70"/>
      <c r="I187" s="70"/>
      <c r="J187" s="70" t="s">
        <v>13</v>
      </c>
    </row>
    <row r="188">
      <c r="A188" s="40" t="s">
        <v>1297</v>
      </c>
      <c r="B188" s="40"/>
      <c r="C188" s="40"/>
      <c r="D188" s="42" t="s">
        <v>1363</v>
      </c>
      <c r="E188" s="70" t="s">
        <v>54</v>
      </c>
      <c r="F188" s="70"/>
      <c r="G188" s="70"/>
      <c r="H188" s="70"/>
      <c r="I188" s="70"/>
      <c r="J188" s="70"/>
    </row>
    <row r="189">
      <c r="A189" s="40" t="s">
        <v>1299</v>
      </c>
      <c r="B189" s="40"/>
      <c r="C189" s="40"/>
      <c r="D189" s="42"/>
      <c r="E189" s="70" t="s">
        <v>56</v>
      </c>
      <c r="F189" s="83">
        <v>6.0</v>
      </c>
      <c r="G189" s="83">
        <v>7.0</v>
      </c>
      <c r="H189" s="85">
        <f t="shared" ref="H189:H190" si="15">F189/G189</f>
        <v>0.8571428571</v>
      </c>
      <c r="I189" s="70"/>
      <c r="J189" s="70"/>
    </row>
    <row r="190">
      <c r="A190" s="40" t="s">
        <v>1301</v>
      </c>
      <c r="B190" s="40"/>
      <c r="C190" s="40"/>
      <c r="D190" s="42" t="s">
        <v>1364</v>
      </c>
      <c r="E190" s="70" t="s">
        <v>57</v>
      </c>
      <c r="F190" s="83">
        <v>7.0</v>
      </c>
      <c r="G190" s="85">
        <v>19.0</v>
      </c>
      <c r="H190" s="85">
        <f t="shared" si="15"/>
        <v>0.3684210526</v>
      </c>
      <c r="I190" s="70"/>
      <c r="J190" s="85">
        <f> 2*H189*H190 / (H189+H190)</f>
        <v>0.5153374233</v>
      </c>
    </row>
    <row r="191">
      <c r="A191" s="40" t="s">
        <v>1303</v>
      </c>
      <c r="B191" s="40"/>
      <c r="C191" s="40"/>
      <c r="D191" s="42" t="s">
        <v>1365</v>
      </c>
      <c r="E191" s="70"/>
      <c r="F191" s="70"/>
      <c r="G191" s="70"/>
      <c r="H191" s="70"/>
      <c r="I191" s="70"/>
      <c r="J191" s="70"/>
    </row>
    <row r="192">
      <c r="A192" s="40" t="s">
        <v>1305</v>
      </c>
      <c r="B192" s="40"/>
      <c r="C192" s="40"/>
      <c r="D192" s="42"/>
      <c r="E192" s="70" t="s">
        <v>60</v>
      </c>
      <c r="F192" s="70"/>
      <c r="G192" s="70"/>
      <c r="H192" s="70"/>
      <c r="I192" s="70"/>
      <c r="J192" s="70"/>
    </row>
    <row r="193">
      <c r="A193" s="40" t="s">
        <v>1306</v>
      </c>
      <c r="B193" s="40"/>
      <c r="C193" s="40"/>
      <c r="D193" s="40"/>
      <c r="E193" s="70" t="s">
        <v>56</v>
      </c>
      <c r="F193" s="83">
        <v>10.0</v>
      </c>
      <c r="G193" s="83">
        <v>19.0</v>
      </c>
      <c r="H193" s="85">
        <f t="shared" ref="H193:H194" si="16">F193/G193</f>
        <v>0.5263157895</v>
      </c>
      <c r="I193" s="70"/>
      <c r="J193" s="70"/>
    </row>
    <row r="194">
      <c r="A194" s="40" t="s">
        <v>1308</v>
      </c>
      <c r="B194" s="40"/>
      <c r="C194" s="40"/>
      <c r="D194" s="42" t="s">
        <v>1366</v>
      </c>
      <c r="E194" s="70" t="s">
        <v>57</v>
      </c>
      <c r="F194" s="83">
        <v>9.0</v>
      </c>
      <c r="G194" s="85">
        <v>32.0</v>
      </c>
      <c r="H194" s="85">
        <f t="shared" si="16"/>
        <v>0.28125</v>
      </c>
      <c r="I194" s="70"/>
      <c r="J194" s="85">
        <f> 2*H193*H194 / (H193+H194)</f>
        <v>0.366598778</v>
      </c>
    </row>
    <row r="195">
      <c r="A195" s="40" t="s">
        <v>1309</v>
      </c>
      <c r="B195" s="40"/>
      <c r="C195" s="40"/>
      <c r="D195" s="40"/>
      <c r="E195" s="70"/>
      <c r="F195" s="70"/>
      <c r="G195" s="70"/>
      <c r="H195" s="70"/>
      <c r="I195" s="70"/>
      <c r="J195" s="70"/>
    </row>
    <row r="196">
      <c r="A196" s="40"/>
      <c r="B196" s="40"/>
      <c r="C196" s="40"/>
      <c r="D196" s="42" t="s">
        <v>1367</v>
      </c>
      <c r="E196" s="70" t="s">
        <v>65</v>
      </c>
      <c r="F196" s="70"/>
      <c r="G196" s="70"/>
      <c r="H196" s="70"/>
      <c r="I196" s="70"/>
      <c r="J196" s="70"/>
    </row>
    <row r="197">
      <c r="A197" s="40" t="s">
        <v>1310</v>
      </c>
      <c r="B197" s="40"/>
      <c r="C197" s="40"/>
      <c r="D197" s="40"/>
      <c r="E197" s="70" t="s">
        <v>56</v>
      </c>
      <c r="F197" s="83">
        <v>3.0</v>
      </c>
      <c r="G197" s="85">
        <v>11.0</v>
      </c>
      <c r="H197" s="85">
        <f t="shared" ref="H197:H198" si="17">F197/G197</f>
        <v>0.2727272727</v>
      </c>
      <c r="I197" s="70"/>
      <c r="J197" s="70"/>
    </row>
    <row r="198">
      <c r="A198" s="40"/>
      <c r="B198" s="40"/>
      <c r="C198" s="40"/>
      <c r="D198" s="42" t="s">
        <v>1368</v>
      </c>
      <c r="E198" s="70" t="s">
        <v>57</v>
      </c>
      <c r="F198" s="83">
        <v>2.0</v>
      </c>
      <c r="G198" s="85">
        <v>22.0</v>
      </c>
      <c r="H198" s="85">
        <f t="shared" si="17"/>
        <v>0.09090909091</v>
      </c>
      <c r="I198" s="70"/>
      <c r="J198" s="85">
        <f> 2*H197*H198 / (H197+H198)</f>
        <v>0.1363636364</v>
      </c>
    </row>
    <row r="199">
      <c r="A199" s="40" t="s">
        <v>1311</v>
      </c>
      <c r="B199" s="40"/>
      <c r="C199" s="40"/>
      <c r="D199" s="40"/>
      <c r="E199" s="40"/>
      <c r="F199" s="40"/>
      <c r="G199" s="40"/>
      <c r="H199" s="40"/>
      <c r="I199" s="40"/>
      <c r="J199" s="40"/>
    </row>
    <row r="200">
      <c r="A200" s="40" t="s">
        <v>1312</v>
      </c>
      <c r="B200" s="40"/>
      <c r="C200" s="40"/>
      <c r="D200" s="42" t="s">
        <v>1369</v>
      </c>
      <c r="E200" s="40"/>
      <c r="F200" s="40"/>
      <c r="G200" s="40"/>
      <c r="H200" s="40"/>
      <c r="I200" s="40"/>
      <c r="J200" s="40"/>
    </row>
    <row r="201">
      <c r="A201" s="40" t="s">
        <v>1313</v>
      </c>
      <c r="B201" s="40"/>
      <c r="C201" s="40"/>
      <c r="D201" s="40"/>
      <c r="E201" s="40"/>
      <c r="F201" s="40"/>
      <c r="G201" s="40"/>
      <c r="H201" s="40"/>
      <c r="I201" s="40"/>
      <c r="J201" s="40"/>
    </row>
    <row r="202">
      <c r="A202" s="40" t="s">
        <v>1314</v>
      </c>
      <c r="B202" s="40"/>
      <c r="C202" s="40"/>
      <c r="D202" s="42" t="s">
        <v>1370</v>
      </c>
      <c r="E202" s="40"/>
      <c r="F202" s="40"/>
      <c r="G202" s="40"/>
      <c r="H202" s="40"/>
      <c r="I202" s="40"/>
      <c r="J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</row>
    <row r="204">
      <c r="A204" s="40" t="s">
        <v>1315</v>
      </c>
      <c r="B204" s="40"/>
      <c r="C204" s="40"/>
      <c r="D204" s="42" t="s">
        <v>1371</v>
      </c>
      <c r="E204" s="40"/>
      <c r="F204" s="40"/>
      <c r="G204" s="40"/>
      <c r="H204" s="40"/>
      <c r="I204" s="40"/>
      <c r="J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</row>
    <row r="206">
      <c r="A206" s="40" t="s">
        <v>1316</v>
      </c>
      <c r="B206" s="40"/>
      <c r="C206" s="40"/>
      <c r="D206" s="42" t="s">
        <v>1372</v>
      </c>
      <c r="E206" s="40"/>
      <c r="F206" s="40"/>
      <c r="G206" s="40"/>
      <c r="H206" s="40"/>
      <c r="I206" s="40"/>
      <c r="J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</row>
    <row r="208">
      <c r="A208" s="40" t="s">
        <v>1318</v>
      </c>
      <c r="B208" s="40"/>
      <c r="C208" s="40"/>
      <c r="D208" s="56" t="s">
        <v>1373</v>
      </c>
      <c r="E208" s="40"/>
      <c r="F208" s="40"/>
      <c r="G208" s="40"/>
      <c r="H208" s="40"/>
      <c r="I208" s="40"/>
      <c r="J208" s="40"/>
    </row>
    <row r="209">
      <c r="A209" s="40" t="s">
        <v>1320</v>
      </c>
      <c r="B209" s="40"/>
      <c r="C209" s="40"/>
      <c r="D209" s="42" t="s">
        <v>1374</v>
      </c>
      <c r="E209" s="40"/>
      <c r="F209" s="40"/>
      <c r="G209" s="40"/>
      <c r="H209" s="40"/>
      <c r="I209" s="40"/>
      <c r="J209" s="40"/>
    </row>
    <row r="210">
      <c r="A210" s="43" t="s">
        <v>1321</v>
      </c>
      <c r="B210" s="40"/>
      <c r="C210" s="40"/>
      <c r="D210" s="94"/>
      <c r="E210" s="40"/>
      <c r="F210" s="40"/>
      <c r="G210" s="40"/>
      <c r="H210" s="40"/>
      <c r="I210" s="40"/>
      <c r="J210" s="40"/>
    </row>
    <row r="211">
      <c r="A211" s="40" t="s">
        <v>1322</v>
      </c>
      <c r="B211" s="40"/>
      <c r="C211" s="40"/>
      <c r="D211" s="40"/>
      <c r="E211" s="40"/>
      <c r="F211" s="40"/>
      <c r="G211" s="40"/>
      <c r="H211" s="40"/>
      <c r="I211" s="40"/>
      <c r="J211" s="40"/>
    </row>
    <row r="212">
      <c r="A212" s="40" t="s">
        <v>1323</v>
      </c>
      <c r="B212" s="40"/>
      <c r="C212" s="40"/>
      <c r="D212" s="40"/>
      <c r="E212" s="40"/>
      <c r="F212" s="40"/>
      <c r="G212" s="40"/>
      <c r="H212" s="40"/>
      <c r="I212" s="40"/>
      <c r="J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</row>
    <row r="215">
      <c r="A215" s="69">
        <f t="shared" ref="A215:D215" si="18">COUNTA(A186:A212)</f>
        <v>22</v>
      </c>
      <c r="B215" s="69">
        <f t="shared" si="18"/>
        <v>0</v>
      </c>
      <c r="C215" s="69">
        <f t="shared" si="18"/>
        <v>0</v>
      </c>
      <c r="D215" s="69">
        <f t="shared" si="18"/>
        <v>14</v>
      </c>
      <c r="E215" s="40"/>
      <c r="F215" s="40"/>
      <c r="G215" s="40"/>
      <c r="H215" s="40"/>
      <c r="I215" s="40"/>
      <c r="J215" s="40"/>
    </row>
    <row r="217">
      <c r="D217" s="64" t="s">
        <v>1375</v>
      </c>
    </row>
    <row r="218">
      <c r="D218" s="3"/>
    </row>
    <row r="219">
      <c r="D219" s="114" t="s">
        <v>1376</v>
      </c>
    </row>
    <row r="234">
      <c r="A234" s="70" t="s">
        <v>1247</v>
      </c>
      <c r="B234" s="70"/>
      <c r="C234" s="70"/>
      <c r="D234" s="37" t="s">
        <v>29</v>
      </c>
      <c r="E234" s="40"/>
      <c r="F234" s="40"/>
      <c r="G234" s="40"/>
      <c r="H234" s="40"/>
      <c r="I234" s="40"/>
      <c r="J234" s="40"/>
    </row>
    <row r="235">
      <c r="A235" s="137" t="s">
        <v>31</v>
      </c>
      <c r="B235" s="137"/>
      <c r="C235" s="137"/>
      <c r="D235" s="137" t="s">
        <v>31</v>
      </c>
      <c r="E235" s="40"/>
      <c r="F235" s="40"/>
      <c r="G235" s="40"/>
      <c r="H235" s="40"/>
      <c r="I235" s="40"/>
      <c r="J235" s="40"/>
    </row>
    <row r="236">
      <c r="A236" s="43" t="s">
        <v>1377</v>
      </c>
      <c r="B236" s="88">
        <v>3.0</v>
      </c>
      <c r="C236" s="89">
        <v>3.0</v>
      </c>
      <c r="D236" s="56" t="s">
        <v>1378</v>
      </c>
      <c r="E236" s="42">
        <v>3.0</v>
      </c>
      <c r="F236" s="42">
        <v>3.0</v>
      </c>
      <c r="G236" s="40"/>
      <c r="H236" s="40"/>
      <c r="I236" s="40"/>
      <c r="J236" s="40"/>
    </row>
    <row r="237">
      <c r="A237" s="42" t="s">
        <v>1379</v>
      </c>
      <c r="B237" s="69">
        <v>6.0</v>
      </c>
      <c r="C237" s="42">
        <v>2.0</v>
      </c>
      <c r="D237" s="42" t="s">
        <v>1380</v>
      </c>
      <c r="E237" s="42">
        <v>5.0</v>
      </c>
      <c r="F237" s="40"/>
      <c r="G237" s="40"/>
      <c r="H237" s="40"/>
      <c r="I237" s="40"/>
      <c r="J237" s="40"/>
    </row>
    <row r="238">
      <c r="A238" s="40" t="s">
        <v>1381</v>
      </c>
      <c r="B238" s="69">
        <v>2.0</v>
      </c>
      <c r="C238" s="69"/>
      <c r="D238" s="78"/>
      <c r="E238" s="69"/>
      <c r="F238" s="69"/>
      <c r="G238" s="40"/>
      <c r="H238" s="40"/>
      <c r="I238" s="40"/>
      <c r="J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</row>
    <row r="240">
      <c r="A240" s="137" t="s">
        <v>35</v>
      </c>
      <c r="B240" s="137"/>
      <c r="C240" s="137"/>
      <c r="D240" s="137"/>
      <c r="E240" s="40"/>
      <c r="F240" s="40"/>
      <c r="G240" s="40"/>
      <c r="H240" s="40"/>
      <c r="I240" s="40"/>
      <c r="J240" s="40"/>
    </row>
    <row r="241">
      <c r="A241" s="43"/>
      <c r="B241" s="43"/>
      <c r="C241" s="43"/>
      <c r="D241" s="56" t="s">
        <v>1328</v>
      </c>
      <c r="E241" s="40"/>
      <c r="F241" s="40"/>
      <c r="G241" s="40"/>
      <c r="H241" s="40"/>
      <c r="I241" s="40"/>
      <c r="J241" s="40"/>
    </row>
    <row r="242">
      <c r="A242" s="43" t="s">
        <v>1257</v>
      </c>
      <c r="B242" s="40"/>
      <c r="C242" s="40"/>
      <c r="D242" s="111" t="s">
        <v>1382</v>
      </c>
      <c r="E242" s="42">
        <v>1.0</v>
      </c>
      <c r="F242" s="40"/>
      <c r="G242" s="40"/>
      <c r="H242" s="40"/>
      <c r="I242" s="40"/>
      <c r="J242" s="40"/>
    </row>
    <row r="243">
      <c r="A243" s="43" t="s">
        <v>1259</v>
      </c>
      <c r="B243" s="40"/>
      <c r="C243" s="40"/>
      <c r="D243" s="42"/>
      <c r="E243" s="40"/>
      <c r="F243" s="40"/>
      <c r="G243" s="40"/>
      <c r="H243" s="40"/>
      <c r="I243" s="40"/>
      <c r="J243" s="40"/>
    </row>
    <row r="244">
      <c r="A244" s="42" t="s">
        <v>1383</v>
      </c>
      <c r="B244" s="69">
        <v>2.0</v>
      </c>
      <c r="C244" s="42">
        <v>1.0</v>
      </c>
      <c r="D244" s="150" t="s">
        <v>1384</v>
      </c>
      <c r="E244" s="71">
        <v>7.0</v>
      </c>
      <c r="F244" s="71">
        <v>2.5</v>
      </c>
      <c r="G244" s="40"/>
      <c r="H244" s="40"/>
      <c r="I244" s="40"/>
      <c r="J244" s="40"/>
    </row>
    <row r="245">
      <c r="A245" s="60" t="s">
        <v>1385</v>
      </c>
      <c r="B245" s="69">
        <v>2.0</v>
      </c>
      <c r="C245" s="42">
        <v>1.0</v>
      </c>
      <c r="D245" s="42"/>
      <c r="E245" s="40"/>
      <c r="F245" s="40"/>
      <c r="G245" s="40"/>
      <c r="H245" s="40"/>
      <c r="I245" s="40"/>
      <c r="J245" s="40"/>
    </row>
    <row r="246">
      <c r="A246" s="40" t="s">
        <v>1386</v>
      </c>
      <c r="B246" s="69">
        <v>2.0</v>
      </c>
      <c r="C246" s="40"/>
      <c r="D246" s="42"/>
      <c r="E246" s="40"/>
      <c r="F246" s="40"/>
      <c r="G246" s="40"/>
      <c r="H246" s="40"/>
      <c r="I246" s="40"/>
      <c r="J246" s="40"/>
    </row>
    <row r="247">
      <c r="A247" s="42" t="s">
        <v>1387</v>
      </c>
      <c r="B247" s="69">
        <v>3.0</v>
      </c>
      <c r="C247" s="71">
        <v>2.0</v>
      </c>
      <c r="D247" s="56" t="s">
        <v>1388</v>
      </c>
      <c r="E247" s="71">
        <v>2.0</v>
      </c>
      <c r="F247" s="71">
        <v>2.0</v>
      </c>
      <c r="G247" s="40"/>
      <c r="H247" s="40"/>
      <c r="I247" s="40"/>
      <c r="J247" s="40"/>
    </row>
    <row r="248">
      <c r="A248" s="40" t="s">
        <v>1269</v>
      </c>
      <c r="B248" s="40"/>
      <c r="C248" s="40"/>
      <c r="D248" s="94"/>
      <c r="E248" s="69"/>
      <c r="F248" s="40"/>
      <c r="G248" s="40"/>
      <c r="H248" s="40"/>
      <c r="I248" s="40"/>
      <c r="J248" s="40"/>
    </row>
    <row r="249">
      <c r="A249" s="43" t="s">
        <v>1270</v>
      </c>
      <c r="B249" s="43"/>
      <c r="C249" s="43"/>
      <c r="D249" s="100" t="s">
        <v>1270</v>
      </c>
      <c r="E249" s="40"/>
      <c r="F249" s="40"/>
      <c r="G249" s="40"/>
      <c r="H249" s="40"/>
      <c r="I249" s="40"/>
      <c r="J249" s="40"/>
    </row>
    <row r="250">
      <c r="A250" s="40" t="s">
        <v>1272</v>
      </c>
      <c r="B250" s="40"/>
      <c r="C250" s="40"/>
      <c r="D250" s="40"/>
      <c r="E250" s="40"/>
      <c r="F250" s="40"/>
      <c r="G250" s="40"/>
      <c r="H250" s="40"/>
      <c r="I250" s="40"/>
      <c r="J250" s="40"/>
    </row>
    <row r="251">
      <c r="A251" s="40" t="s">
        <v>1273</v>
      </c>
      <c r="B251" s="40"/>
      <c r="C251" s="40"/>
      <c r="D251" s="112"/>
      <c r="E251" s="40"/>
      <c r="F251" s="40"/>
      <c r="G251" s="40"/>
      <c r="H251" s="40"/>
      <c r="I251" s="40"/>
      <c r="J251" s="40"/>
    </row>
    <row r="252">
      <c r="A252" s="40" t="s">
        <v>1274</v>
      </c>
      <c r="B252" s="40"/>
      <c r="C252" s="40"/>
      <c r="D252" s="3"/>
      <c r="E252" s="40"/>
      <c r="F252" s="40"/>
      <c r="G252" s="40"/>
      <c r="H252" s="40"/>
      <c r="I252" s="40"/>
      <c r="J252" s="40"/>
    </row>
    <row r="253">
      <c r="A253" s="40" t="s">
        <v>1276</v>
      </c>
      <c r="B253" s="40"/>
      <c r="C253" s="40"/>
      <c r="D253" s="14"/>
      <c r="E253" s="69"/>
      <c r="F253" s="69"/>
      <c r="G253" s="40"/>
      <c r="H253" s="40"/>
      <c r="I253" s="40"/>
      <c r="J253" s="40"/>
    </row>
    <row r="254">
      <c r="A254" s="42" t="s">
        <v>1389</v>
      </c>
      <c r="B254" s="69">
        <v>5.0</v>
      </c>
      <c r="C254" s="71">
        <v>2.5</v>
      </c>
      <c r="D254" s="40"/>
      <c r="E254" s="40"/>
      <c r="F254" s="40"/>
      <c r="G254" s="40"/>
      <c r="H254" s="40"/>
      <c r="I254" s="40"/>
      <c r="J254" s="40"/>
    </row>
    <row r="255">
      <c r="A255" s="40" t="s">
        <v>1280</v>
      </c>
      <c r="B255" s="40"/>
      <c r="C255" s="40"/>
      <c r="D255" s="40"/>
      <c r="E255" s="40"/>
      <c r="F255" s="40"/>
      <c r="G255" s="40"/>
      <c r="H255" s="40"/>
      <c r="I255" s="40"/>
      <c r="J255" s="40"/>
    </row>
    <row r="256">
      <c r="A256" s="75" t="s">
        <v>1390</v>
      </c>
      <c r="B256" s="69">
        <v>7.0</v>
      </c>
      <c r="C256" s="69"/>
      <c r="D256" s="75" t="s">
        <v>1391</v>
      </c>
      <c r="E256" s="71">
        <v>7.0</v>
      </c>
      <c r="F256" s="71">
        <v>2.5</v>
      </c>
      <c r="G256" s="40"/>
      <c r="H256" s="40"/>
      <c r="I256" s="40"/>
      <c r="J256" s="40"/>
    </row>
    <row r="257">
      <c r="A257" s="40"/>
      <c r="B257" s="69"/>
      <c r="C257" s="69"/>
      <c r="D257" s="40"/>
      <c r="E257" s="69"/>
      <c r="F257" s="69"/>
      <c r="G257" s="40"/>
      <c r="H257" s="40"/>
      <c r="I257" s="40"/>
      <c r="J257" s="40"/>
    </row>
    <row r="258">
      <c r="A258" s="40"/>
      <c r="B258" s="69"/>
      <c r="C258" s="69"/>
      <c r="D258" s="151" t="s">
        <v>1392</v>
      </c>
      <c r="E258" s="71">
        <v>2.0</v>
      </c>
      <c r="F258" s="71">
        <v>0.5</v>
      </c>
      <c r="G258" s="40"/>
      <c r="H258" s="40"/>
      <c r="I258" s="40"/>
      <c r="J258" s="40"/>
    </row>
    <row r="259">
      <c r="A259" s="40"/>
      <c r="B259" s="69"/>
      <c r="C259" s="69"/>
      <c r="D259" s="66" t="s">
        <v>1393</v>
      </c>
      <c r="E259" s="69"/>
      <c r="F259" s="69"/>
      <c r="G259" s="40"/>
      <c r="H259" s="40"/>
      <c r="I259" s="40"/>
      <c r="J259" s="40"/>
    </row>
    <row r="260">
      <c r="A260" s="40"/>
      <c r="B260" s="69"/>
      <c r="C260" s="69"/>
      <c r="D260" s="40"/>
      <c r="E260" s="69"/>
      <c r="F260" s="69"/>
      <c r="G260" s="40"/>
      <c r="H260" s="40"/>
      <c r="I260" s="40"/>
      <c r="J260" s="40"/>
    </row>
    <row r="261">
      <c r="A261" s="69">
        <f>counta(A236:A256)-1</f>
        <v>18</v>
      </c>
      <c r="B261" s="69">
        <f t="shared" ref="B261:C261" si="19">SUM(B235:B260)</f>
        <v>32</v>
      </c>
      <c r="C261" s="69">
        <f t="shared" si="19"/>
        <v>11.5</v>
      </c>
      <c r="D261" s="69">
        <f>counta(D236:D260)</f>
        <v>10</v>
      </c>
      <c r="E261" s="69">
        <f t="shared" ref="E261:F261" si="20">SUM(E235:E260)</f>
        <v>27</v>
      </c>
      <c r="F261" s="69">
        <f t="shared" si="20"/>
        <v>10.5</v>
      </c>
      <c r="G261" s="40"/>
      <c r="H261" s="40"/>
      <c r="I261" s="40"/>
      <c r="J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</row>
    <row r="263">
      <c r="A263" s="137"/>
      <c r="B263" s="137"/>
      <c r="C263" s="137"/>
      <c r="D263" s="137"/>
      <c r="E263" s="40"/>
      <c r="F263" s="40"/>
      <c r="G263" s="40"/>
      <c r="H263" s="40"/>
      <c r="I263" s="40"/>
      <c r="J263" s="40"/>
    </row>
    <row r="264">
      <c r="A264" s="43" t="s">
        <v>1295</v>
      </c>
      <c r="B264" s="40"/>
      <c r="C264" s="40"/>
      <c r="D264" s="97" t="s">
        <v>1394</v>
      </c>
      <c r="E264" s="40"/>
      <c r="F264" s="40"/>
      <c r="G264" s="40"/>
      <c r="H264" s="40"/>
      <c r="I264" s="40"/>
      <c r="J264" s="40"/>
    </row>
    <row r="265">
      <c r="A265" s="40" t="s">
        <v>1296</v>
      </c>
      <c r="B265" s="40"/>
      <c r="C265" s="40"/>
      <c r="D265" s="42" t="s">
        <v>1395</v>
      </c>
      <c r="E265" s="70"/>
      <c r="F265" s="70"/>
      <c r="G265" s="70"/>
      <c r="H265" s="70"/>
      <c r="I265" s="70"/>
      <c r="J265" s="70" t="s">
        <v>13</v>
      </c>
    </row>
    <row r="266">
      <c r="A266" s="40" t="s">
        <v>1297</v>
      </c>
      <c r="B266" s="40"/>
      <c r="C266" s="40"/>
      <c r="D266" s="42"/>
      <c r="E266" s="70" t="s">
        <v>54</v>
      </c>
      <c r="F266" s="70"/>
      <c r="G266" s="70"/>
      <c r="H266" s="70"/>
      <c r="I266" s="70"/>
      <c r="J266" s="70"/>
    </row>
    <row r="267">
      <c r="A267" s="40" t="s">
        <v>1299</v>
      </c>
      <c r="B267" s="40"/>
      <c r="C267" s="40"/>
      <c r="D267" s="42" t="s">
        <v>1396</v>
      </c>
      <c r="E267" s="70" t="s">
        <v>56</v>
      </c>
      <c r="F267" s="83">
        <v>8.0</v>
      </c>
      <c r="G267" s="83">
        <v>10.0</v>
      </c>
      <c r="H267" s="85">
        <f t="shared" ref="H267:H268" si="21">F267/G267</f>
        <v>0.8</v>
      </c>
      <c r="I267" s="70"/>
      <c r="J267" s="70"/>
    </row>
    <row r="268">
      <c r="A268" s="40" t="s">
        <v>1301</v>
      </c>
      <c r="B268" s="40"/>
      <c r="C268" s="40"/>
      <c r="D268" s="42" t="s">
        <v>1397</v>
      </c>
      <c r="E268" s="70" t="s">
        <v>57</v>
      </c>
      <c r="F268" s="83">
        <v>7.5</v>
      </c>
      <c r="G268" s="85">
        <v>19.0</v>
      </c>
      <c r="H268" s="85">
        <f t="shared" si="21"/>
        <v>0.3947368421</v>
      </c>
      <c r="I268" s="70"/>
      <c r="J268" s="85">
        <f> 2*H267*H268 / (H267+H268)</f>
        <v>0.5286343612</v>
      </c>
    </row>
    <row r="269">
      <c r="A269" s="40" t="s">
        <v>1303</v>
      </c>
      <c r="B269" s="40"/>
      <c r="C269" s="40"/>
      <c r="D269" s="42" t="s">
        <v>1398</v>
      </c>
      <c r="E269" s="70"/>
      <c r="F269" s="70"/>
      <c r="G269" s="70"/>
      <c r="H269" s="70"/>
      <c r="I269" s="70"/>
      <c r="J269" s="70"/>
    </row>
    <row r="270">
      <c r="A270" s="40" t="s">
        <v>1305</v>
      </c>
      <c r="B270" s="40"/>
      <c r="C270" s="40"/>
      <c r="D270" s="42" t="s">
        <v>1399</v>
      </c>
      <c r="E270" s="70" t="s">
        <v>60</v>
      </c>
      <c r="F270" s="70"/>
      <c r="G270" s="70"/>
      <c r="H270" s="70"/>
      <c r="I270" s="70"/>
      <c r="J270" s="70"/>
    </row>
    <row r="271">
      <c r="A271" s="40" t="s">
        <v>1306</v>
      </c>
      <c r="B271" s="40"/>
      <c r="C271" s="40"/>
      <c r="D271" s="56" t="s">
        <v>1400</v>
      </c>
      <c r="E271" s="70" t="s">
        <v>56</v>
      </c>
      <c r="F271" s="83">
        <v>11.5</v>
      </c>
      <c r="G271" s="83">
        <v>26.0</v>
      </c>
      <c r="H271" s="85">
        <f t="shared" ref="H271:H272" si="22">F271/G271</f>
        <v>0.4423076923</v>
      </c>
      <c r="I271" s="70"/>
      <c r="J271" s="70"/>
    </row>
    <row r="272">
      <c r="A272" s="40" t="s">
        <v>1308</v>
      </c>
      <c r="B272" s="40"/>
      <c r="C272" s="40"/>
      <c r="D272" s="42"/>
      <c r="E272" s="70" t="s">
        <v>57</v>
      </c>
      <c r="F272" s="83">
        <v>10.5</v>
      </c>
      <c r="G272" s="85">
        <v>32.0</v>
      </c>
      <c r="H272" s="85">
        <f t="shared" si="22"/>
        <v>0.328125</v>
      </c>
      <c r="I272" s="70"/>
      <c r="J272" s="85">
        <f> 2*H271*H272 / (H271+H272)</f>
        <v>0.3767550702</v>
      </c>
    </row>
    <row r="273">
      <c r="A273" s="40" t="s">
        <v>1309</v>
      </c>
      <c r="B273" s="40"/>
      <c r="C273" s="40"/>
      <c r="D273" s="40"/>
      <c r="E273" s="70"/>
      <c r="F273" s="70"/>
      <c r="G273" s="70"/>
      <c r="H273" s="70"/>
      <c r="I273" s="70"/>
      <c r="J273" s="70"/>
    </row>
    <row r="274">
      <c r="A274" s="40"/>
      <c r="B274" s="40"/>
      <c r="C274" s="40"/>
      <c r="D274" s="42" t="s">
        <v>1401</v>
      </c>
      <c r="E274" s="70" t="s">
        <v>65</v>
      </c>
      <c r="F274" s="70"/>
      <c r="G274" s="70"/>
      <c r="H274" s="70"/>
      <c r="I274" s="70"/>
      <c r="J274" s="70"/>
    </row>
    <row r="275">
      <c r="A275" s="40" t="s">
        <v>1310</v>
      </c>
      <c r="B275" s="40"/>
      <c r="C275" s="40"/>
      <c r="D275" s="42" t="s">
        <v>1402</v>
      </c>
      <c r="E275" s="70" t="s">
        <v>56</v>
      </c>
      <c r="F275" s="83">
        <v>3.5</v>
      </c>
      <c r="G275" s="83">
        <v>14.0</v>
      </c>
      <c r="H275" s="85">
        <f t="shared" ref="H275:H276" si="23">F275/G275</f>
        <v>0.25</v>
      </c>
      <c r="I275" s="70"/>
      <c r="J275" s="70"/>
    </row>
    <row r="276">
      <c r="A276" s="40"/>
      <c r="B276" s="40"/>
      <c r="C276" s="40"/>
      <c r="D276" s="42" t="s">
        <v>1403</v>
      </c>
      <c r="E276" s="70" t="s">
        <v>57</v>
      </c>
      <c r="F276" s="83">
        <v>2.5</v>
      </c>
      <c r="G276" s="85">
        <v>22.0</v>
      </c>
      <c r="H276" s="85">
        <f t="shared" si="23"/>
        <v>0.1136363636</v>
      </c>
      <c r="I276" s="70"/>
      <c r="J276" s="85">
        <f> 2*H275*H276 / (H275+H276)</f>
        <v>0.15625</v>
      </c>
    </row>
    <row r="277">
      <c r="A277" s="40" t="s">
        <v>1311</v>
      </c>
      <c r="B277" s="40"/>
      <c r="C277" s="40"/>
      <c r="D277" s="42" t="s">
        <v>1404</v>
      </c>
      <c r="E277" s="40"/>
      <c r="F277" s="40"/>
      <c r="G277" s="40"/>
      <c r="H277" s="40"/>
      <c r="I277" s="40"/>
      <c r="J277" s="40"/>
    </row>
    <row r="278">
      <c r="A278" s="40" t="s">
        <v>1312</v>
      </c>
      <c r="B278" s="40"/>
      <c r="C278" s="40"/>
      <c r="D278" s="40"/>
      <c r="E278" s="40"/>
      <c r="F278" s="40"/>
      <c r="G278" s="40"/>
      <c r="H278" s="40"/>
      <c r="I278" s="40"/>
      <c r="J278" s="40"/>
    </row>
    <row r="279">
      <c r="A279" s="40" t="s">
        <v>1313</v>
      </c>
      <c r="B279" s="40"/>
      <c r="C279" s="40"/>
      <c r="D279" s="42" t="s">
        <v>1405</v>
      </c>
      <c r="E279" s="40"/>
      <c r="F279" s="40"/>
      <c r="G279" s="40"/>
      <c r="H279" s="40"/>
      <c r="I279" s="40"/>
      <c r="J279" s="40"/>
    </row>
    <row r="280">
      <c r="A280" s="40" t="s">
        <v>1314</v>
      </c>
      <c r="B280" s="40"/>
      <c r="C280" s="40"/>
      <c r="D280" s="40"/>
      <c r="E280" s="40"/>
      <c r="F280" s="40"/>
      <c r="G280" s="40"/>
      <c r="H280" s="40"/>
      <c r="I280" s="40"/>
      <c r="J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</row>
    <row r="282">
      <c r="A282" s="40" t="s">
        <v>1315</v>
      </c>
      <c r="B282" s="40"/>
      <c r="C282" s="40"/>
      <c r="D282" s="40"/>
      <c r="E282" s="40"/>
      <c r="F282" s="40"/>
      <c r="G282" s="40"/>
      <c r="H282" s="40"/>
      <c r="I282" s="40"/>
      <c r="J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</row>
    <row r="284">
      <c r="A284" s="40" t="s">
        <v>1316</v>
      </c>
      <c r="B284" s="40"/>
      <c r="C284" s="40"/>
      <c r="D284" s="40"/>
      <c r="E284" s="40"/>
      <c r="F284" s="40"/>
      <c r="G284" s="40"/>
      <c r="H284" s="40"/>
      <c r="I284" s="40"/>
      <c r="J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</row>
    <row r="286">
      <c r="A286" s="66" t="s">
        <v>1318</v>
      </c>
      <c r="B286" s="66"/>
      <c r="C286" s="66"/>
      <c r="D286" s="151" t="s">
        <v>1406</v>
      </c>
      <c r="E286" s="40"/>
      <c r="F286" s="40"/>
      <c r="G286" s="40"/>
      <c r="H286" s="40"/>
      <c r="I286" s="40"/>
      <c r="J286" s="40"/>
    </row>
    <row r="287">
      <c r="A287" s="40" t="s">
        <v>1320</v>
      </c>
      <c r="B287" s="40"/>
      <c r="C287" s="40"/>
      <c r="D287" s="40"/>
      <c r="E287" s="40"/>
      <c r="F287" s="40"/>
      <c r="G287" s="40"/>
      <c r="H287" s="40"/>
      <c r="I287" s="40"/>
      <c r="J287" s="40"/>
    </row>
    <row r="288">
      <c r="A288" s="43" t="s">
        <v>1321</v>
      </c>
      <c r="B288" s="43"/>
      <c r="C288" s="43"/>
      <c r="D288" s="56" t="s">
        <v>1407</v>
      </c>
      <c r="E288" s="40"/>
      <c r="F288" s="40"/>
      <c r="G288" s="40"/>
      <c r="H288" s="40"/>
      <c r="I288" s="40"/>
      <c r="J288" s="40"/>
    </row>
    <row r="289">
      <c r="A289" s="40" t="s">
        <v>1322</v>
      </c>
      <c r="B289" s="40"/>
      <c r="C289" s="40"/>
      <c r="D289" s="40"/>
      <c r="E289" s="40"/>
      <c r="F289" s="40"/>
      <c r="G289" s="40"/>
      <c r="H289" s="40"/>
      <c r="I289" s="40"/>
      <c r="J289" s="40"/>
    </row>
    <row r="290">
      <c r="A290" s="40" t="s">
        <v>1323</v>
      </c>
      <c r="B290" s="40"/>
      <c r="C290" s="40"/>
      <c r="D290" s="40"/>
      <c r="E290" s="40"/>
      <c r="F290" s="40"/>
      <c r="G290" s="40"/>
      <c r="H290" s="40"/>
      <c r="I290" s="40"/>
      <c r="J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</row>
    <row r="293">
      <c r="A293" s="69">
        <f t="shared" ref="A293:D293" si="24">COUNTA(A264:A290)</f>
        <v>22</v>
      </c>
      <c r="B293" s="69">
        <f t="shared" si="24"/>
        <v>0</v>
      </c>
      <c r="C293" s="69">
        <f t="shared" si="24"/>
        <v>0</v>
      </c>
      <c r="D293" s="69">
        <f t="shared" si="24"/>
        <v>14</v>
      </c>
      <c r="E293" s="40"/>
      <c r="F293" s="40"/>
      <c r="G293" s="40"/>
      <c r="H293" s="40"/>
      <c r="I293" s="40"/>
      <c r="J293" s="40"/>
    </row>
    <row r="324">
      <c r="A324" s="70" t="s">
        <v>1247</v>
      </c>
      <c r="B324" s="70"/>
      <c r="C324" s="39"/>
      <c r="D324" s="117" t="s">
        <v>833</v>
      </c>
    </row>
    <row r="325">
      <c r="A325" s="137" t="s">
        <v>31</v>
      </c>
      <c r="B325" s="137"/>
      <c r="C325" s="147"/>
      <c r="D325" s="148" t="s">
        <v>667</v>
      </c>
    </row>
    <row r="326">
      <c r="A326" s="43" t="s">
        <v>1408</v>
      </c>
      <c r="B326" s="88">
        <v>3.0</v>
      </c>
      <c r="C326" s="52">
        <v>3.0</v>
      </c>
      <c r="D326" s="45" t="s">
        <v>1409</v>
      </c>
      <c r="E326" s="35">
        <v>3.0</v>
      </c>
      <c r="F326" s="35">
        <v>3.0</v>
      </c>
    </row>
    <row r="327">
      <c r="A327" s="42" t="s">
        <v>1410</v>
      </c>
      <c r="B327" s="69">
        <v>6.0</v>
      </c>
    </row>
    <row r="328">
      <c r="A328" s="43" t="s">
        <v>1411</v>
      </c>
      <c r="B328" s="88">
        <v>2.0</v>
      </c>
      <c r="C328" s="52">
        <v>2.0</v>
      </c>
      <c r="D328" s="45" t="s">
        <v>1412</v>
      </c>
      <c r="E328" s="35">
        <v>2.0</v>
      </c>
      <c r="F328" s="35">
        <v>2.0</v>
      </c>
    </row>
    <row r="329">
      <c r="A329" s="40"/>
      <c r="B329" s="40"/>
    </row>
    <row r="330">
      <c r="A330" s="137" t="s">
        <v>35</v>
      </c>
      <c r="B330" s="137"/>
      <c r="C330" s="139"/>
      <c r="D330" s="137" t="s">
        <v>35</v>
      </c>
    </row>
    <row r="331">
      <c r="A331" s="40"/>
      <c r="B331" s="43"/>
      <c r="D331" s="64"/>
    </row>
    <row r="332">
      <c r="A332" s="43" t="s">
        <v>1257</v>
      </c>
      <c r="B332" s="40"/>
      <c r="D332" s="101" t="s">
        <v>1413</v>
      </c>
      <c r="E332" s="35">
        <v>1.0</v>
      </c>
      <c r="F332" s="35">
        <v>0.0</v>
      </c>
    </row>
    <row r="333">
      <c r="A333" s="40" t="s">
        <v>1259</v>
      </c>
      <c r="B333" s="40"/>
      <c r="D333" s="3"/>
    </row>
    <row r="334">
      <c r="A334" s="42" t="s">
        <v>1414</v>
      </c>
      <c r="B334" s="69">
        <v>2.0</v>
      </c>
      <c r="C334" s="35">
        <v>1.0</v>
      </c>
      <c r="D334" s="92" t="s">
        <v>1415</v>
      </c>
      <c r="E334" s="35">
        <v>4.0</v>
      </c>
      <c r="F334" s="35">
        <v>2.0</v>
      </c>
      <c r="H334" s="35" t="s">
        <v>1416</v>
      </c>
    </row>
    <row r="335">
      <c r="A335" s="60" t="s">
        <v>1385</v>
      </c>
      <c r="B335" s="69">
        <v>2.0</v>
      </c>
      <c r="C335" s="35">
        <v>1.0</v>
      </c>
      <c r="D335" s="3"/>
    </row>
    <row r="336">
      <c r="A336" s="40" t="s">
        <v>1417</v>
      </c>
      <c r="B336" s="69">
        <v>2.0</v>
      </c>
      <c r="D336" s="64"/>
    </row>
    <row r="337">
      <c r="A337" s="42" t="s">
        <v>1418</v>
      </c>
      <c r="B337" s="69">
        <v>3.0</v>
      </c>
      <c r="C337" s="35">
        <v>1.5</v>
      </c>
      <c r="D337" s="101" t="s">
        <v>1419</v>
      </c>
      <c r="E337" s="35">
        <v>4.0</v>
      </c>
      <c r="F337" s="35">
        <v>0.5</v>
      </c>
    </row>
    <row r="338">
      <c r="A338" s="40" t="s">
        <v>1269</v>
      </c>
      <c r="B338" s="40"/>
      <c r="D338" s="3"/>
    </row>
    <row r="339">
      <c r="A339" s="40" t="s">
        <v>1270</v>
      </c>
      <c r="B339" s="43"/>
      <c r="D339" s="3" t="s">
        <v>1420</v>
      </c>
      <c r="E339" s="35">
        <v>3.0</v>
      </c>
    </row>
    <row r="340">
      <c r="A340" s="40" t="s">
        <v>1272</v>
      </c>
      <c r="B340" s="40"/>
      <c r="D340" s="3" t="s">
        <v>1421</v>
      </c>
      <c r="E340" s="35">
        <v>2.0</v>
      </c>
    </row>
    <row r="341">
      <c r="A341" s="40" t="s">
        <v>1273</v>
      </c>
      <c r="B341" s="40"/>
      <c r="D341" s="3" t="s">
        <v>1422</v>
      </c>
      <c r="E341" s="35">
        <v>1.0</v>
      </c>
    </row>
    <row r="342">
      <c r="A342" s="40" t="s">
        <v>1274</v>
      </c>
      <c r="B342" s="40"/>
      <c r="D342" s="3" t="s">
        <v>1423</v>
      </c>
      <c r="E342" s="35">
        <v>1.0</v>
      </c>
    </row>
    <row r="343">
      <c r="A343" s="43" t="s">
        <v>1276</v>
      </c>
      <c r="B343" s="40"/>
      <c r="D343" s="101" t="s">
        <v>1424</v>
      </c>
      <c r="E343" s="35">
        <v>3.0</v>
      </c>
      <c r="F343" s="35">
        <v>3.0</v>
      </c>
    </row>
    <row r="344">
      <c r="A344" s="42" t="s">
        <v>1425</v>
      </c>
      <c r="B344" s="69">
        <v>5.0</v>
      </c>
      <c r="C344" s="35">
        <v>2.0</v>
      </c>
    </row>
    <row r="345">
      <c r="A345" s="40" t="s">
        <v>1280</v>
      </c>
      <c r="B345" s="40"/>
    </row>
    <row r="346">
      <c r="A346" s="75" t="s">
        <v>1426</v>
      </c>
      <c r="B346" s="69">
        <v>7.0</v>
      </c>
      <c r="C346" s="35">
        <v>1.5</v>
      </c>
      <c r="D346" s="92" t="s">
        <v>1427</v>
      </c>
      <c r="E346" s="35">
        <v>6.0</v>
      </c>
      <c r="F346" s="35">
        <v>2.5</v>
      </c>
    </row>
    <row r="347">
      <c r="A347" s="40"/>
      <c r="B347" s="69"/>
    </row>
    <row r="348">
      <c r="A348" s="40"/>
      <c r="B348" s="69"/>
    </row>
    <row r="349">
      <c r="A349" s="40"/>
      <c r="B349" s="69"/>
    </row>
    <row r="350">
      <c r="A350" s="40"/>
      <c r="B350" s="69"/>
    </row>
    <row r="351">
      <c r="A351" s="69">
        <f>counta(A326:A346)-1</f>
        <v>18</v>
      </c>
      <c r="B351" s="69">
        <f t="shared" ref="B351:C351" si="25">SUM(B325:B350)</f>
        <v>32</v>
      </c>
      <c r="C351" s="69">
        <f t="shared" si="25"/>
        <v>12</v>
      </c>
      <c r="D351" s="69">
        <f>COUNTA(D326:D346)-1</f>
        <v>11</v>
      </c>
      <c r="E351" s="69">
        <f t="shared" ref="E351:F351" si="26">SUM(E325:E350)</f>
        <v>30</v>
      </c>
      <c r="F351" s="69">
        <f t="shared" si="26"/>
        <v>13</v>
      </c>
    </row>
    <row r="352">
      <c r="A352" s="40"/>
      <c r="B352" s="40"/>
    </row>
    <row r="353">
      <c r="A353" s="137"/>
      <c r="B353" s="137"/>
      <c r="C353" s="147"/>
      <c r="D353" s="147" t="s">
        <v>691</v>
      </c>
      <c r="E353" s="70"/>
      <c r="F353" s="70"/>
      <c r="G353" s="70"/>
      <c r="H353" s="70"/>
      <c r="I353" s="70"/>
      <c r="J353" s="70" t="s">
        <v>13</v>
      </c>
    </row>
    <row r="354">
      <c r="A354" s="53" t="s">
        <v>1295</v>
      </c>
      <c r="B354" s="53"/>
      <c r="C354" s="54"/>
      <c r="D354" s="54" t="s">
        <v>1428</v>
      </c>
      <c r="E354" s="70" t="s">
        <v>54</v>
      </c>
      <c r="F354" s="70"/>
      <c r="G354" s="70"/>
      <c r="H354" s="70"/>
      <c r="I354" s="70"/>
      <c r="J354" s="70"/>
    </row>
    <row r="355">
      <c r="A355" s="40" t="s">
        <v>1296</v>
      </c>
      <c r="B355" s="40"/>
      <c r="E355" s="70" t="s">
        <v>56</v>
      </c>
      <c r="F355" s="83">
        <v>7.0</v>
      </c>
      <c r="G355" s="83">
        <v>11.0</v>
      </c>
      <c r="H355" s="85">
        <f t="shared" ref="H355:H356" si="27">F355/G355</f>
        <v>0.6363636364</v>
      </c>
      <c r="I355" s="70"/>
      <c r="J355" s="70"/>
    </row>
    <row r="356">
      <c r="A356" s="40" t="s">
        <v>1297</v>
      </c>
      <c r="B356" s="40"/>
      <c r="E356" s="70" t="s">
        <v>57</v>
      </c>
      <c r="F356" s="83">
        <v>7.5</v>
      </c>
      <c r="G356" s="85">
        <v>19.0</v>
      </c>
      <c r="H356" s="85">
        <f t="shared" si="27"/>
        <v>0.3947368421</v>
      </c>
      <c r="I356" s="70"/>
      <c r="J356" s="85">
        <f> 2*H355*H356 / (H355+H356)</f>
        <v>0.4872389791</v>
      </c>
    </row>
    <row r="357">
      <c r="A357" s="40" t="s">
        <v>1299</v>
      </c>
      <c r="B357" s="40"/>
      <c r="E357" s="70"/>
      <c r="F357" s="70"/>
      <c r="G357" s="70"/>
      <c r="H357" s="70"/>
      <c r="I357" s="70"/>
      <c r="J357" s="70"/>
    </row>
    <row r="358">
      <c r="A358" s="53" t="s">
        <v>1301</v>
      </c>
      <c r="B358" s="53"/>
      <c r="C358" s="54"/>
      <c r="D358" s="54" t="s">
        <v>1429</v>
      </c>
      <c r="E358" s="70" t="s">
        <v>60</v>
      </c>
      <c r="F358" s="70"/>
      <c r="G358" s="70"/>
      <c r="H358" s="70"/>
      <c r="I358" s="70"/>
      <c r="J358" s="70"/>
    </row>
    <row r="359">
      <c r="A359" s="40" t="s">
        <v>1303</v>
      </c>
      <c r="B359" s="40"/>
      <c r="E359" s="70" t="s">
        <v>56</v>
      </c>
      <c r="F359" s="83">
        <v>13.0</v>
      </c>
      <c r="G359" s="83">
        <v>29.0</v>
      </c>
      <c r="H359" s="85">
        <f t="shared" ref="H359:H360" si="28">F359/G359</f>
        <v>0.4482758621</v>
      </c>
      <c r="I359" s="70"/>
      <c r="J359" s="70"/>
    </row>
    <row r="360">
      <c r="A360" s="40" t="s">
        <v>1305</v>
      </c>
      <c r="B360" s="40"/>
      <c r="E360" s="70" t="s">
        <v>57</v>
      </c>
      <c r="F360" s="83">
        <v>12.0</v>
      </c>
      <c r="G360" s="85">
        <v>32.0</v>
      </c>
      <c r="H360" s="85">
        <f t="shared" si="28"/>
        <v>0.375</v>
      </c>
      <c r="I360" s="70"/>
      <c r="J360" s="85">
        <f> 2*H359*H360 / (H359+H360)</f>
        <v>0.4083769634</v>
      </c>
    </row>
    <row r="361">
      <c r="A361" s="40" t="s">
        <v>1306</v>
      </c>
      <c r="B361" s="40"/>
      <c r="E361" s="70"/>
      <c r="F361" s="70"/>
      <c r="G361" s="70"/>
      <c r="H361" s="70"/>
      <c r="I361" s="70"/>
      <c r="J361" s="70"/>
    </row>
    <row r="362">
      <c r="A362" s="40" t="s">
        <v>1308</v>
      </c>
      <c r="B362" s="40"/>
      <c r="D362" s="64" t="s">
        <v>1430</v>
      </c>
      <c r="E362" s="70" t="s">
        <v>65</v>
      </c>
      <c r="F362" s="70"/>
      <c r="G362" s="70"/>
      <c r="H362" s="70"/>
      <c r="I362" s="70"/>
      <c r="J362" s="70"/>
    </row>
    <row r="363">
      <c r="A363" s="40" t="s">
        <v>1309</v>
      </c>
      <c r="B363" s="40"/>
      <c r="D363" s="64" t="s">
        <v>1431</v>
      </c>
      <c r="E363" s="70" t="s">
        <v>56</v>
      </c>
      <c r="F363" s="83">
        <v>2.0</v>
      </c>
      <c r="G363" s="83">
        <v>15.0</v>
      </c>
      <c r="H363" s="85">
        <f t="shared" ref="H363:H364" si="29">F363/G363</f>
        <v>0.1333333333</v>
      </c>
      <c r="I363" s="70"/>
      <c r="J363" s="70"/>
    </row>
    <row r="364">
      <c r="A364" s="40"/>
      <c r="B364" s="40"/>
      <c r="D364" s="64" t="s">
        <v>1432</v>
      </c>
      <c r="E364" s="70" t="s">
        <v>57</v>
      </c>
      <c r="F364" s="83">
        <v>2.0</v>
      </c>
      <c r="G364" s="85">
        <v>22.0</v>
      </c>
      <c r="H364" s="85">
        <f t="shared" si="29"/>
        <v>0.09090909091</v>
      </c>
      <c r="I364" s="70"/>
      <c r="J364" s="85">
        <f> 2*H363*H364 / (H363+H364)</f>
        <v>0.1081081081</v>
      </c>
    </row>
    <row r="365">
      <c r="A365" s="40" t="s">
        <v>1310</v>
      </c>
      <c r="B365" s="40"/>
      <c r="D365" s="3"/>
    </row>
    <row r="366">
      <c r="A366" s="40"/>
      <c r="B366" s="40"/>
      <c r="D366" s="64" t="s">
        <v>1433</v>
      </c>
    </row>
    <row r="367">
      <c r="A367" s="40" t="s">
        <v>1311</v>
      </c>
      <c r="B367" s="40"/>
      <c r="D367" s="64" t="s">
        <v>1434</v>
      </c>
    </row>
    <row r="368">
      <c r="A368" s="40" t="s">
        <v>1312</v>
      </c>
      <c r="B368" s="40"/>
      <c r="D368" s="64" t="s">
        <v>1435</v>
      </c>
    </row>
    <row r="369">
      <c r="A369" s="40" t="s">
        <v>1313</v>
      </c>
      <c r="B369" s="40"/>
      <c r="D369" s="64" t="s">
        <v>1436</v>
      </c>
    </row>
    <row r="370">
      <c r="A370" s="40" t="s">
        <v>1314</v>
      </c>
      <c r="B370" s="40"/>
      <c r="D370" s="64" t="s">
        <v>1437</v>
      </c>
    </row>
    <row r="371">
      <c r="A371" s="40"/>
      <c r="B371" s="40"/>
      <c r="D371" s="64" t="s">
        <v>1438</v>
      </c>
    </row>
    <row r="372">
      <c r="A372" s="40" t="s">
        <v>1315</v>
      </c>
      <c r="B372" s="40"/>
      <c r="D372" s="3"/>
    </row>
    <row r="373">
      <c r="A373" s="40"/>
      <c r="B373" s="40"/>
      <c r="D373" s="64" t="s">
        <v>1439</v>
      </c>
    </row>
    <row r="374">
      <c r="A374" s="40" t="s">
        <v>1316</v>
      </c>
      <c r="B374" s="40"/>
      <c r="D374" s="64" t="s">
        <v>1440</v>
      </c>
    </row>
    <row r="375">
      <c r="A375" s="40"/>
      <c r="B375" s="40"/>
      <c r="D375" s="64" t="s">
        <v>1441</v>
      </c>
    </row>
    <row r="376">
      <c r="A376" s="40" t="s">
        <v>1318</v>
      </c>
      <c r="B376" s="66"/>
    </row>
    <row r="377">
      <c r="A377" s="40" t="s">
        <v>1320</v>
      </c>
      <c r="B377" s="40"/>
    </row>
    <row r="378">
      <c r="A378" s="40" t="s">
        <v>1321</v>
      </c>
      <c r="B378" s="43"/>
      <c r="D378" s="116" t="s">
        <v>1442</v>
      </c>
    </row>
    <row r="379">
      <c r="A379" s="40" t="s">
        <v>1322</v>
      </c>
      <c r="B379" s="40"/>
    </row>
    <row r="380">
      <c r="A380" s="40" t="s">
        <v>1323</v>
      </c>
      <c r="B380" s="40"/>
    </row>
    <row r="381">
      <c r="A381" s="40"/>
      <c r="B381" s="40"/>
    </row>
    <row r="382">
      <c r="A382" s="40"/>
      <c r="B382" s="40"/>
    </row>
    <row r="383">
      <c r="A383" s="69">
        <f t="shared" ref="A383:B383" si="30">COUNTA(A354:A380)</f>
        <v>22</v>
      </c>
      <c r="B383" s="69">
        <f t="shared" si="30"/>
        <v>0</v>
      </c>
      <c r="D383" s="69">
        <f>COUNTA(D354:D380)</f>
        <v>15</v>
      </c>
    </row>
  </sheetData>
  <drawing r:id="rId1"/>
</worksheet>
</file>