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e.bernardez\Downloads\"/>
    </mc:Choice>
  </mc:AlternateContent>
  <xr:revisionPtr revIDLastSave="0" documentId="8_{BA886CEA-7C6A-4961-B007-DC56C3F24A2D}" xr6:coauthVersionLast="47" xr6:coauthVersionMax="47" xr10:uidLastSave="{00000000-0000-0000-0000-000000000000}"/>
  <bookViews>
    <workbookView xWindow="20370" yWindow="-9075" windowWidth="29040" windowHeight="15840" xr2:uid="{00000000-000D-0000-FFFF-FFFF00000000}"/>
  </bookViews>
  <sheets>
    <sheet name="Project schedule" sheetId="11" r:id="rId1"/>
    <sheet name="About" sheetId="12" r:id="rId2"/>
  </sheets>
  <definedNames>
    <definedName name="Display_Week">'Project schedule'!$P$2</definedName>
    <definedName name="_xlnm.Print_Titles" localSheetId="0">'Project schedule'!$3:$5</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11" l="1"/>
  <c r="D8" i="11" s="1"/>
  <c r="E8" i="11" s="1"/>
  <c r="G28" i="11"/>
  <c r="G6" i="11"/>
  <c r="D12" i="11" l="1"/>
  <c r="E12" i="11" s="1"/>
  <c r="D19" i="11"/>
  <c r="E19" i="11" s="1"/>
  <c r="D20" i="11" s="1"/>
  <c r="D9" i="11"/>
  <c r="H4" i="11"/>
  <c r="H3" i="11" s="1"/>
  <c r="G21" i="11"/>
  <c r="G18" i="11"/>
  <c r="G14" i="11"/>
  <c r="G7" i="11"/>
  <c r="E9" i="11" l="1"/>
  <c r="D10" i="11" s="1"/>
  <c r="E10" i="11" s="1"/>
  <c r="D13" i="11"/>
  <c r="E13" i="11" s="1"/>
  <c r="D22" i="11"/>
  <c r="E22" i="11" s="1"/>
  <c r="G19" i="11"/>
  <c r="E20" i="11"/>
  <c r="G20" i="11" s="1"/>
  <c r="G8" i="11"/>
  <c r="H5" i="11"/>
  <c r="D15" i="11" l="1"/>
  <c r="D16" i="11" s="1"/>
  <c r="E16" i="11" s="1"/>
  <c r="G13" i="11"/>
  <c r="D23" i="11"/>
  <c r="G22" i="11"/>
  <c r="G9" i="11"/>
  <c r="D11" i="11"/>
  <c r="E11" i="11" s="1"/>
  <c r="I4" i="11"/>
  <c r="J4" i="11" s="1"/>
  <c r="K4" i="11" s="1"/>
  <c r="L4" i="11" s="1"/>
  <c r="M4" i="11" s="1"/>
  <c r="N4" i="11" s="1"/>
  <c r="O4" i="11" s="1"/>
  <c r="E15" i="11" l="1"/>
  <c r="G15" i="11" s="1"/>
  <c r="D26" i="11"/>
  <c r="E26" i="11" s="1"/>
  <c r="D27" i="11" s="1"/>
  <c r="E27" i="11" s="1"/>
  <c r="E23" i="11"/>
  <c r="D24" i="11" s="1"/>
  <c r="E24" i="11" s="1"/>
  <c r="G24" i="11" s="1"/>
  <c r="G16" i="11"/>
  <c r="D17" i="11"/>
  <c r="G10" i="11"/>
  <c r="G11" i="11"/>
  <c r="O3" i="11"/>
  <c r="P4" i="11"/>
  <c r="Q4" i="11" s="1"/>
  <c r="R4" i="11" s="1"/>
  <c r="S4" i="11" s="1"/>
  <c r="T4" i="11" s="1"/>
  <c r="U4" i="11" s="1"/>
  <c r="V4" i="11" s="1"/>
  <c r="I5" i="11"/>
  <c r="G23" i="11" l="1"/>
  <c r="E17" i="11"/>
  <c r="G17" i="11" s="1"/>
  <c r="V3" i="11"/>
  <c r="W4" i="11"/>
  <c r="X4" i="11" s="1"/>
  <c r="Y4" i="11" s="1"/>
  <c r="Z4" i="11" s="1"/>
  <c r="AA4" i="11" s="1"/>
  <c r="AB4" i="11" s="1"/>
  <c r="AC4" i="11" s="1"/>
  <c r="J5" i="11"/>
  <c r="AD4" i="11" l="1"/>
  <c r="AE4" i="11" s="1"/>
  <c r="AF4" i="11" s="1"/>
  <c r="AG4" i="11" s="1"/>
  <c r="AH4" i="11" s="1"/>
  <c r="AI4" i="11" s="1"/>
  <c r="AC3" i="11"/>
  <c r="K5" i="11"/>
  <c r="AJ4" i="11" l="1"/>
  <c r="AK4" i="11" s="1"/>
  <c r="AL4" i="11" s="1"/>
  <c r="AM4" i="11" s="1"/>
  <c r="AN4" i="11" s="1"/>
  <c r="AO4" i="11" s="1"/>
  <c r="AP4" i="11" s="1"/>
  <c r="L5" i="11"/>
  <c r="AQ4" i="11" l="1"/>
  <c r="AR4" i="11" s="1"/>
  <c r="AJ3" i="11"/>
  <c r="M5" i="11"/>
  <c r="AS4" i="11" l="1"/>
  <c r="AR5" i="11"/>
  <c r="AQ3" i="11"/>
  <c r="N5" i="11"/>
  <c r="AT4" i="11" l="1"/>
  <c r="AS5" i="11"/>
  <c r="AU4" i="11" l="1"/>
  <c r="AT5" i="11"/>
  <c r="O5" i="11"/>
  <c r="P5" i="11"/>
  <c r="AV4" i="11" l="1"/>
  <c r="AU5" i="11"/>
  <c r="Q5" i="11"/>
  <c r="AW4" i="11" l="1"/>
  <c r="AX4" i="11" s="1"/>
  <c r="AV5" i="11"/>
  <c r="R5" i="11"/>
  <c r="AX5" i="11" l="1"/>
  <c r="AY4" i="11"/>
  <c r="AX3" i="11"/>
  <c r="AW5" i="11"/>
  <c r="S5" i="11"/>
  <c r="AZ4" i="11" l="1"/>
  <c r="AY5" i="11"/>
  <c r="T5" i="11"/>
  <c r="AZ5" i="11" l="1"/>
  <c r="BA4" i="11"/>
  <c r="U5" i="11"/>
  <c r="BA5" i="11" l="1"/>
  <c r="BB4" i="11"/>
  <c r="V5" i="11"/>
  <c r="BB5" i="11" l="1"/>
  <c r="BC4" i="11"/>
  <c r="W5" i="11"/>
  <c r="BD4" i="11" l="1"/>
  <c r="BC5" i="11"/>
  <c r="X5" i="11"/>
  <c r="BD5" i="11" l="1"/>
  <c r="BE4" i="11"/>
  <c r="Y5" i="11"/>
  <c r="BE5" i="11" l="1"/>
  <c r="BF4" i="11"/>
  <c r="BE3" i="11"/>
  <c r="Z5" i="11"/>
  <c r="BF5" i="11" l="1"/>
  <c r="BG4" i="11"/>
  <c r="AA5" i="11"/>
  <c r="BH4" i="11" l="1"/>
  <c r="BG5" i="11"/>
  <c r="AB5" i="11"/>
  <c r="BI4" i="11" l="1"/>
  <c r="BH5" i="11"/>
  <c r="AC5" i="11"/>
  <c r="BJ4" i="11" l="1"/>
  <c r="BI5" i="11"/>
  <c r="AD5" i="11"/>
  <c r="BK4" i="11" l="1"/>
  <c r="BJ5" i="11"/>
  <c r="AE5" i="11"/>
  <c r="BK5" i="11" l="1"/>
  <c r="AF5" i="11"/>
  <c r="AG5" i="11" l="1"/>
  <c r="AH5" i="11" l="1"/>
  <c r="AI5" i="11" l="1"/>
  <c r="AJ5" i="11" l="1"/>
  <c r="AK5" i="11" l="1"/>
  <c r="AL5" i="11" l="1"/>
  <c r="AM5" i="11" l="1"/>
  <c r="AN5" i="11" l="1"/>
  <c r="AO5" i="11" l="1"/>
  <c r="AP5" i="11" l="1"/>
  <c r="AQ5" i="11" l="1"/>
</calcChain>
</file>

<file path=xl/sharedStrings.xml><?xml version="1.0" encoding="utf-8"?>
<sst xmlns="http://schemas.openxmlformats.org/spreadsheetml/2006/main" count="44" uniqueCount="44">
  <si>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</si>
  <si>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</si>
  <si>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</si>
  <si>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</si>
  <si>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</si>
  <si>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</si>
  <si>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</si>
  <si>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</si>
  <si>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</si>
  <si>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</si>
  <si>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</si>
  <si>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</si>
  <si>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</si>
  <si>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</si>
  <si>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</si>
  <si>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</si>
  <si>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</si>
  <si>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</si>
  <si>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</si>
  <si>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</si>
  <si>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 xml:space="preserve">1.  INFRASTRUCTURE : </t>
  </si>
  <si>
    <t>3.  AUTOMATISATION :</t>
  </si>
  <si>
    <t>2.  CONTAINERS :</t>
  </si>
  <si>
    <t>4.  DEVELOPPEMENT :</t>
  </si>
  <si>
    <t>5.  SUPERVISION et SECURITE :</t>
  </si>
  <si>
    <t>Configuration de AWS Cloud</t>
  </si>
  <si>
    <t>Provissioner de VM</t>
  </si>
  <si>
    <t>Installer Docker</t>
  </si>
  <si>
    <t>Telecharger des images Docker</t>
  </si>
  <si>
    <t>Déployer container Nginx</t>
  </si>
  <si>
    <t>Déployer container Git</t>
  </si>
  <si>
    <t>Déployer container Prometheus</t>
  </si>
  <si>
    <t>Créer playbooks Ansible</t>
  </si>
  <si>
    <t>Automatiser Prometheus</t>
  </si>
  <si>
    <t>Créer site web HTML</t>
  </si>
  <si>
    <t>Déployer site web sur Nginx</t>
  </si>
  <si>
    <t>Configurer Git pour versionning</t>
  </si>
  <si>
    <t>Configurer Prometheus</t>
  </si>
  <si>
    <t>Mettre en place Zabbix</t>
  </si>
  <si>
    <t>Installation de Terraform</t>
  </si>
  <si>
    <t>Configuration de Terraform</t>
  </si>
  <si>
    <t>Eloisa BERNARDEZ</t>
  </si>
  <si>
    <t>DEVOPS PROJET</t>
  </si>
  <si>
    <t>Display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</si>
</sst>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000"/>
        <bgColor indexed="64"/>
      </patternFill>
    </fill>
    <fill>
      <patternFill patternType="solid">
        <fgColor rgb="FFD65B42"/>
        <bgColor indexed="64"/>
      </patternFill>
    </fill>
    <fill>
      <patternFill patternType="solid">
        <fgColor theme="3" tint="0.74999237037263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9966"/>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8" fontId="17" fillId="6" borderId="19" xfId="0" applyNumberFormat="1" applyFont="1" applyFill="1" applyBorder="1" applyAlignment="1">
      <alignment horizontal="center" vertical="center"/>
    </xf>
    <xf numFmtId="168" fontId="17" fillId="6" borderId="17" xfId="0" applyNumberFormat="1" applyFont="1" applyFill="1" applyBorder="1" applyAlignment="1">
      <alignment horizontal="center" vertical="center"/>
    </xf>
    <xf numFmtId="168" fontId="17" fillId="6" borderId="18" xfId="0" applyNumberFormat="1" applyFont="1" applyFill="1" applyBorder="1" applyAlignment="1">
      <alignment horizontal="center" vertical="center"/>
    </xf>
    <xf numFmtId="0" fontId="18" fillId="2" borderId="16" xfId="0" applyFont="1" applyFill="1" applyBorder="1" applyAlignment="1">
      <alignment horizontal="center" vertical="center" shrinkToFit="1"/>
    </xf>
    <xf numFmtId="0" fontId="18" fillId="2" borderId="13"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5" fillId="0" borderId="0" xfId="0" applyFont="1"/>
    <xf numFmtId="0" fontId="4"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19" fillId="3" borderId="0" xfId="0" applyFont="1" applyFill="1" applyAlignment="1">
      <alignment horizontal="left" vertical="center" indent="1"/>
    </xf>
    <xf numFmtId="9" fontId="1" fillId="3" borderId="0" xfId="2" applyFont="1" applyFill="1" applyBorder="1" applyAlignment="1">
      <alignment horizontal="center" vertical="center"/>
    </xf>
    <xf numFmtId="165" fontId="15" fillId="3" borderId="0" xfId="0" applyNumberFormat="1" applyFont="1" applyFill="1" applyAlignment="1">
      <alignment horizontal="center" vertical="center"/>
    </xf>
    <xf numFmtId="9" fontId="1" fillId="4" borderId="9" xfId="2" applyFont="1" applyFill="1" applyBorder="1" applyAlignment="1">
      <alignment horizontal="center" vertical="center"/>
    </xf>
    <xf numFmtId="165" fontId="15" fillId="4" borderId="9" xfId="10" applyFont="1" applyFill="1" applyBorder="1">
      <alignment horizontal="center" vertical="center"/>
    </xf>
    <xf numFmtId="0" fontId="20" fillId="2" borderId="0" xfId="0" applyFont="1" applyFill="1" applyAlignment="1">
      <alignment horizontal="left" vertical="center" indent="1"/>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9" fontId="1" fillId="8" borderId="0" xfId="2" applyFont="1" applyFill="1" applyBorder="1" applyAlignment="1">
      <alignment horizontal="center" vertical="center"/>
    </xf>
    <xf numFmtId="165" fontId="15" fillId="8" borderId="0" xfId="10" applyFont="1" applyFill="1" applyBorder="1">
      <alignment horizontal="center" vertical="center"/>
    </xf>
    <xf numFmtId="0" fontId="19" fillId="8" borderId="0" xfId="12" applyFont="1" applyFill="1" applyBorder="1">
      <alignment horizontal="left" vertical="center" indent="2"/>
    </xf>
    <xf numFmtId="0" fontId="19" fillId="9" borderId="0" xfId="0" applyFont="1" applyFill="1" applyAlignment="1">
      <alignment horizontal="left" vertical="center" indent="1"/>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0" fontId="19" fillId="11" borderId="0" xfId="0" applyFont="1" applyFill="1" applyAlignment="1">
      <alignment horizontal="left" vertical="center" indent="1"/>
    </xf>
    <xf numFmtId="9" fontId="1" fillId="11" borderId="0" xfId="2" applyFont="1" applyFill="1" applyBorder="1" applyAlignment="1">
      <alignment horizontal="center" vertical="center"/>
    </xf>
    <xf numFmtId="165" fontId="15" fillId="11" borderId="0" xfId="0" applyNumberFormat="1" applyFont="1" applyFill="1" applyAlignment="1">
      <alignment horizontal="center" vertical="center"/>
    </xf>
    <xf numFmtId="165" fontId="1" fillId="11" borderId="0" xfId="0" applyNumberFormat="1" applyFont="1" applyFill="1" applyAlignment="1">
      <alignment horizontal="center" vertical="center"/>
    </xf>
    <xf numFmtId="0" fontId="19" fillId="13" borderId="0" xfId="0" applyFont="1" applyFill="1" applyAlignment="1">
      <alignment horizontal="left" vertical="center" indent="1"/>
    </xf>
    <xf numFmtId="9" fontId="1" fillId="13" borderId="0" xfId="2" applyFont="1" applyFill="1" applyBorder="1" applyAlignment="1">
      <alignment horizontal="center" vertical="center"/>
    </xf>
    <xf numFmtId="165" fontId="15"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9" fontId="1" fillId="14" borderId="8" xfId="2" applyFont="1" applyFill="1" applyBorder="1" applyAlignment="1">
      <alignment horizontal="center" vertical="center"/>
    </xf>
    <xf numFmtId="165" fontId="15" fillId="14" borderId="8" xfId="10" applyFont="1" applyFill="1" applyBorder="1">
      <alignment horizontal="center" vertical="center"/>
    </xf>
    <xf numFmtId="0" fontId="0" fillId="14" borderId="0" xfId="0" applyFill="1"/>
    <xf numFmtId="0" fontId="0" fillId="4" borderId="0" xfId="0" applyFill="1"/>
    <xf numFmtId="0" fontId="0" fillId="15" borderId="0" xfId="0" applyFill="1"/>
    <xf numFmtId="0" fontId="4" fillId="12" borderId="6" xfId="12" applyFill="1" applyBorder="1">
      <alignment horizontal="left" vertical="center" indent="2"/>
    </xf>
    <xf numFmtId="9" fontId="3" fillId="12" borderId="6" xfId="2" applyFont="1" applyFill="1" applyBorder="1" applyAlignment="1">
      <alignment horizontal="center" vertical="center"/>
    </xf>
    <xf numFmtId="165" fontId="4" fillId="12" borderId="6" xfId="10" applyFill="1" applyBorder="1">
      <alignment horizontal="center" vertical="center"/>
    </xf>
    <xf numFmtId="0" fontId="4" fillId="12" borderId="7" xfId="12" applyFill="1" applyBorder="1">
      <alignment horizontal="left" vertical="center" indent="2"/>
    </xf>
    <xf numFmtId="9" fontId="3" fillId="12" borderId="7" xfId="2" applyFont="1" applyFill="1" applyBorder="1" applyAlignment="1">
      <alignment horizontal="center" vertical="center"/>
    </xf>
    <xf numFmtId="165" fontId="4" fillId="12" borderId="7" xfId="10" applyFill="1" applyBorder="1">
      <alignment horizontal="center" vertical="center"/>
    </xf>
    <xf numFmtId="0" fontId="4" fillId="12" borderId="0" xfId="12" applyFill="1" applyBorder="1">
      <alignment horizontal="left" vertical="center" indent="2"/>
    </xf>
    <xf numFmtId="0" fontId="0" fillId="10" borderId="0" xfId="0" applyFill="1"/>
    <xf numFmtId="9" fontId="3" fillId="10" borderId="5" xfId="2" applyFont="1" applyFill="1" applyBorder="1" applyAlignment="1">
      <alignment horizontal="center" vertical="center"/>
    </xf>
    <xf numFmtId="165" fontId="0" fillId="10" borderId="5" xfId="10" applyFont="1" applyFill="1" applyBorder="1">
      <alignment horizontal="center" vertical="center"/>
    </xf>
    <xf numFmtId="0" fontId="4" fillId="15" borderId="4" xfId="0" applyFont="1" applyFill="1" applyBorder="1" applyAlignment="1">
      <alignment vertical="center"/>
    </xf>
    <xf numFmtId="165" fontId="1" fillId="16" borderId="0" xfId="0" applyNumberFormat="1" applyFont="1" applyFill="1" applyAlignment="1">
      <alignment horizontal="center" vertical="center"/>
    </xf>
    <xf numFmtId="0" fontId="3" fillId="16" borderId="0" xfId="0" applyFont="1" applyFill="1" applyAlignment="1">
      <alignment horizontal="center" vertical="center"/>
    </xf>
    <xf numFmtId="0" fontId="3" fillId="16" borderId="1" xfId="0" applyFont="1" applyFill="1" applyBorder="1" applyAlignment="1">
      <alignment horizontal="center" vertical="center"/>
    </xf>
    <xf numFmtId="0" fontId="4" fillId="16" borderId="12" xfId="0" applyFont="1" applyFill="1" applyBorder="1" applyAlignment="1">
      <alignment vertical="center"/>
    </xf>
    <xf numFmtId="0" fontId="3" fillId="13" borderId="0" xfId="0" applyFont="1" applyFill="1" applyAlignment="1">
      <alignment horizontal="center" vertical="center"/>
    </xf>
    <xf numFmtId="0" fontId="3" fillId="13" borderId="1" xfId="0" applyFont="1" applyFill="1" applyBorder="1" applyAlignment="1">
      <alignment horizontal="center" vertical="center"/>
    </xf>
    <xf numFmtId="0" fontId="4" fillId="13" borderId="0" xfId="0" applyFont="1" applyFill="1" applyAlignment="1">
      <alignment vertical="center"/>
    </xf>
    <xf numFmtId="0" fontId="3" fillId="11" borderId="0" xfId="0" applyFont="1" applyFill="1" applyAlignment="1">
      <alignment horizontal="center" vertical="center"/>
    </xf>
    <xf numFmtId="0" fontId="3" fillId="11" borderId="1" xfId="0" applyFont="1" applyFill="1" applyBorder="1" applyAlignment="1">
      <alignment horizontal="center" vertical="center"/>
    </xf>
    <xf numFmtId="0" fontId="4" fillId="11" borderId="11" xfId="0" applyFont="1" applyFill="1" applyBorder="1" applyAlignment="1">
      <alignment vertical="center"/>
    </xf>
    <xf numFmtId="165" fontId="1" fillId="17" borderId="0" xfId="0" applyNumberFormat="1" applyFont="1" applyFill="1" applyAlignment="1">
      <alignment horizontal="center" vertical="center"/>
    </xf>
    <xf numFmtId="0" fontId="3" fillId="17" borderId="0" xfId="0" applyFont="1" applyFill="1" applyAlignment="1">
      <alignment horizontal="center" vertical="center"/>
    </xf>
    <xf numFmtId="0" fontId="3" fillId="17" borderId="1" xfId="0" applyFont="1" applyFill="1" applyBorder="1" applyAlignment="1">
      <alignment horizontal="center" vertical="center"/>
    </xf>
    <xf numFmtId="0" fontId="4" fillId="17" borderId="10" xfId="0" applyFont="1" applyFill="1" applyBorder="1" applyAlignment="1">
      <alignment vertical="center"/>
    </xf>
    <xf numFmtId="0" fontId="3" fillId="8" borderId="0" xfId="0" applyFont="1" applyFill="1" applyAlignment="1">
      <alignment horizontal="center" vertical="center"/>
    </xf>
    <xf numFmtId="0" fontId="3" fillId="8" borderId="1" xfId="0" applyFont="1" applyFill="1" applyBorder="1" applyAlignment="1">
      <alignment horizontal="center" vertical="center"/>
    </xf>
    <xf numFmtId="0" fontId="4" fillId="8" borderId="0" xfId="0" applyFont="1" applyFill="1" applyAlignment="1">
      <alignment vertical="center"/>
    </xf>
    <xf numFmtId="0" fontId="4" fillId="8" borderId="4" xfId="0" applyFont="1" applyFill="1" applyBorder="1" applyAlignment="1">
      <alignment vertical="center"/>
    </xf>
    <xf numFmtId="9" fontId="1" fillId="15" borderId="9" xfId="2" applyFont="1" applyFill="1" applyBorder="1" applyAlignment="1">
      <alignment horizontal="center" vertical="center"/>
    </xf>
    <xf numFmtId="165" fontId="15" fillId="15" borderId="9" xfId="10" applyFont="1" applyFill="1" applyBorder="1">
      <alignment horizontal="center" vertical="center"/>
    </xf>
    <xf numFmtId="0" fontId="4" fillId="18" borderId="4" xfId="0" applyFont="1" applyFill="1" applyBorder="1" applyAlignment="1">
      <alignment vertical="center"/>
    </xf>
    <xf numFmtId="0" fontId="4" fillId="7" borderId="4" xfId="0" applyFont="1" applyFill="1" applyBorder="1" applyAlignment="1">
      <alignment vertical="center"/>
    </xf>
    <xf numFmtId="0" fontId="4" fillId="8" borderId="10" xfId="0" applyFont="1" applyFill="1" applyBorder="1" applyAlignment="1">
      <alignment vertical="center"/>
    </xf>
    <xf numFmtId="0" fontId="4" fillId="13" borderId="4" xfId="0" applyFont="1" applyFill="1" applyBorder="1" applyAlignment="1">
      <alignment vertical="center"/>
    </xf>
    <xf numFmtId="0" fontId="4" fillId="10" borderId="4" xfId="0" applyFont="1" applyFill="1" applyBorder="1" applyAlignment="1">
      <alignment vertical="center"/>
    </xf>
    <xf numFmtId="167" fontId="15" fillId="2" borderId="18" xfId="0" applyNumberFormat="1" applyFont="1" applyFill="1" applyBorder="1" applyAlignment="1">
      <alignment horizontal="center" vertical="center" wrapText="1"/>
    </xf>
    <xf numFmtId="167" fontId="15" fillId="2" borderId="17" xfId="0" applyNumberFormat="1" applyFont="1" applyFill="1" applyBorder="1" applyAlignment="1">
      <alignment horizontal="center" vertical="center" wrapText="1"/>
    </xf>
    <xf numFmtId="0" fontId="16" fillId="5" borderId="15" xfId="0" applyFont="1" applyFill="1" applyBorder="1" applyAlignment="1">
      <alignment horizontal="center" vertical="center"/>
    </xf>
    <xf numFmtId="0" fontId="4" fillId="2" borderId="20" xfId="0" applyFont="1" applyFill="1" applyBorder="1"/>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6" fillId="5" borderId="15" xfId="0" applyFont="1" applyFill="1" applyBorder="1" applyAlignment="1">
      <alignment horizontal="left" vertical="center" indent="1"/>
    </xf>
    <xf numFmtId="0" fontId="4" fillId="2" borderId="20" xfId="0" applyFont="1" applyFill="1" applyBorder="1" applyAlignment="1">
      <alignment horizontal="left" indent="1"/>
    </xf>
    <xf numFmtId="167" fontId="15" fillId="2" borderId="19" xfId="0" applyNumberFormat="1" applyFont="1" applyFill="1" applyBorder="1" applyAlignment="1">
      <alignment horizontal="center" vertical="center" wrapText="1"/>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36">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65B42"/>
      <color rgb="FFFF9966"/>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0"/>
  <sheetViews>
    <sheetView showGridLines="0" tabSelected="1" showRuler="0" zoomScaleNormal="100" zoomScalePageLayoutView="70" workbookViewId="0">
      <selection activeCell="C1" sqref="C1"/>
    </sheetView>
  </sheetViews>
  <sheetFormatPr baseColWidth="10" defaultColWidth="8.75" defaultRowHeight="30" customHeight="1" x14ac:dyDescent="0.2"/>
  <cols>
    <col min="1" max="1" width="2.75" style="12" customWidth="1"/>
    <col min="2" max="2" width="29.875" customWidth="1"/>
    <col min="3" max="3" width="10.75" customWidth="1"/>
    <col min="4" max="4" width="10.75" style="2" customWidth="1"/>
    <col min="5" max="5" width="10.75" customWidth="1"/>
    <col min="6" max="6" width="2.75" customWidth="1"/>
    <col min="7" max="7" width="6" hidden="1" customWidth="1"/>
    <col min="8" max="9" width="2.75" customWidth="1"/>
    <col min="10" max="10" width="3.125" customWidth="1"/>
    <col min="11" max="64" width="2.75" customWidth="1"/>
  </cols>
  <sheetData>
    <row r="1" spans="1:63" ht="90" customHeight="1" x14ac:dyDescent="1.1000000000000001">
      <c r="A1" s="13"/>
      <c r="B1" s="47"/>
      <c r="C1" s="16"/>
      <c r="D1" s="17"/>
      <c r="E1" s="18"/>
      <c r="G1" s="1"/>
      <c r="H1" s="117"/>
      <c r="I1" s="118"/>
      <c r="J1" s="118"/>
      <c r="K1" s="118"/>
      <c r="L1" s="118"/>
      <c r="M1" s="118"/>
      <c r="N1" s="118"/>
      <c r="O1" s="21"/>
      <c r="P1" s="116">
        <f ca="1">TODAY()</f>
        <v>45455</v>
      </c>
      <c r="Q1" s="115"/>
      <c r="R1" s="115"/>
      <c r="S1" s="115"/>
      <c r="T1" s="115"/>
      <c r="U1" s="115"/>
      <c r="V1" s="115"/>
      <c r="W1" s="115"/>
      <c r="X1" s="115"/>
      <c r="Y1" s="115"/>
    </row>
    <row r="2" spans="1:63" ht="30" customHeight="1" x14ac:dyDescent="0.5">
      <c r="B2" s="46" t="s">
        <v>41</v>
      </c>
      <c r="C2" s="19"/>
      <c r="D2" s="20"/>
      <c r="E2" s="19"/>
      <c r="H2" s="117" t="s">
        <v>43</v>
      </c>
      <c r="I2" s="118"/>
      <c r="J2" s="118"/>
      <c r="K2" s="118"/>
      <c r="L2" s="118"/>
      <c r="M2" s="118"/>
      <c r="N2" s="118"/>
      <c r="O2" s="21"/>
      <c r="P2" s="114">
        <v>1</v>
      </c>
      <c r="Q2" s="115"/>
      <c r="R2" s="115"/>
      <c r="S2" s="115"/>
      <c r="T2" s="115"/>
      <c r="U2" s="115"/>
      <c r="V2" s="115"/>
      <c r="W2" s="115"/>
      <c r="X2" s="115"/>
      <c r="Y2" s="115"/>
    </row>
    <row r="3" spans="1:63" s="22" customFormat="1" ht="30" customHeight="1" x14ac:dyDescent="0.2">
      <c r="A3" s="13"/>
      <c r="B3" s="23" t="s">
        <v>42</v>
      </c>
      <c r="D3" s="24"/>
      <c r="H3" s="122">
        <f ca="1">H4</f>
        <v>45453</v>
      </c>
      <c r="I3" s="122"/>
      <c r="J3" s="122"/>
      <c r="K3" s="122"/>
      <c r="L3" s="122"/>
      <c r="M3" s="122"/>
      <c r="N3" s="111"/>
      <c r="O3" s="110">
        <f ca="1">O4</f>
        <v>45460</v>
      </c>
      <c r="P3" s="122"/>
      <c r="Q3" s="122"/>
      <c r="R3" s="122"/>
      <c r="S3" s="122"/>
      <c r="T3" s="122"/>
      <c r="U3" s="111"/>
      <c r="V3" s="110">
        <f ca="1">V4</f>
        <v>45467</v>
      </c>
      <c r="W3" s="122"/>
      <c r="X3" s="122"/>
      <c r="Y3" s="122"/>
      <c r="Z3" s="122"/>
      <c r="AA3" s="122"/>
      <c r="AB3" s="111"/>
      <c r="AC3" s="110">
        <f ca="1">AC4</f>
        <v>45474</v>
      </c>
      <c r="AD3" s="122"/>
      <c r="AE3" s="122"/>
      <c r="AF3" s="122"/>
      <c r="AG3" s="122"/>
      <c r="AH3" s="122"/>
      <c r="AI3" s="111"/>
      <c r="AJ3" s="110">
        <f ca="1">AJ4</f>
        <v>45481</v>
      </c>
      <c r="AK3" s="122"/>
      <c r="AL3" s="122"/>
      <c r="AM3" s="122"/>
      <c r="AN3" s="122"/>
      <c r="AO3" s="122"/>
      <c r="AP3" s="111"/>
      <c r="AQ3" s="110">
        <f ca="1">AQ4</f>
        <v>45488</v>
      </c>
      <c r="AR3" s="122"/>
      <c r="AS3" s="122"/>
      <c r="AT3" s="122"/>
      <c r="AU3" s="122"/>
      <c r="AV3" s="122"/>
      <c r="AW3" s="111"/>
      <c r="AX3" s="110">
        <f ca="1">AX4</f>
        <v>45495</v>
      </c>
      <c r="AY3" s="122"/>
      <c r="AZ3" s="122"/>
      <c r="BA3" s="122"/>
      <c r="BB3" s="122"/>
      <c r="BC3" s="122"/>
      <c r="BD3" s="111"/>
      <c r="BE3" s="110">
        <f ca="1">BE4</f>
        <v>45502</v>
      </c>
      <c r="BF3" s="122"/>
      <c r="BG3" s="122"/>
      <c r="BH3" s="122"/>
      <c r="BI3" s="122"/>
      <c r="BJ3" s="122"/>
      <c r="BK3" s="122"/>
    </row>
    <row r="4" spans="1:63" s="22" customFormat="1" ht="15" customHeight="1" x14ac:dyDescent="0.2">
      <c r="A4" s="119"/>
      <c r="B4" s="120" t="s">
        <v>5</v>
      </c>
      <c r="C4" s="112" t="s">
        <v>1</v>
      </c>
      <c r="D4" s="112" t="s">
        <v>3</v>
      </c>
      <c r="E4" s="112" t="s">
        <v>4</v>
      </c>
      <c r="H4" s="25">
        <f ca="1">Project_Start-WEEKDAY(Project_Start,1)+2+7*(Display_Week-1)</f>
        <v>45453</v>
      </c>
      <c r="I4" s="25">
        <f ca="1">H4+1</f>
        <v>45454</v>
      </c>
      <c r="J4" s="25">
        <f t="shared" ref="J4:AW4" ca="1" si="0">I4+1</f>
        <v>45455</v>
      </c>
      <c r="K4" s="25">
        <f t="shared" ca="1" si="0"/>
        <v>45456</v>
      </c>
      <c r="L4" s="25">
        <f t="shared" ca="1" si="0"/>
        <v>45457</v>
      </c>
      <c r="M4" s="25">
        <f t="shared" ca="1" si="0"/>
        <v>45458</v>
      </c>
      <c r="N4" s="26">
        <f t="shared" ca="1" si="0"/>
        <v>45459</v>
      </c>
      <c r="O4" s="27">
        <f ca="1">N4+1</f>
        <v>45460</v>
      </c>
      <c r="P4" s="25">
        <f ca="1">O4+1</f>
        <v>45461</v>
      </c>
      <c r="Q4" s="25">
        <f t="shared" ca="1" si="0"/>
        <v>45462</v>
      </c>
      <c r="R4" s="25">
        <f t="shared" ca="1" si="0"/>
        <v>45463</v>
      </c>
      <c r="S4" s="25">
        <f t="shared" ca="1" si="0"/>
        <v>45464</v>
      </c>
      <c r="T4" s="25">
        <f t="shared" ca="1" si="0"/>
        <v>45465</v>
      </c>
      <c r="U4" s="26">
        <f t="shared" ca="1" si="0"/>
        <v>45466</v>
      </c>
      <c r="V4" s="27">
        <f ca="1">U4+1</f>
        <v>45467</v>
      </c>
      <c r="W4" s="25">
        <f ca="1">V4+1</f>
        <v>45468</v>
      </c>
      <c r="X4" s="25">
        <f t="shared" ca="1" si="0"/>
        <v>45469</v>
      </c>
      <c r="Y4" s="25">
        <f t="shared" ca="1" si="0"/>
        <v>45470</v>
      </c>
      <c r="Z4" s="25">
        <f t="shared" ca="1" si="0"/>
        <v>45471</v>
      </c>
      <c r="AA4" s="25">
        <f t="shared" ca="1" si="0"/>
        <v>45472</v>
      </c>
      <c r="AB4" s="26">
        <f t="shared" ca="1" si="0"/>
        <v>45473</v>
      </c>
      <c r="AC4" s="27">
        <f ca="1">AB4+1</f>
        <v>45474</v>
      </c>
      <c r="AD4" s="25">
        <f ca="1">AC4+1</f>
        <v>45475</v>
      </c>
      <c r="AE4" s="25">
        <f t="shared" ca="1" si="0"/>
        <v>45476</v>
      </c>
      <c r="AF4" s="25">
        <f t="shared" ca="1" si="0"/>
        <v>45477</v>
      </c>
      <c r="AG4" s="25">
        <f t="shared" ca="1" si="0"/>
        <v>45478</v>
      </c>
      <c r="AH4" s="25">
        <f t="shared" ca="1" si="0"/>
        <v>45479</v>
      </c>
      <c r="AI4" s="26">
        <f t="shared" ca="1" si="0"/>
        <v>45480</v>
      </c>
      <c r="AJ4" s="27">
        <f ca="1">AI4+1</f>
        <v>45481</v>
      </c>
      <c r="AK4" s="25">
        <f ca="1">AJ4+1</f>
        <v>45482</v>
      </c>
      <c r="AL4" s="25">
        <f t="shared" ca="1" si="0"/>
        <v>45483</v>
      </c>
      <c r="AM4" s="25">
        <f t="shared" ca="1" si="0"/>
        <v>45484</v>
      </c>
      <c r="AN4" s="25">
        <f t="shared" ca="1" si="0"/>
        <v>45485</v>
      </c>
      <c r="AO4" s="25">
        <f t="shared" ca="1" si="0"/>
        <v>45486</v>
      </c>
      <c r="AP4" s="26">
        <f t="shared" ca="1" si="0"/>
        <v>45487</v>
      </c>
      <c r="AQ4" s="27">
        <f ca="1">AP4+1</f>
        <v>45488</v>
      </c>
      <c r="AR4" s="25">
        <f ca="1">AQ4+1</f>
        <v>45489</v>
      </c>
      <c r="AS4" s="25">
        <f t="shared" ca="1" si="0"/>
        <v>45490</v>
      </c>
      <c r="AT4" s="25">
        <f t="shared" ca="1" si="0"/>
        <v>45491</v>
      </c>
      <c r="AU4" s="25">
        <f t="shared" ca="1" si="0"/>
        <v>45492</v>
      </c>
      <c r="AV4" s="25">
        <f t="shared" ca="1" si="0"/>
        <v>45493</v>
      </c>
      <c r="AW4" s="26">
        <f t="shared" ca="1" si="0"/>
        <v>45494</v>
      </c>
      <c r="AX4" s="27">
        <f ca="1">AW4+1</f>
        <v>45495</v>
      </c>
      <c r="AY4" s="25">
        <f ca="1">AX4+1</f>
        <v>45496</v>
      </c>
      <c r="AZ4" s="25">
        <f t="shared" ref="AZ4:BD4" ca="1" si="1">AY4+1</f>
        <v>45497</v>
      </c>
      <c r="BA4" s="25">
        <f t="shared" ca="1" si="1"/>
        <v>45498</v>
      </c>
      <c r="BB4" s="25">
        <f t="shared" ca="1" si="1"/>
        <v>45499</v>
      </c>
      <c r="BC4" s="25">
        <f t="shared" ca="1" si="1"/>
        <v>45500</v>
      </c>
      <c r="BD4" s="26">
        <f t="shared" ca="1" si="1"/>
        <v>45501</v>
      </c>
      <c r="BE4" s="27">
        <f ca="1">BD4+1</f>
        <v>45502</v>
      </c>
      <c r="BF4" s="25">
        <f ca="1">BE4+1</f>
        <v>45503</v>
      </c>
      <c r="BG4" s="25">
        <f t="shared" ref="BG4:BK4" ca="1" si="2">BF4+1</f>
        <v>45504</v>
      </c>
      <c r="BH4" s="25">
        <f t="shared" ca="1" si="2"/>
        <v>45505</v>
      </c>
      <c r="BI4" s="25">
        <f t="shared" ca="1" si="2"/>
        <v>45506</v>
      </c>
      <c r="BJ4" s="25">
        <f t="shared" ca="1" si="2"/>
        <v>45507</v>
      </c>
      <c r="BK4" s="25">
        <f t="shared" ca="1" si="2"/>
        <v>45508</v>
      </c>
    </row>
    <row r="5" spans="1:63" s="22" customFormat="1" ht="15" customHeight="1" thickBot="1" x14ac:dyDescent="0.25">
      <c r="A5" s="119"/>
      <c r="B5" s="121"/>
      <c r="C5" s="113"/>
      <c r="D5" s="113"/>
      <c r="E5" s="113"/>
      <c r="H5" s="28" t="str">
        <f t="shared" ref="H5:AM5" ca="1" si="3">LEFT(TEXT(H4,"ddd"),1)</f>
        <v>d</v>
      </c>
      <c r="I5" s="29" t="str">
        <f t="shared" ca="1" si="3"/>
        <v>d</v>
      </c>
      <c r="J5" s="29" t="str">
        <f t="shared" ca="1" si="3"/>
        <v>d</v>
      </c>
      <c r="K5" s="29" t="str">
        <f t="shared" ca="1" si="3"/>
        <v>d</v>
      </c>
      <c r="L5" s="29" t="str">
        <f t="shared" ca="1" si="3"/>
        <v>d</v>
      </c>
      <c r="M5" s="29" t="str">
        <f t="shared" ca="1" si="3"/>
        <v>d</v>
      </c>
      <c r="N5" s="29" t="str">
        <f t="shared" ca="1" si="3"/>
        <v>d</v>
      </c>
      <c r="O5" s="29" t="str">
        <f t="shared" ca="1" si="3"/>
        <v>d</v>
      </c>
      <c r="P5" s="29" t="str">
        <f t="shared" ca="1" si="3"/>
        <v>d</v>
      </c>
      <c r="Q5" s="29" t="str">
        <f t="shared" ca="1" si="3"/>
        <v>d</v>
      </c>
      <c r="R5" s="29" t="str">
        <f t="shared" ca="1" si="3"/>
        <v>d</v>
      </c>
      <c r="S5" s="29" t="str">
        <f t="shared" ca="1" si="3"/>
        <v>d</v>
      </c>
      <c r="T5" s="29" t="str">
        <f t="shared" ca="1" si="3"/>
        <v>d</v>
      </c>
      <c r="U5" s="29" t="str">
        <f t="shared" ca="1" si="3"/>
        <v>d</v>
      </c>
      <c r="V5" s="29" t="str">
        <f t="shared" ca="1" si="3"/>
        <v>d</v>
      </c>
      <c r="W5" s="29" t="str">
        <f t="shared" ca="1" si="3"/>
        <v>d</v>
      </c>
      <c r="X5" s="29" t="str">
        <f t="shared" ca="1" si="3"/>
        <v>d</v>
      </c>
      <c r="Y5" s="29" t="str">
        <f t="shared" ca="1" si="3"/>
        <v>d</v>
      </c>
      <c r="Z5" s="29" t="str">
        <f t="shared" ca="1" si="3"/>
        <v>d</v>
      </c>
      <c r="AA5" s="29" t="str">
        <f t="shared" ca="1" si="3"/>
        <v>d</v>
      </c>
      <c r="AB5" s="29" t="str">
        <f t="shared" ca="1" si="3"/>
        <v>d</v>
      </c>
      <c r="AC5" s="29" t="str">
        <f t="shared" ca="1" si="3"/>
        <v>d</v>
      </c>
      <c r="AD5" s="29" t="str">
        <f t="shared" ca="1" si="3"/>
        <v>d</v>
      </c>
      <c r="AE5" s="29" t="str">
        <f t="shared" ca="1" si="3"/>
        <v>d</v>
      </c>
      <c r="AF5" s="29" t="str">
        <f t="shared" ca="1" si="3"/>
        <v>d</v>
      </c>
      <c r="AG5" s="29" t="str">
        <f t="shared" ca="1" si="3"/>
        <v>d</v>
      </c>
      <c r="AH5" s="29" t="str">
        <f t="shared" ca="1" si="3"/>
        <v>d</v>
      </c>
      <c r="AI5" s="29" t="str">
        <f t="shared" ca="1" si="3"/>
        <v>d</v>
      </c>
      <c r="AJ5" s="29" t="str">
        <f t="shared" ca="1" si="3"/>
        <v>d</v>
      </c>
      <c r="AK5" s="29" t="str">
        <f t="shared" ca="1" si="3"/>
        <v>d</v>
      </c>
      <c r="AL5" s="29" t="str">
        <f t="shared" ca="1" si="3"/>
        <v>d</v>
      </c>
      <c r="AM5" s="29" t="str">
        <f t="shared" ca="1" si="3"/>
        <v>d</v>
      </c>
      <c r="AN5" s="29" t="str">
        <f t="shared" ref="AN5:BK5" ca="1" si="4">LEFT(TEXT(AN4,"ddd"),1)</f>
        <v>d</v>
      </c>
      <c r="AO5" s="29" t="str">
        <f t="shared" ca="1" si="4"/>
        <v>d</v>
      </c>
      <c r="AP5" s="29" t="str">
        <f t="shared" ca="1" si="4"/>
        <v>d</v>
      </c>
      <c r="AQ5" s="29" t="str">
        <f t="shared" ca="1" si="4"/>
        <v>d</v>
      </c>
      <c r="AR5" s="29" t="str">
        <f t="shared" ca="1" si="4"/>
        <v>d</v>
      </c>
      <c r="AS5" s="29" t="str">
        <f t="shared" ca="1" si="4"/>
        <v>d</v>
      </c>
      <c r="AT5" s="29" t="str">
        <f t="shared" ca="1" si="4"/>
        <v>d</v>
      </c>
      <c r="AU5" s="29" t="str">
        <f t="shared" ca="1" si="4"/>
        <v>d</v>
      </c>
      <c r="AV5" s="29" t="str">
        <f t="shared" ca="1" si="4"/>
        <v>d</v>
      </c>
      <c r="AW5" s="29" t="str">
        <f t="shared" ca="1" si="4"/>
        <v>d</v>
      </c>
      <c r="AX5" s="29" t="str">
        <f t="shared" ca="1" si="4"/>
        <v>d</v>
      </c>
      <c r="AY5" s="29" t="str">
        <f t="shared" ca="1" si="4"/>
        <v>d</v>
      </c>
      <c r="AZ5" s="29" t="str">
        <f t="shared" ca="1" si="4"/>
        <v>d</v>
      </c>
      <c r="BA5" s="29" t="str">
        <f t="shared" ca="1" si="4"/>
        <v>d</v>
      </c>
      <c r="BB5" s="29" t="str">
        <f t="shared" ca="1" si="4"/>
        <v>d</v>
      </c>
      <c r="BC5" s="29" t="str">
        <f t="shared" ca="1" si="4"/>
        <v>d</v>
      </c>
      <c r="BD5" s="29" t="str">
        <f t="shared" ca="1" si="4"/>
        <v>d</v>
      </c>
      <c r="BE5" s="29" t="str">
        <f t="shared" ca="1" si="4"/>
        <v>d</v>
      </c>
      <c r="BF5" s="29" t="str">
        <f t="shared" ca="1" si="4"/>
        <v>d</v>
      </c>
      <c r="BG5" s="29" t="str">
        <f t="shared" ca="1" si="4"/>
        <v>d</v>
      </c>
      <c r="BH5" s="29" t="str">
        <f t="shared" ca="1" si="4"/>
        <v>d</v>
      </c>
      <c r="BI5" s="29" t="str">
        <f t="shared" ca="1" si="4"/>
        <v>d</v>
      </c>
      <c r="BJ5" s="29" t="str">
        <f t="shared" ca="1" si="4"/>
        <v>d</v>
      </c>
      <c r="BK5" s="30" t="str">
        <f t="shared" ca="1" si="4"/>
        <v>d</v>
      </c>
    </row>
    <row r="6" spans="1:63" s="22" customFormat="1" ht="30" hidden="1" customHeight="1" thickBot="1" x14ac:dyDescent="0.25">
      <c r="A6" s="12" t="s">
        <v>19</v>
      </c>
      <c r="B6" s="31"/>
      <c r="C6" s="31"/>
      <c r="D6" s="31"/>
      <c r="E6" s="31"/>
      <c r="G6" s="22" t="str">
        <f>IF(OR(ISBLANK(task_start),ISBLANK(task_end)),"",task_end-task_start+1)</f>
        <v/>
      </c>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row>
    <row r="7" spans="1:63" s="33" customFormat="1" ht="22.5" customHeight="1" thickBot="1" x14ac:dyDescent="0.25">
      <c r="A7" s="13"/>
      <c r="B7" s="58" t="s">
        <v>20</v>
      </c>
      <c r="C7" s="59"/>
      <c r="D7" s="60"/>
      <c r="E7" s="85"/>
      <c r="F7" s="86"/>
      <c r="G7" s="87" t="str">
        <f t="shared" ref="G7:G28" si="5">IF(OR(ISBLANK(task_start),ISBLANK(task_end)),"",task_end-task_start+1)</f>
        <v/>
      </c>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row>
    <row r="8" spans="1:63" s="33" customFormat="1" ht="18.75" customHeight="1" thickBot="1" x14ac:dyDescent="0.25">
      <c r="A8" s="13"/>
      <c r="B8" s="74" t="s">
        <v>39</v>
      </c>
      <c r="C8" s="75">
        <v>0.5</v>
      </c>
      <c r="D8" s="76">
        <f ca="1">Project_Start</f>
        <v>45455</v>
      </c>
      <c r="E8" s="76">
        <f ca="1">D8+7</f>
        <v>45462</v>
      </c>
      <c r="F8" s="15"/>
      <c r="G8" s="4">
        <f t="shared" ca="1" si="5"/>
        <v>8</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33" customFormat="1" ht="18.75" customHeight="1" thickBot="1" x14ac:dyDescent="0.25">
      <c r="A9" s="13"/>
      <c r="B9" s="77" t="s">
        <v>40</v>
      </c>
      <c r="C9" s="78">
        <v>0.3</v>
      </c>
      <c r="D9" s="79">
        <f ca="1">E8</f>
        <v>45462</v>
      </c>
      <c r="E9" s="79">
        <f ca="1">D9+4</f>
        <v>45466</v>
      </c>
      <c r="F9" s="15"/>
      <c r="G9" s="4">
        <f t="shared" ca="1" si="5"/>
        <v>5</v>
      </c>
      <c r="H9" s="34"/>
      <c r="I9" s="34"/>
      <c r="J9" s="34"/>
      <c r="K9" s="34"/>
      <c r="L9" s="34"/>
      <c r="M9" s="34"/>
      <c r="N9" s="34"/>
      <c r="O9" s="34"/>
      <c r="P9" s="34"/>
      <c r="Q9" s="34"/>
      <c r="R9" s="34"/>
      <c r="S9" s="34"/>
      <c r="T9" s="35"/>
      <c r="U9" s="35"/>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33" customFormat="1" ht="18.75" customHeight="1" thickBot="1" x14ac:dyDescent="0.25">
      <c r="A10" s="12"/>
      <c r="B10" s="77" t="s">
        <v>25</v>
      </c>
      <c r="C10" s="78">
        <v>0.1</v>
      </c>
      <c r="D10" s="79">
        <f ca="1">E9</f>
        <v>45466</v>
      </c>
      <c r="E10" s="79">
        <f ca="1">D10+5</f>
        <v>45471</v>
      </c>
      <c r="F10" s="15"/>
      <c r="G10" s="4">
        <f t="shared" ca="1" si="5"/>
        <v>6</v>
      </c>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33" customFormat="1" ht="18.75" customHeight="1" thickBot="1" x14ac:dyDescent="0.25">
      <c r="A11" s="12"/>
      <c r="B11" s="77" t="s">
        <v>26</v>
      </c>
      <c r="C11" s="78">
        <v>1</v>
      </c>
      <c r="D11" s="79">
        <f ca="1">E10</f>
        <v>45471</v>
      </c>
      <c r="E11" s="79">
        <f ca="1">D11+6</f>
        <v>45477</v>
      </c>
      <c r="F11" s="15"/>
      <c r="G11" s="4">
        <f t="shared" ca="1" si="5"/>
        <v>7</v>
      </c>
      <c r="H11" s="34"/>
      <c r="I11" s="34"/>
      <c r="J11" s="34"/>
      <c r="K11" s="34"/>
      <c r="L11" s="34"/>
      <c r="M11" s="34"/>
      <c r="N11" s="34"/>
      <c r="O11" s="34"/>
      <c r="P11" s="34"/>
      <c r="Q11" s="34"/>
      <c r="R11" s="34"/>
      <c r="S11" s="34"/>
      <c r="T11" s="34"/>
      <c r="U11" s="34"/>
      <c r="V11" s="34"/>
      <c r="W11" s="34"/>
      <c r="X11" s="35"/>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33" customFormat="1" ht="18.75" customHeight="1" thickBot="1" x14ac:dyDescent="0.25">
      <c r="A12" s="12"/>
      <c r="B12" s="77" t="s">
        <v>27</v>
      </c>
      <c r="C12" s="78">
        <v>1</v>
      </c>
      <c r="D12" s="79">
        <f ca="1">D8+2</f>
        <v>45457</v>
      </c>
      <c r="E12" s="79">
        <f ca="1">D12+5</f>
        <v>45462</v>
      </c>
      <c r="F12" s="15"/>
      <c r="G12" s="4"/>
      <c r="H12" s="34"/>
      <c r="I12" s="34"/>
      <c r="J12" s="34"/>
      <c r="K12" s="34"/>
      <c r="L12" s="34"/>
      <c r="M12" s="34"/>
      <c r="N12" s="34"/>
      <c r="O12" s="34"/>
      <c r="P12" s="34"/>
      <c r="Q12" s="34"/>
      <c r="R12" s="34"/>
      <c r="S12" s="34"/>
      <c r="T12" s="34"/>
      <c r="U12" s="34"/>
      <c r="V12" s="34"/>
      <c r="W12" s="34"/>
      <c r="X12" s="35"/>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33" customFormat="1" ht="18.75" customHeight="1" thickBot="1" x14ac:dyDescent="0.25">
      <c r="A13" s="12"/>
      <c r="B13" s="80" t="s">
        <v>28</v>
      </c>
      <c r="C13" s="78">
        <v>0.7</v>
      </c>
      <c r="D13" s="79">
        <f ca="1">D9+2</f>
        <v>45464</v>
      </c>
      <c r="E13" s="79">
        <f ca="1">D13+5</f>
        <v>45469</v>
      </c>
      <c r="F13" s="15"/>
      <c r="G13" s="4">
        <f t="shared" ca="1" si="5"/>
        <v>6</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33" customFormat="1" ht="22.5" customHeight="1" thickBot="1" x14ac:dyDescent="0.25">
      <c r="A14" s="13"/>
      <c r="B14" s="65" t="s">
        <v>22</v>
      </c>
      <c r="C14" s="66"/>
      <c r="D14" s="67"/>
      <c r="E14" s="68"/>
      <c r="F14" s="89"/>
      <c r="G14" s="90" t="str">
        <f t="shared" si="5"/>
        <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row>
    <row r="15" spans="1:63" s="33" customFormat="1" ht="18.75" customHeight="1" thickBot="1" x14ac:dyDescent="0.25">
      <c r="A15" s="13"/>
      <c r="B15" s="81" t="s">
        <v>29</v>
      </c>
      <c r="C15" s="82">
        <v>0.7</v>
      </c>
      <c r="D15" s="83">
        <f ca="1">D13+1</f>
        <v>45465</v>
      </c>
      <c r="E15" s="83">
        <f ca="1">D15+4</f>
        <v>45469</v>
      </c>
      <c r="F15" s="15"/>
      <c r="G15" s="4">
        <f t="shared" ca="1" si="5"/>
        <v>5</v>
      </c>
      <c r="H15" s="34"/>
      <c r="I15" s="34"/>
      <c r="J15" s="34"/>
      <c r="K15" s="34"/>
      <c r="L15" s="34"/>
      <c r="M15" s="34"/>
      <c r="N15" s="34"/>
      <c r="O15" s="34"/>
      <c r="P15" s="34"/>
      <c r="Q15" s="34"/>
      <c r="R15" s="109"/>
      <c r="S15" s="109"/>
      <c r="T15" s="109"/>
      <c r="U15" s="108"/>
      <c r="V15" s="108"/>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33" customFormat="1" ht="18.75" customHeight="1" thickBot="1" x14ac:dyDescent="0.25">
      <c r="A16" s="12"/>
      <c r="B16" s="81" t="s">
        <v>30</v>
      </c>
      <c r="C16" s="82">
        <v>0.6</v>
      </c>
      <c r="D16" s="83">
        <f ca="1">D15+2</f>
        <v>45467</v>
      </c>
      <c r="E16" s="83">
        <f ca="1">D16+5</f>
        <v>45472</v>
      </c>
      <c r="F16" s="15"/>
      <c r="G16" s="4">
        <f t="shared" ca="1" si="5"/>
        <v>6</v>
      </c>
      <c r="H16" s="34"/>
      <c r="I16" s="34"/>
      <c r="J16" s="34"/>
      <c r="K16" s="34"/>
      <c r="L16" s="34"/>
      <c r="M16" s="34"/>
      <c r="N16" s="34"/>
      <c r="O16" s="34"/>
      <c r="P16" s="34"/>
      <c r="Q16" s="34"/>
      <c r="R16" s="34"/>
      <c r="S16" s="34"/>
      <c r="T16" s="35"/>
      <c r="U16" s="35"/>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33" customFormat="1" ht="18.75" customHeight="1" thickBot="1" x14ac:dyDescent="0.25">
      <c r="A17" s="12"/>
      <c r="B17" s="81" t="s">
        <v>31</v>
      </c>
      <c r="C17" s="82">
        <v>0.1</v>
      </c>
      <c r="D17" s="83">
        <f ca="1">E16</f>
        <v>45472</v>
      </c>
      <c r="E17" s="83">
        <f ca="1">D17+3</f>
        <v>45475</v>
      </c>
      <c r="F17" s="15"/>
      <c r="G17" s="4">
        <f t="shared" ca="1" si="5"/>
        <v>4</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33" customFormat="1" ht="22.5" customHeight="1" thickBot="1" x14ac:dyDescent="0.25">
      <c r="A18" s="12"/>
      <c r="B18" s="61" t="s">
        <v>21</v>
      </c>
      <c r="C18" s="62"/>
      <c r="D18" s="63"/>
      <c r="E18" s="64"/>
      <c r="F18" s="92"/>
      <c r="G18" s="93" t="str">
        <f t="shared" si="5"/>
        <v/>
      </c>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c r="AZ18" s="94"/>
      <c r="BA18" s="94"/>
      <c r="BB18" s="94"/>
      <c r="BC18" s="94"/>
      <c r="BD18" s="94"/>
      <c r="BE18" s="94"/>
      <c r="BF18" s="94"/>
      <c r="BG18" s="94"/>
      <c r="BH18" s="94"/>
      <c r="BI18" s="94"/>
      <c r="BJ18" s="94"/>
      <c r="BK18" s="94"/>
    </row>
    <row r="19" spans="1:63" s="33" customFormat="1" ht="18.75" customHeight="1" thickBot="1" x14ac:dyDescent="0.25">
      <c r="A19" s="12"/>
      <c r="B19" s="71" t="s">
        <v>32</v>
      </c>
      <c r="C19" s="69">
        <v>0.2</v>
      </c>
      <c r="D19" s="70">
        <f ca="1">D8+15</f>
        <v>45470</v>
      </c>
      <c r="E19" s="70">
        <f ca="1">D19+5</f>
        <v>45475</v>
      </c>
      <c r="F19" s="15"/>
      <c r="G19" s="4">
        <f t="shared" ca="1" si="5"/>
        <v>6</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33" customFormat="1" ht="18.75" customHeight="1" thickBot="1" x14ac:dyDescent="0.25">
      <c r="A20" s="12"/>
      <c r="B20" s="71" t="s">
        <v>33</v>
      </c>
      <c r="C20" s="69">
        <v>0.1</v>
      </c>
      <c r="D20" s="70">
        <f ca="1">E19+1</f>
        <v>45476</v>
      </c>
      <c r="E20" s="70">
        <f ca="1">D20+4</f>
        <v>45480</v>
      </c>
      <c r="F20" s="15"/>
      <c r="G20" s="4">
        <f t="shared" ca="1" si="5"/>
        <v>5</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33" customFormat="1" ht="22.5" customHeight="1" thickBot="1" x14ac:dyDescent="0.25">
      <c r="A21" s="12"/>
      <c r="B21" s="36" t="s">
        <v>23</v>
      </c>
      <c r="C21" s="37"/>
      <c r="D21" s="38"/>
      <c r="E21" s="95"/>
      <c r="F21" s="96"/>
      <c r="G21" s="97" t="str">
        <f t="shared" si="5"/>
        <v/>
      </c>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row>
    <row r="22" spans="1:63" s="33" customFormat="1" ht="18.75" customHeight="1" thickBot="1" x14ac:dyDescent="0.25">
      <c r="A22" s="12"/>
      <c r="B22" s="72" t="s">
        <v>34</v>
      </c>
      <c r="C22" s="39">
        <v>0.8</v>
      </c>
      <c r="D22" s="40">
        <f ca="1">D19+2</f>
        <v>45472</v>
      </c>
      <c r="E22" s="40">
        <f ca="1">D22+3</f>
        <v>45475</v>
      </c>
      <c r="F22" s="15"/>
      <c r="G22" s="4">
        <f t="shared" ca="1" si="5"/>
        <v>4</v>
      </c>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row>
    <row r="23" spans="1:63" s="33" customFormat="1" ht="18.75" customHeight="1" thickBot="1" x14ac:dyDescent="0.25">
      <c r="A23" s="12"/>
      <c r="B23" s="72" t="s">
        <v>35</v>
      </c>
      <c r="C23" s="39">
        <v>0.5</v>
      </c>
      <c r="D23" s="40">
        <f ca="1">E22</f>
        <v>45475</v>
      </c>
      <c r="E23" s="40">
        <f ca="1">D23+4</f>
        <v>45479</v>
      </c>
      <c r="F23" s="15"/>
      <c r="G23" s="4">
        <f t="shared" ca="1" si="5"/>
        <v>5</v>
      </c>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row>
    <row r="24" spans="1:63" s="33" customFormat="1" ht="18.75" customHeight="1" thickBot="1" x14ac:dyDescent="0.25">
      <c r="A24" s="12"/>
      <c r="B24" s="72" t="s">
        <v>36</v>
      </c>
      <c r="C24" s="39">
        <v>0.4</v>
      </c>
      <c r="D24" s="40">
        <f ca="1">E23+1</f>
        <v>45480</v>
      </c>
      <c r="E24" s="40">
        <f ca="1">D24+3</f>
        <v>45483</v>
      </c>
      <c r="F24" s="15"/>
      <c r="G24" s="4">
        <f t="shared" ca="1" si="5"/>
        <v>4</v>
      </c>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row>
    <row r="25" spans="1:63" s="33" customFormat="1" ht="22.5" customHeight="1" thickBot="1" x14ac:dyDescent="0.25">
      <c r="A25" s="12"/>
      <c r="B25" s="57" t="s">
        <v>24</v>
      </c>
      <c r="C25" s="55"/>
      <c r="D25" s="56"/>
      <c r="E25" s="56"/>
      <c r="F25" s="99"/>
      <c r="G25" s="100"/>
      <c r="H25" s="101"/>
      <c r="I25" s="101"/>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row>
    <row r="26" spans="1:63" s="33" customFormat="1" ht="18.75" customHeight="1" thickBot="1" x14ac:dyDescent="0.25">
      <c r="A26" s="12"/>
      <c r="B26" s="73" t="s">
        <v>37</v>
      </c>
      <c r="C26" s="103">
        <v>0.1</v>
      </c>
      <c r="D26" s="104">
        <f ca="1">D23+2</f>
        <v>45477</v>
      </c>
      <c r="E26" s="104">
        <f ca="1">D26+3</f>
        <v>45480</v>
      </c>
      <c r="F26" s="15"/>
      <c r="G26" s="4"/>
      <c r="J26" s="34"/>
      <c r="K26" s="34"/>
      <c r="L26" s="34"/>
      <c r="M26" s="34"/>
      <c r="N26" s="34"/>
      <c r="O26" s="34"/>
      <c r="P26" s="34"/>
      <c r="Q26" s="34"/>
      <c r="R26" s="34"/>
      <c r="S26" s="34"/>
      <c r="T26" s="34"/>
      <c r="U26" s="34"/>
      <c r="V26" s="34"/>
      <c r="W26" s="34"/>
      <c r="X26" s="34"/>
      <c r="Y26" s="105"/>
      <c r="Z26" s="105"/>
      <c r="AA26" s="105"/>
      <c r="AB26" s="105"/>
      <c r="AC26" s="105"/>
      <c r="AD26" s="84"/>
      <c r="AE26" s="84"/>
      <c r="AF26" s="102"/>
      <c r="AG26" s="102"/>
      <c r="AH26" s="105"/>
      <c r="AI26" s="105"/>
      <c r="AJ26" s="105"/>
      <c r="AK26" s="105"/>
      <c r="AL26" s="105"/>
      <c r="AM26" s="105"/>
      <c r="AN26" s="34"/>
      <c r="AO26" s="34"/>
      <c r="AP26" s="34"/>
      <c r="AQ26" s="34"/>
      <c r="AR26" s="34"/>
      <c r="AS26" s="34"/>
      <c r="AT26" s="34"/>
      <c r="AU26" s="34"/>
      <c r="AV26" s="34"/>
      <c r="AW26" s="34"/>
      <c r="AX26" s="34"/>
      <c r="AY26" s="34"/>
      <c r="AZ26" s="34"/>
      <c r="BA26" s="34"/>
      <c r="BB26" s="34"/>
      <c r="BC26" s="34"/>
      <c r="BD26" s="34"/>
      <c r="BE26" s="34"/>
      <c r="BF26" s="34"/>
      <c r="BG26" s="34"/>
      <c r="BH26" s="34"/>
      <c r="BI26" s="34"/>
      <c r="BJ26" s="34"/>
    </row>
    <row r="27" spans="1:63" s="33" customFormat="1" ht="18.75" customHeight="1" thickBot="1" x14ac:dyDescent="0.25">
      <c r="A27" s="12"/>
      <c r="B27" s="73" t="s">
        <v>38</v>
      </c>
      <c r="C27" s="103">
        <v>0.6</v>
      </c>
      <c r="D27" s="104">
        <f ca="1">E26</f>
        <v>45480</v>
      </c>
      <c r="E27" s="104">
        <f ca="1">D27+4</f>
        <v>45484</v>
      </c>
      <c r="F27" s="15"/>
      <c r="G27" s="4"/>
      <c r="J27" s="34"/>
      <c r="K27" s="34"/>
      <c r="L27" s="34"/>
      <c r="M27" s="34"/>
      <c r="N27" s="34"/>
      <c r="O27" s="34"/>
      <c r="P27" s="34"/>
      <c r="Q27" s="34"/>
      <c r="R27" s="34"/>
      <c r="S27" s="34"/>
      <c r="T27" s="34"/>
      <c r="U27" s="34"/>
      <c r="V27" s="34"/>
      <c r="W27" s="34"/>
      <c r="X27" s="34"/>
      <c r="Y27" s="105"/>
      <c r="Z27" s="105"/>
      <c r="AA27" s="105"/>
      <c r="AB27" s="105"/>
      <c r="AC27" s="105"/>
      <c r="AD27" s="105"/>
      <c r="AE27" s="105"/>
      <c r="AF27" s="105"/>
      <c r="AG27" s="84"/>
      <c r="AH27" s="84"/>
      <c r="AI27" s="106"/>
      <c r="AJ27" s="106"/>
      <c r="AK27" s="106"/>
      <c r="AL27" s="105"/>
      <c r="AM27" s="105"/>
      <c r="AN27" s="105"/>
      <c r="AO27" s="34"/>
      <c r="AP27" s="34"/>
      <c r="AQ27" s="34"/>
      <c r="AR27" s="34"/>
      <c r="AS27" s="34"/>
      <c r="AT27" s="34"/>
      <c r="AU27" s="34"/>
      <c r="AV27" s="34"/>
      <c r="AW27" s="34"/>
      <c r="AX27" s="34"/>
      <c r="AY27" s="34"/>
      <c r="AZ27" s="34"/>
      <c r="BA27" s="34"/>
      <c r="BB27" s="34"/>
      <c r="BC27" s="34"/>
      <c r="BD27" s="34"/>
      <c r="BE27" s="34"/>
      <c r="BF27" s="34"/>
      <c r="BG27" s="34"/>
      <c r="BH27" s="34"/>
      <c r="BI27" s="34"/>
      <c r="BJ27" s="34"/>
    </row>
    <row r="28" spans="1:63" s="33" customFormat="1" ht="30" customHeight="1" thickBot="1" x14ac:dyDescent="0.25">
      <c r="A28" s="13"/>
      <c r="B28" s="41" t="s">
        <v>0</v>
      </c>
      <c r="C28" s="42"/>
      <c r="D28" s="43"/>
      <c r="E28" s="44"/>
      <c r="F28" s="15"/>
      <c r="G28" s="5" t="str">
        <f t="shared" si="5"/>
        <v/>
      </c>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row>
    <row r="29" spans="1:63" ht="30" customHeight="1" x14ac:dyDescent="0.2">
      <c r="F29" s="3"/>
    </row>
    <row r="30" spans="1:63" ht="30" customHeight="1" x14ac:dyDescent="0.2">
      <c r="E30" s="14"/>
    </row>
  </sheetData>
  <mergeCells count="17">
    <mergeCell ref="A4:A5"/>
    <mergeCell ref="B4:B5"/>
    <mergeCell ref="C4:C5"/>
    <mergeCell ref="D4:D5"/>
    <mergeCell ref="E4:E5"/>
    <mergeCell ref="P2:Y2"/>
    <mergeCell ref="P1:Y1"/>
    <mergeCell ref="H1:N1"/>
    <mergeCell ref="H2:N2"/>
    <mergeCell ref="BE3:BK3"/>
    <mergeCell ref="H3:N3"/>
    <mergeCell ref="O3:U3"/>
    <mergeCell ref="V3:AB3"/>
    <mergeCell ref="AC3:AI3"/>
    <mergeCell ref="AJ3:AP3"/>
    <mergeCell ref="AQ3:AW3"/>
    <mergeCell ref="AX3:BD3"/>
  </mergeCells>
  <conditionalFormatting sqref="C6:C28">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3:BK27">
    <cfRule type="expression" dxfId="17" priority="7">
      <formula>AND(TODAY()&gt;=H$4, TODAY()&lt;I$4)</formula>
    </cfRule>
  </conditionalFormatting>
  <conditionalFormatting sqref="H8:BK13">
    <cfRule type="expression" dxfId="16" priority="12">
      <formula>AND(task_start&lt;=H$4,ROUNDDOWN((task_end-task_start+1)*task_progress,0)+task_start-1&gt;=H$4)</formula>
    </cfRule>
    <cfRule type="expression" dxfId="15" priority="13" stopIfTrue="1">
      <formula>AND(task_end&gt;=H$4,task_start&lt;I$4)</formula>
    </cfRule>
  </conditionalFormatting>
  <conditionalFormatting sqref="H15:BK17">
    <cfRule type="expression" dxfId="14" priority="10">
      <formula>AND(task_start&lt;=H$4,ROUNDDOWN((task_end-task_start+1)*task_progress,0)+task_start-1&gt;=H$4)</formula>
    </cfRule>
    <cfRule type="expression" dxfId="13" priority="11" stopIfTrue="1">
      <formula>AND(task_end&gt;=H$4,task_start&lt;I$4)</formula>
    </cfRule>
  </conditionalFormatting>
  <conditionalFormatting sqref="H19:BK20">
    <cfRule type="expression" dxfId="12" priority="8">
      <formula>AND(task_start&lt;=H$4,ROUNDDOWN((task_end-task_start+1)*task_progress,0)+task_start-1&gt;=H$4)</formula>
    </cfRule>
    <cfRule type="expression" dxfId="11" priority="9" stopIfTrue="1">
      <formula>AND(task_end&gt;=H$4,task_start&lt;I$4)</formula>
    </cfRule>
  </conditionalFormatting>
  <conditionalFormatting sqref="H22:BK27">
    <cfRule type="expression" dxfId="10" priority="42">
      <formula>AND(task_start&lt;=H$4,ROUNDDOWN((task_end-task_start+1)*task_progress,0)+task_start-1&gt;=H$4)</formula>
    </cfRule>
    <cfRule type="expression" dxfId="9" priority="43" stopIfTrue="1">
      <formula>AND(task_end&gt;=H$4,task_start&lt;I$4)</formula>
    </cfRule>
  </conditionalFormatting>
  <conditionalFormatting sqref="A4:BK28">
    <cfRule type="colorScale" priority="2">
      <colorScale>
        <cfvo type="min"/>
        <cfvo type="percentile" val="50"/>
        <cfvo type="max"/>
        <color rgb="FF63BE7B"/>
        <color rgb="FFFFEB84"/>
        <color rgb="FFF8696B"/>
      </colorScale>
    </cfRule>
  </conditionalFormatting>
  <conditionalFormatting sqref="D8:E27">
    <cfRule type="colorScale" priority="1">
      <colorScale>
        <cfvo type="min"/>
        <cfvo type="percentile" val="50"/>
        <cfvo type="max"/>
        <color rgb="FF5A8AC6"/>
        <color rgb="FFFCFCFF"/>
        <color rgb="FFF8696B"/>
      </colorScale>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8" xr:uid="{79B9237E-4DD3-4E0F-8ED6-E0B695A99D96}"/>
  </dataValidations>
  <hyperlinks>
    <hyperlink ref="B3" r:id="rId1" display="https://www.vertex42.com/ExcelTemplates/simple-gantt-chart.html"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E20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C6:C28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2.75" x14ac:dyDescent="0.2"/>
  <cols>
    <col min="1" max="1" width="87" style="6" customWidth="1"/>
    <col min="2" max="16384" width="9" style="1"/>
  </cols>
  <sheetData>
    <row r="1" spans="1:2" ht="46.5" customHeight="1" x14ac:dyDescent="0.2"/>
    <row r="2" spans="1:2" s="8" customFormat="1" ht="15.75" x14ac:dyDescent="0.2">
      <c r="A2" s="48" t="s">
        <v>8</v>
      </c>
      <c r="B2" s="7"/>
    </row>
    <row r="3" spans="1:2" s="10" customFormat="1" ht="27" customHeight="1" x14ac:dyDescent="0.2">
      <c r="A3" s="49"/>
      <c r="B3" s="11"/>
    </row>
    <row r="4" spans="1:2" s="9" customFormat="1" ht="31.5" x14ac:dyDescent="0.6">
      <c r="A4" s="50" t="s">
        <v>7</v>
      </c>
    </row>
    <row r="5" spans="1:2" ht="74.25" customHeight="1" x14ac:dyDescent="0.2">
      <c r="A5" s="51" t="s">
        <v>15</v>
      </c>
    </row>
    <row r="6" spans="1:2" ht="26.25" customHeight="1" x14ac:dyDescent="0.2">
      <c r="A6" s="50" t="s">
        <v>18</v>
      </c>
    </row>
    <row r="7" spans="1:2" s="6" customFormat="1" ht="205.15" customHeight="1" x14ac:dyDescent="0.2">
      <c r="A7" s="52" t="s">
        <v>17</v>
      </c>
    </row>
    <row r="8" spans="1:2" s="9" customFormat="1" ht="31.5" x14ac:dyDescent="0.6">
      <c r="A8" s="50" t="s">
        <v>9</v>
      </c>
    </row>
    <row r="9" spans="1:2" ht="57" x14ac:dyDescent="0.2">
      <c r="A9" s="51" t="s">
        <v>16</v>
      </c>
    </row>
    <row r="10" spans="1:2" s="6" customFormat="1" ht="28.15" customHeight="1" x14ac:dyDescent="0.2">
      <c r="A10" s="53" t="s">
        <v>14</v>
      </c>
    </row>
    <row r="11" spans="1:2" s="9" customFormat="1" ht="31.5" x14ac:dyDescent="0.6">
      <c r="A11" s="50" t="s">
        <v>6</v>
      </c>
    </row>
    <row r="12" spans="1:2" ht="28.5" x14ac:dyDescent="0.2">
      <c r="A12" s="51" t="s">
        <v>13</v>
      </c>
    </row>
    <row r="13" spans="1:2" s="6" customFormat="1" ht="28.15" customHeight="1" x14ac:dyDescent="0.2">
      <c r="A13" s="53" t="s">
        <v>2</v>
      </c>
    </row>
    <row r="14" spans="1:2" s="9" customFormat="1" ht="31.5" x14ac:dyDescent="0.6">
      <c r="A14" s="50" t="s">
        <v>10</v>
      </c>
    </row>
    <row r="15" spans="1:2" ht="75" customHeight="1" x14ac:dyDescent="0.2">
      <c r="A15" s="51" t="s">
        <v>11</v>
      </c>
    </row>
    <row r="16" spans="1:2" ht="71.25" x14ac:dyDescent="0.2">
      <c r="A16" s="51" t="s">
        <v>12</v>
      </c>
    </row>
    <row r="17" spans="1:1" x14ac:dyDescent="0.2">
      <c r="A17" s="54"/>
    </row>
    <row r="18" spans="1:1" x14ac:dyDescent="0.2">
      <c r="A18" s="54"/>
    </row>
    <row r="19" spans="1:1" x14ac:dyDescent="0.2">
      <c r="A19" s="54"/>
    </row>
    <row r="20" spans="1:1" x14ac:dyDescent="0.2">
      <c r="A20" s="54"/>
    </row>
    <row r="21" spans="1:1" x14ac:dyDescent="0.2">
      <c r="A21" s="54"/>
    </row>
    <row r="22" spans="1:1" x14ac:dyDescent="0.2">
      <c r="A22" s="54"/>
    </row>
    <row r="23" spans="1:1" x14ac:dyDescent="0.2">
      <c r="A23" s="54"/>
    </row>
    <row r="24" spans="1:1" x14ac:dyDescent="0.2">
      <c r="A24" s="5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 schedule</vt:lpstr>
      <vt:lpstr>About</vt:lpstr>
      <vt:lpstr>Display_Week</vt:lpstr>
      <vt:lpstr>'Project schedule'!Impression_des_titres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BERNARDEZ Eloisa</dc:creator>
  <dc:description/>
  <cp:lastModifiedBy>BERNARDEZ Eloisa</cp:lastModifiedBy>
  <dcterms:created xsi:type="dcterms:W3CDTF">2022-03-11T22:41:12Z</dcterms:created>
  <dcterms:modified xsi:type="dcterms:W3CDTF">2024-06-12T14:10:41Z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