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ricssonnam-my.sharepoint.com/personal/elodie_ngo_ericsson_com/Documents/Documents/"/>
    </mc:Choice>
  </mc:AlternateContent>
  <xr:revisionPtr revIDLastSave="6" documentId="8_{D5640B31-7860-48DC-8FB7-2187B15C480E}" xr6:coauthVersionLast="47" xr6:coauthVersionMax="47" xr10:uidLastSave="{B1FAF9CD-4B0D-498F-A711-DCC6B3F71444}"/>
  <bookViews>
    <workbookView xWindow="-120" yWindow="-16320" windowWidth="29040" windowHeight="15720" activeTab="1" xr2:uid="{00000000-000D-0000-FFFF-FFFF00000000}"/>
  </bookViews>
  <sheets>
    <sheet name="SIF" sheetId="8" r:id="rId1"/>
    <sheet name="MasterData" sheetId="1" r:id="rId2"/>
    <sheet name="Sheet4" sheetId="7" state="hidden" r:id="rId3"/>
    <sheet name="VendorLookup" sheetId="4" r:id="rId4"/>
    <sheet name="RequestorLookup" sheetId="3" r:id="rId5"/>
    <sheet name="NetworkLookup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0" i="1" l="1"/>
  <c r="D360" i="1"/>
  <c r="A360" i="1"/>
  <c r="C360" i="1"/>
  <c r="D311" i="1"/>
  <c r="C311" i="1"/>
  <c r="A311" i="1"/>
  <c r="A365" i="1"/>
  <c r="C365" i="1"/>
  <c r="D365" i="1"/>
  <c r="A366" i="1"/>
  <c r="C366" i="1"/>
  <c r="D366" i="1"/>
  <c r="A367" i="1"/>
  <c r="C367" i="1"/>
  <c r="D367" i="1"/>
  <c r="A368" i="1"/>
  <c r="C368" i="1"/>
  <c r="D368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2" i="1"/>
  <c r="Q287" i="1"/>
  <c r="X287" i="1"/>
  <c r="AE287" i="1"/>
  <c r="Q288" i="1"/>
  <c r="X288" i="1"/>
  <c r="AE288" i="1"/>
  <c r="Q289" i="1"/>
  <c r="X289" i="1"/>
  <c r="AE289" i="1"/>
  <c r="Q290" i="1"/>
  <c r="X290" i="1"/>
  <c r="AE290" i="1"/>
  <c r="Q291" i="1"/>
  <c r="X291" i="1"/>
  <c r="AE291" i="1"/>
  <c r="Q292" i="1"/>
  <c r="X292" i="1"/>
  <c r="AE292" i="1"/>
  <c r="Q293" i="1"/>
  <c r="X293" i="1"/>
  <c r="AE293" i="1"/>
  <c r="Q294" i="1"/>
  <c r="X294" i="1"/>
  <c r="AE294" i="1"/>
  <c r="Q295" i="1"/>
  <c r="X295" i="1"/>
  <c r="AE295" i="1"/>
  <c r="Q296" i="1"/>
  <c r="X296" i="1"/>
  <c r="AE296" i="1"/>
  <c r="Q297" i="1"/>
  <c r="X297" i="1"/>
  <c r="AE297" i="1"/>
  <c r="Q298" i="1"/>
  <c r="X298" i="1"/>
  <c r="AE298" i="1"/>
  <c r="Q299" i="1"/>
  <c r="X299" i="1"/>
  <c r="AE299" i="1"/>
  <c r="Q300" i="1"/>
  <c r="X300" i="1"/>
  <c r="AE300" i="1"/>
  <c r="Q301" i="1"/>
  <c r="X301" i="1"/>
  <c r="AE301" i="1"/>
  <c r="Q302" i="1"/>
  <c r="X302" i="1"/>
  <c r="AE302" i="1"/>
  <c r="Q303" i="1"/>
  <c r="X303" i="1"/>
  <c r="AE303" i="1"/>
  <c r="Q304" i="1"/>
  <c r="X304" i="1"/>
  <c r="AE304" i="1"/>
  <c r="Q305" i="1"/>
  <c r="X305" i="1"/>
  <c r="AE305" i="1"/>
  <c r="Q306" i="1"/>
  <c r="X306" i="1"/>
  <c r="AE306" i="1"/>
  <c r="Q307" i="1"/>
  <c r="X307" i="1"/>
  <c r="AE307" i="1"/>
  <c r="Q308" i="1"/>
  <c r="X308" i="1"/>
  <c r="AE308" i="1"/>
  <c r="Q309" i="1"/>
  <c r="X309" i="1"/>
  <c r="AE309" i="1"/>
  <c r="Q310" i="1"/>
  <c r="X310" i="1"/>
  <c r="AE310" i="1"/>
  <c r="Q311" i="1"/>
  <c r="X311" i="1"/>
  <c r="AE311" i="1"/>
  <c r="Q312" i="1"/>
  <c r="X312" i="1"/>
  <c r="AE312" i="1"/>
  <c r="A627" i="1"/>
  <c r="C627" i="1"/>
  <c r="D627" i="1"/>
  <c r="Q627" i="1"/>
  <c r="X627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2" i="1"/>
  <c r="AE623" i="1"/>
  <c r="AE624" i="1"/>
  <c r="AE625" i="1"/>
  <c r="AE626" i="1"/>
  <c r="AE621" i="1"/>
  <c r="I285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A146" i="1"/>
  <c r="C146" i="1"/>
  <c r="D146" i="1"/>
  <c r="I146" i="1"/>
  <c r="Q146" i="1"/>
  <c r="A147" i="1"/>
  <c r="C147" i="1"/>
  <c r="D147" i="1"/>
  <c r="I147" i="1"/>
  <c r="Q147" i="1"/>
  <c r="A148" i="1"/>
  <c r="C148" i="1"/>
  <c r="D148" i="1"/>
  <c r="I148" i="1"/>
  <c r="Q148" i="1"/>
  <c r="A149" i="1"/>
  <c r="C149" i="1"/>
  <c r="D149" i="1"/>
  <c r="I149" i="1"/>
  <c r="Q14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1" i="1"/>
  <c r="D362" i="1"/>
  <c r="D363" i="1"/>
  <c r="D364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2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1" i="1"/>
  <c r="C362" i="1"/>
  <c r="C363" i="1"/>
  <c r="C364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1" i="1"/>
  <c r="A362" i="1"/>
  <c r="A363" i="1"/>
  <c r="A364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Elodie Ngo</author>
  </authors>
  <commentList>
    <comment ref="K425" authorId="0" shapeId="0" xr:uid="{7319C20E-D7A7-4486-94BB-6DE6EE56D8A6}">
      <text>
        <r>
          <rPr>
            <b/>
            <sz val="9"/>
            <color indexed="81"/>
            <rFont val="Tahoma"/>
            <family val="2"/>
          </rPr>
          <t>Elodie Ngo:</t>
        </r>
        <r>
          <rPr>
            <sz val="9"/>
            <color indexed="81"/>
            <rFont val="Tahoma"/>
            <family val="2"/>
          </rPr>
          <t xml:space="preserve">
Do not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CC871B-1B25-4FC3-AEAA-DFB93CFB80F7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2F494946-027B-4E02-BBA0-8ED8A901CA52}" keepAlive="1" name="Query - Table1 (2)" description="Connection to the 'Table1 (2)' query in the workbook." type="5" refreshedVersion="0" background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<sst xmlns="http://schemas.openxmlformats.org/spreadsheetml/2006/main" count="11397" uniqueCount="3826">
  <si>
    <t>MR</t>
  </si>
  <si>
    <t>Network Number</t>
  </si>
  <si>
    <t>Network Name</t>
  </si>
  <si>
    <t>REMOTE/INDOOR</t>
  </si>
  <si>
    <t>Requestor</t>
  </si>
  <si>
    <t>Requisitioner</t>
  </si>
  <si>
    <t>EB/ ARIBA</t>
  </si>
  <si>
    <t>HWMDS</t>
  </si>
  <si>
    <t>Vendor No</t>
  </si>
  <si>
    <t>Vendor Name</t>
  </si>
  <si>
    <t>Short Text</t>
  </si>
  <si>
    <t>Shopping Cart</t>
  </si>
  <si>
    <t>Purchasing Document</t>
  </si>
  <si>
    <t>PO Item</t>
  </si>
  <si>
    <t>Net Price</t>
  </si>
  <si>
    <t>Curr Key</t>
  </si>
  <si>
    <t>Total Line Item Price</t>
  </si>
  <si>
    <t>Exchange Rate</t>
  </si>
  <si>
    <t>Qty ordered</t>
  </si>
  <si>
    <t>GR Qty</t>
  </si>
  <si>
    <t>GR to be done</t>
  </si>
  <si>
    <t>IR Qty</t>
  </si>
  <si>
    <t>IR to be done</t>
  </si>
  <si>
    <t>PO Requested Date</t>
  </si>
  <si>
    <t>PO Released Date</t>
  </si>
  <si>
    <t>Invoice Date</t>
  </si>
  <si>
    <t>Items on Loan</t>
  </si>
  <si>
    <t>Carrier</t>
  </si>
  <si>
    <t>AWB</t>
  </si>
  <si>
    <t>Date of Direct Shipment</t>
  </si>
  <si>
    <t>ENGOHON</t>
  </si>
  <si>
    <t>EZECATM</t>
  </si>
  <si>
    <t>EZAWGAL</t>
  </si>
  <si>
    <t>ERICSSON EESTI AS</t>
  </si>
  <si>
    <t>LAIRD TECHNOLOGIES INC</t>
  </si>
  <si>
    <t>ERICSSON SMART FACTORY INC</t>
  </si>
  <si>
    <t>DELTA ELECTRONICS (THAILAND)</t>
  </si>
  <si>
    <t>ACE TECHNOLOGIES CORP</t>
  </si>
  <si>
    <t>MCMASTER-CARR SUPPLY COMPANY</t>
  </si>
  <si>
    <t>IBWAVE SOLUTION INC</t>
  </si>
  <si>
    <t>TUV SUD CANADA INC</t>
  </si>
  <si>
    <t>NEMKO CANADA INC</t>
  </si>
  <si>
    <t>NANJING ERICSSON PANDA (SPARE)</t>
  </si>
  <si>
    <t>NANJING ERICSSON PANDA</t>
  </si>
  <si>
    <t>WOLFSSL INC</t>
  </si>
  <si>
    <t>FORGE LABS INC.</t>
  </si>
  <si>
    <t>ERICSSON AB</t>
  </si>
  <si>
    <t>AQ ENCLOSURE SYSTEMS AB</t>
  </si>
  <si>
    <t>FOCUS MICROWAVES INC</t>
  </si>
  <si>
    <t>WIPRO LIMITED</t>
  </si>
  <si>
    <t>ALTEAMS SUZHOU CO LTD</t>
  </si>
  <si>
    <t>INTERTEK SEMKO AB</t>
  </si>
  <si>
    <t>EMC SERVICES ELMILJOTEKNIK AB</t>
  </si>
  <si>
    <t>Element Materials Technology</t>
  </si>
  <si>
    <t>NPS LABS</t>
  </si>
  <si>
    <t>SUZHOU CHUNXING PRECISION</t>
  </si>
  <si>
    <t>MULTEK TECHNOLOGIES LTD</t>
  </si>
  <si>
    <t>TELEPRO INC</t>
  </si>
  <si>
    <t>Multilayer Board R1A</t>
  </si>
  <si>
    <t>Thermal Putty</t>
  </si>
  <si>
    <t>Dot 4455 B77DB77GB41; PBA</t>
  </si>
  <si>
    <t>TORX SCREW M4X42.STEEL 8.8.Z</t>
  </si>
  <si>
    <t>COM. SPRING.L0=5MM.D=6MM.D=/ R1B</t>
  </si>
  <si>
    <t>Radio Unit 4890HP 48B2/B25 48B66 M01 R1B</t>
  </si>
  <si>
    <t>ERBH78/SBA124040/0080 Batch 100units</t>
  </si>
  <si>
    <t>ERBH78/SBA902030/0060 Batch 100units</t>
  </si>
  <si>
    <t>ERBH78/SBA124030/0060 Batch 100unit</t>
  </si>
  <si>
    <t>Dot 4455 B77DB77GB41;Radio Dot</t>
  </si>
  <si>
    <t>LPF 0603  2300-2690 MHz operating; DS4</t>
  </si>
  <si>
    <t>LPF 0603  3300-4200 MHz operating; DS4</t>
  </si>
  <si>
    <t>Hermes Safety Certification Test Costs</t>
  </si>
  <si>
    <t>Hermes PSU Qualification Test Costs</t>
  </si>
  <si>
    <t>Safety Certification PSU Unit Samples</t>
  </si>
  <si>
    <t>Qualification PSU Unit Sample Costs</t>
  </si>
  <si>
    <t>Filter - Machined version</t>
  </si>
  <si>
    <t>Filter - Tooling Version</t>
  </si>
  <si>
    <t>Zinc-Plated Steel Button Head Torx Screw</t>
  </si>
  <si>
    <t>18-8 Stainless Steel Pan Head Torx Screw</t>
  </si>
  <si>
    <t>18-8 Stainless Steel Unthreaded Spacer</t>
  </si>
  <si>
    <t>18-8 Stainless Steel Unthreaded Spacer,</t>
  </si>
  <si>
    <t>Machined version</t>
  </si>
  <si>
    <t>Tooling version</t>
  </si>
  <si>
    <t>Filter - Machined Version</t>
  </si>
  <si>
    <t>40% NRE</t>
  </si>
  <si>
    <t>Tooling</t>
  </si>
  <si>
    <t>60% NRE</t>
  </si>
  <si>
    <t>Component Creation and Certification</t>
  </si>
  <si>
    <t>IRU 8850 HALT Testing-12 Shift Test Plan</t>
  </si>
  <si>
    <t>HALT test report</t>
  </si>
  <si>
    <t>Radio Testing; Dot2256/2266 B48B41B25B66</t>
  </si>
  <si>
    <t>Test report for radio equipment</t>
  </si>
  <si>
    <t>FCC Certification Dot 2256 Update</t>
  </si>
  <si>
    <t>FCC Certification Dot 2266 Update</t>
  </si>
  <si>
    <t>Nemko Direct application</t>
  </si>
  <si>
    <t>Radio Testing;  Dot 4459/4469 B78K</t>
  </si>
  <si>
    <t>Radio Testing; Ericsson 3 shifts</t>
  </si>
  <si>
    <t>ISED Certification radio devices Canada</t>
  </si>
  <si>
    <t>Industry Canada REL registration fee</t>
  </si>
  <si>
    <t>Radio Testing; Dot 4453/4463 B78KB3B7</t>
  </si>
  <si>
    <t>Radio Testing; Dot 4459/4469 B77D</t>
  </si>
  <si>
    <t>Radio Testing; Dot 4474/4484 B78KB78K</t>
  </si>
  <si>
    <t>Radio Testing; Ericsson 2 shifts</t>
  </si>
  <si>
    <t>Scrap of RTK193434/1 for IFU project</t>
  </si>
  <si>
    <t>Scrap of RTK914787/1 for IFU project</t>
  </si>
  <si>
    <t>PRINTED BOARD ASSEMB/Milano 4472 B12A MO</t>
  </si>
  <si>
    <t>RADIO UNIT/AIR 3283 B25 B66</t>
  </si>
  <si>
    <t>TRANSCEIVER/Radio 4471HP B7;Radio Unit</t>
  </si>
  <si>
    <t>4472HPB12AFU</t>
  </si>
  <si>
    <t>4472HP B12A FU</t>
  </si>
  <si>
    <t>TRANSCEIVER/Radio 4485 44B1 44B3 44B7 C</t>
  </si>
  <si>
    <t>CE Engineering test and RE</t>
  </si>
  <si>
    <t>Material for product Testing</t>
  </si>
  <si>
    <t>EMS</t>
  </si>
  <si>
    <t>TRANSCEIVER/Radio 4890HP 48B2/B25 48B66</t>
  </si>
  <si>
    <t>IRU 8850 Hermes Inbound freight PPV</t>
  </si>
  <si>
    <t>ROA 128 7468/1 R1A build with PoE PSE</t>
  </si>
  <si>
    <t>ROA 128 74681 R1C built with Marvell PHY</t>
  </si>
  <si>
    <t>ROA 128 74681 R1C built with 3Peak I2C</t>
  </si>
  <si>
    <t>ROA 128 74681 R1C built with Onsemi I2C</t>
  </si>
  <si>
    <t>E&amp;Ocarrying and storage cost(Dec'23~Feb)</t>
  </si>
  <si>
    <t>E&amp;O carrying and storage cost (Mar'24)</t>
  </si>
  <si>
    <t>Contractual E&amp;O carrying and storage cos</t>
  </si>
  <si>
    <t>PRINTED BOARD ASSEMB/Milano 4471 B7 MOX</t>
  </si>
  <si>
    <t>PAX 4890 B25</t>
  </si>
  <si>
    <t>Annual Support and Maintenance Renewal</t>
  </si>
  <si>
    <t>Hermes IRU8850 R1B units</t>
  </si>
  <si>
    <t>Hermes IRU8850 R1B units, 1pcs for flex</t>
  </si>
  <si>
    <t>Work Order ROA 128 74681 R1C rework 20pc</t>
  </si>
  <si>
    <t>NPI Service Cost/ Hermes IRU8850</t>
  </si>
  <si>
    <t>Hermes IRU8850 Obsolete material scrap</t>
  </si>
  <si>
    <t>4 Shifts PLD testing AS per RFQ</t>
  </si>
  <si>
    <t>Radio Testing</t>
  </si>
  <si>
    <t>Test Report EMC</t>
  </si>
  <si>
    <t>NPI Service Cost</t>
  </si>
  <si>
    <t>Stereolithography</t>
  </si>
  <si>
    <t>NRE Cost for DM CWG</t>
  </si>
  <si>
    <t>cwg_dm_8p2z_pcb_ehkmnpa_v3_as m.stp</t>
  </si>
  <si>
    <t>Radio Testing 2 additional shifts</t>
  </si>
  <si>
    <t>Product Regulatory Approval Services</t>
  </si>
  <si>
    <t>Impact Resistance Test</t>
  </si>
  <si>
    <t>Vibration Testing</t>
  </si>
  <si>
    <t>Test &amp; Measurement Instruments and Tools</t>
  </si>
  <si>
    <t>Dot 4469 B78K</t>
  </si>
  <si>
    <t>Two day Engineering</t>
  </si>
  <si>
    <t>KRC1610032/1R1B</t>
  </si>
  <si>
    <t>KRC1610032/11R1B</t>
  </si>
  <si>
    <t>AIR 6488B48 WinnForum certification test</t>
  </si>
  <si>
    <t>RDH 102 75/2</t>
  </si>
  <si>
    <t>SXK1257703/1R1B</t>
  </si>
  <si>
    <t>Rackmount and Walmount Testing</t>
  </si>
  <si>
    <t>Shock testing</t>
  </si>
  <si>
    <t>Vibration Testing Extended Vibration</t>
  </si>
  <si>
    <t>GR-63 Draft Report</t>
  </si>
  <si>
    <t>FINAL REPORT to include testing to both</t>
  </si>
  <si>
    <t>Brokerage Fees</t>
  </si>
  <si>
    <t>Part 1- Milano 4472 B12a KRC1614412/3R1A</t>
  </si>
  <si>
    <t>Part 2- Milano 4472 B12a KRC1614412/3R1A</t>
  </si>
  <si>
    <t>NRE2 charge for KRF 901 700/L</t>
  </si>
  <si>
    <t>4471 B30 R1C KRC security unlocked</t>
  </si>
  <si>
    <t>4471 B30 R1C KRC security locked</t>
  </si>
  <si>
    <t>6 shifts EMC testing</t>
  </si>
  <si>
    <t>Two reports: Radiated Enissions&amp;EMC</t>
  </si>
  <si>
    <t>INSITU Testing</t>
  </si>
  <si>
    <t>Fees for Two Test Reports</t>
  </si>
  <si>
    <t>Additional 3 shift for ground plane for</t>
  </si>
  <si>
    <t>Customized B3 Tx/Rx CWG filters</t>
  </si>
  <si>
    <t>Dot 2272 B1B7</t>
  </si>
  <si>
    <t>Radio Milano B12A - Unlocked</t>
  </si>
  <si>
    <t>Radio Milano B12A - Locked</t>
  </si>
  <si>
    <t>FILTER UNIT/Radio 4472HP B12A FU</t>
  </si>
  <si>
    <t>Work Order 5 pcs ROA 128 7468/1</t>
  </si>
  <si>
    <t>Hermes IRU8850 NPI service NRE cost</t>
  </si>
  <si>
    <t>Tuner Maintenance for MPT-807-TC</t>
  </si>
  <si>
    <t xml:space="preserve"> Hermes GBI HW upgrade</t>
  </si>
  <si>
    <t>DOT4469 B77S P1B units</t>
  </si>
  <si>
    <t>Verification of 2nd source Circulator</t>
  </si>
  <si>
    <t>Radio 4490HP 44B5 44B13 C</t>
  </si>
  <si>
    <t>Non Radiation License Renewal</t>
  </si>
  <si>
    <t>HASA Testing</t>
  </si>
  <si>
    <t>DC Surge Test - ADDED 20241024</t>
  </si>
  <si>
    <t>Dot 4479 B78A rework cost</t>
  </si>
  <si>
    <t>Drop test &amp; Test plan</t>
  </si>
  <si>
    <t>Impact Resistance Test – 1 EUT samples</t>
  </si>
  <si>
    <t>13043-inx1033885_1_O2_Cover</t>
  </si>
  <si>
    <t>13043-inx1033886_1_O2_Heatsink</t>
  </si>
  <si>
    <t>13043-inx1033887_1_O2_Air_baf</t>
  </si>
  <si>
    <t>13043-seb1033888_1_O3_Heatsink</t>
  </si>
  <si>
    <t>13043-inx1033889_1_O3_HS_Cover</t>
  </si>
  <si>
    <t>13043-inx1033915_1_O1_Radome</t>
  </si>
  <si>
    <t>13043-inx1033916_1_O1_Cover</t>
  </si>
  <si>
    <t>13043-inx1033920_1_O3_Radome</t>
  </si>
  <si>
    <t>13043-inx1033921_1_O3_Fan</t>
  </si>
  <si>
    <t>ETSI Repeater regulatory approval</t>
  </si>
  <si>
    <t>Agreement of Test Plan/Liaison Fees</t>
  </si>
  <si>
    <t>Updating of the test report ref. no. 240</t>
  </si>
  <si>
    <t>CB Certificate</t>
  </si>
  <si>
    <t>Authorization to Mark USA and Canada</t>
  </si>
  <si>
    <t>Conducted testing Dot 4469 B78K</t>
  </si>
  <si>
    <t>Nemko ISED Radio Certificate</t>
  </si>
  <si>
    <t>EMC testing</t>
  </si>
  <si>
    <t>FCC Certification radio devices</t>
  </si>
  <si>
    <t xml:space="preserve"> Nemko ISED Radio Certificate</t>
  </si>
  <si>
    <t xml:space="preserve"> Industry Canada REL registration fee</t>
  </si>
  <si>
    <t>Updating of test report ref. no. 2405971</t>
  </si>
  <si>
    <t>Updating of ETL Listing report</t>
  </si>
  <si>
    <t>Gas corrosion</t>
  </si>
  <si>
    <t>Custom Charges</t>
  </si>
  <si>
    <t>Sample Return</t>
  </si>
  <si>
    <t>Additional 5 shifts to line 3 (Glen INSI</t>
  </si>
  <si>
    <t>Additional 2 shift for the Radiated Emis</t>
  </si>
  <si>
    <t>2 pcs of 3284 B1B3B7 filter</t>
  </si>
  <si>
    <t>B1B3 Tx CWG filter with LPF assembly</t>
  </si>
  <si>
    <t>NRE</t>
  </si>
  <si>
    <t>KRY901585/2R1A</t>
  </si>
  <si>
    <t>DOT4454 4464 B78 PPV cost</t>
  </si>
  <si>
    <t>KRF901665 AIR3283Filter - Structural Tes</t>
  </si>
  <si>
    <t>ERBH-KDU1370071/11R3H</t>
  </si>
  <si>
    <t>DVT Vibration testing</t>
  </si>
  <si>
    <t>License Renewal</t>
  </si>
  <si>
    <t>Temperature Variation  Test</t>
  </si>
  <si>
    <t>Reporting</t>
  </si>
  <si>
    <t>Wireless INSITU Testing</t>
  </si>
  <si>
    <t>Radio Reports</t>
  </si>
  <si>
    <t>EMC Testing</t>
  </si>
  <si>
    <t>EMC Reports</t>
  </si>
  <si>
    <t>PLD testing</t>
  </si>
  <si>
    <t>KRC161961/1R1B Radio 4466 44B7 44B25 44B</t>
  </si>
  <si>
    <t>Machined FU P2A</t>
  </si>
  <si>
    <t>Tooling FU R2A</t>
  </si>
  <si>
    <t>NRE Costs</t>
  </si>
  <si>
    <t>ISO Corrosion Test</t>
  </si>
  <si>
    <t>Custom Charges ISO Corrosion Test</t>
  </si>
  <si>
    <t>Sample Return ISO Corrosion Test</t>
  </si>
  <si>
    <t>INX1067938/1R1A  Hollow Radio 4461 B77D</t>
  </si>
  <si>
    <t>KRC1614412/3R1ARadio MilanoB12A-Unlocked</t>
  </si>
  <si>
    <t>Thermal Testing in Walk In Chamber</t>
  </si>
  <si>
    <t>Hermes IRU 8850 LASoftware Verification</t>
  </si>
  <si>
    <t>Material Carrying and Storage cost</t>
  </si>
  <si>
    <t>Krypton ROP1019166/1R2A/A scrap cost</t>
  </si>
  <si>
    <t>Hermes IRU 8850 obsolete material scrap</t>
  </si>
  <si>
    <t>ROR 101 077/05 P1A</t>
  </si>
  <si>
    <t>Dot 4479 B79D rework cost</t>
  </si>
  <si>
    <t>ROR101072/3R1B</t>
  </si>
  <si>
    <t>KRC 161 4405/3 P1A</t>
  </si>
  <si>
    <t>KRC161981/31R2C</t>
  </si>
  <si>
    <t>ROX1289926/1 P1A</t>
  </si>
  <si>
    <t>KRC1610047/1R1B;Radio 4461HP B41H</t>
  </si>
  <si>
    <t>KRC1614405/3P1A 4472HP B5;Radio Unit</t>
  </si>
  <si>
    <t>Machined FU</t>
  </si>
  <si>
    <t>Tooling FU</t>
  </si>
  <si>
    <t>NRE1 - 40%</t>
  </si>
  <si>
    <t>NRE2 - 60%</t>
  </si>
  <si>
    <t>Tooling Cost</t>
  </si>
  <si>
    <t>COAXIAL ADAPTER/P-SMP fm to P-SMP fm str</t>
  </si>
  <si>
    <t>ADAPTER/RSMP fm to fm 50ohm str. Length</t>
  </si>
  <si>
    <t>CONNECTOR/Board to board pinstrip 3x5 po</t>
  </si>
  <si>
    <t>SCREW/SCREW M6X70, ISO14583, A4-80 wax,</t>
  </si>
  <si>
    <t>MGS901458/1R1A</t>
  </si>
  <si>
    <t>KRC161961/1R1C Radio446644B7 44B25 44B66</t>
  </si>
  <si>
    <t>KRY901590/2R1A DOT4469 B77S</t>
  </si>
  <si>
    <t>KRY901590/1R1A DOT4469 B77S</t>
  </si>
  <si>
    <t>Work Order for KRY901590/2R1A and 1R1A</t>
  </si>
  <si>
    <t>KRF901747R1C Radio 4471HP B7 FU</t>
  </si>
  <si>
    <t>Remove, replace and x-ray 2 QFNs with Re</t>
  </si>
  <si>
    <t>NO IMPORT/ NPI SERVICE /PPV/ SCRAP COST</t>
  </si>
  <si>
    <t>KRC161983/31R1C Radio 4890HP B2/25 B66</t>
  </si>
  <si>
    <t>MILANO 4461 B77D - PEU COST</t>
  </si>
  <si>
    <t>Scrap Cost - MILANO 4461 B77D PEU</t>
  </si>
  <si>
    <t>AX# 3618972 - Milano B30 - PEU COST MOX</t>
  </si>
  <si>
    <t>Scrap Cost - Milano B30 - PEU MOX</t>
  </si>
  <si>
    <t>AX# 3618972 - Milano B7 PEU COST MOX</t>
  </si>
  <si>
    <t>Scrap Cost - Milano B7 PEU MOX</t>
  </si>
  <si>
    <t>Scrap Cost2 - Milano B7 PEU MOX</t>
  </si>
  <si>
    <t>X-ray images of transistor and driver</t>
  </si>
  <si>
    <t>Transistor + coin x-ray images</t>
  </si>
  <si>
    <t>ROR 101 066/77D R1B</t>
  </si>
  <si>
    <t>ROX1289931/1R1B</t>
  </si>
  <si>
    <t>KRF901744P1A</t>
  </si>
  <si>
    <t>Updating of test report ref. no. 2408272</t>
  </si>
  <si>
    <t>KRC 161 4477/3R1B</t>
  </si>
  <si>
    <t>KRC 161 4477/31 R1B</t>
  </si>
  <si>
    <t>Test Cost</t>
  </si>
  <si>
    <t>KRF901747R1B</t>
  </si>
  <si>
    <t>Drop test – Including ENV chamber (qty 2</t>
  </si>
  <si>
    <t>Impact Resistance Test – 1 EUT samples (</t>
  </si>
  <si>
    <t xml:space="preserve"> Test Report EMC</t>
  </si>
  <si>
    <t xml:space="preserve"> Nemko Direct application</t>
  </si>
  <si>
    <t>Safety certification and test report</t>
  </si>
  <si>
    <t>Qualification test report</t>
  </si>
  <si>
    <t>CWG filter test jig</t>
  </si>
  <si>
    <t>SXA 216 4561/2 R1A</t>
  </si>
  <si>
    <t>SXA 216 4462/2 R1A</t>
  </si>
  <si>
    <t>SXA 216 4469/2 R1A</t>
  </si>
  <si>
    <t>SXA 216 5167/1 R1A</t>
  </si>
  <si>
    <t>SXA 216 5168/1 R1A</t>
  </si>
  <si>
    <t>KRC 161981/3 R2C</t>
  </si>
  <si>
    <t>KRC 161 4477/31 R1B**</t>
  </si>
  <si>
    <t>KRF 901 787 P1A</t>
  </si>
  <si>
    <t>KRF 901 787 R1A</t>
  </si>
  <si>
    <t>NRE 1 40% (AFTER PR2)</t>
  </si>
  <si>
    <t>NRE 2 60% (AFTER product approval )</t>
  </si>
  <si>
    <t>KRC 161 4477/3 R1B**</t>
  </si>
  <si>
    <t>ROR101066/77D R1B</t>
  </si>
  <si>
    <t>Safety evaluation and test report of a v</t>
  </si>
  <si>
    <t>KRF901765R1C (Prose)</t>
  </si>
  <si>
    <t>KRF 901 765 R1B (Fingu)</t>
  </si>
  <si>
    <t>INX1067938/1R1A</t>
  </si>
  <si>
    <t>ship only Infineon MPN BGMC 1210 E6327</t>
  </si>
  <si>
    <t>Golden// ERBHKRC1610032/11R1C</t>
  </si>
  <si>
    <t>Prototype PCBs</t>
  </si>
  <si>
    <t>KRC1610057/1R1B</t>
  </si>
  <si>
    <t>ROR1010098/66R1B</t>
  </si>
  <si>
    <t>RDH 102 81/1</t>
  </si>
  <si>
    <t>RDH 102 81/2</t>
  </si>
  <si>
    <t>ROR 101 0091/66 R2B</t>
  </si>
  <si>
    <t>KRC1610056/3R1C</t>
  </si>
  <si>
    <t>Out-of-Scope/Overtime Charges – IRU 8850</t>
  </si>
  <si>
    <t>RDH 102 70/1</t>
  </si>
  <si>
    <t>RDH 102 70/2</t>
  </si>
  <si>
    <t>Vibration and Shock Test  Set Up</t>
  </si>
  <si>
    <t>Vibration Test  (Sinusoidal)</t>
  </si>
  <si>
    <t>Shock Test</t>
  </si>
  <si>
    <t>ROR 101 077/05 R1A</t>
  </si>
  <si>
    <t>ROX1289926/1 R1A</t>
  </si>
  <si>
    <t>Additional RF Testing, Onsite</t>
  </si>
  <si>
    <t>KRC 161 4405/3  R1A</t>
  </si>
  <si>
    <t>Drop test – Including ENV chamber (qty 1</t>
  </si>
  <si>
    <t>Impact Resistance Test – 2 EUT samples</t>
  </si>
  <si>
    <t>6kV Surge &amp; Noise Immunity tests (1 EUT</t>
  </si>
  <si>
    <t>Vibration Test Set Up</t>
  </si>
  <si>
    <t>Normal Random  Vibration Test</t>
  </si>
  <si>
    <t>Extended Random  Vibration Test</t>
  </si>
  <si>
    <t>KDU1370071/1R3H</t>
  </si>
  <si>
    <t>KRY 901 551/2</t>
  </si>
  <si>
    <t>ROX 128 9932/1P1A</t>
  </si>
  <si>
    <t>EMC and Radio testing</t>
  </si>
  <si>
    <t>EMC-Ind Prod-Internal</t>
  </si>
  <si>
    <t>RDH 102 65/3</t>
  </si>
  <si>
    <t>ERBHMGS103125/21</t>
  </si>
  <si>
    <t>ERBHTSR3913072/0500R1B</t>
  </si>
  <si>
    <t>ERBHSXA2164319/2R1A</t>
  </si>
  <si>
    <t xml:space="preserve"> ERBH78/SBA124030/0060</t>
  </si>
  <si>
    <t xml:space="preserve"> ERBHSXA2164460/1R1A</t>
  </si>
  <si>
    <t>ERBHSXA2164317/2R1A</t>
  </si>
  <si>
    <t>ERBH78/SBA124040/0080</t>
  </si>
  <si>
    <t xml:space="preserve"> ERBHSXA2164461/1R1A</t>
  </si>
  <si>
    <t xml:space="preserve"> ERBHRPM32022/1R1A</t>
  </si>
  <si>
    <t>ERBH78/SCL205040</t>
  </si>
  <si>
    <t>ERBHSBM146040/78</t>
  </si>
  <si>
    <t>ERBHRNY10165/012</t>
  </si>
  <si>
    <t>ERBHRPM777279/00360R1C</t>
  </si>
  <si>
    <t xml:space="preserve"> ERBHSET10302</t>
  </si>
  <si>
    <t>ERBHRPM150238/1R1B</t>
  </si>
  <si>
    <t>ERBHRPM800144/1R1A</t>
  </si>
  <si>
    <t xml:space="preserve"> ERBHRPM150237/1R1A</t>
  </si>
  <si>
    <t xml:space="preserve"> ERBHRPM800143/1R1B</t>
  </si>
  <si>
    <t>ERBHRPM800145/1R1B</t>
  </si>
  <si>
    <t xml:space="preserve"> ERBHSXA2164321/2R1A</t>
  </si>
  <si>
    <t>ERBHSXA1271298/1R1B</t>
  </si>
  <si>
    <t xml:space="preserve"> ERBH78/SBA902030/0060</t>
  </si>
  <si>
    <t>ERBHSVB1540377/11R1A</t>
  </si>
  <si>
    <t>ERBHSXA2164560/1R1A</t>
  </si>
  <si>
    <t>ERBH78/SBA124040/0160</t>
  </si>
  <si>
    <t>ROR 101 066/41 P1A</t>
  </si>
  <si>
    <t>Ship Seojin SDD5131808/4R1A</t>
  </si>
  <si>
    <t>KRC161638/1P1A</t>
  </si>
  <si>
    <t>KRC161 0045/1 R1B</t>
  </si>
  <si>
    <t>Ship Chunxing SDD5131808/4R1A</t>
  </si>
  <si>
    <t>Industrial Products</t>
  </si>
  <si>
    <t>Radio/B-tooth-Ind Prod-Test Report</t>
  </si>
  <si>
    <t xml:space="preserve"> GOLDEN // ERBHKDU1370071/11R3H</t>
  </si>
  <si>
    <t>HASA Testing - 4 Shift</t>
  </si>
  <si>
    <t>RDH90120/39800</t>
  </si>
  <si>
    <t>INX1068158/1R1A</t>
  </si>
  <si>
    <t>Radio and EMC Testing</t>
  </si>
  <si>
    <t>Gas Corrosion Test</t>
  </si>
  <si>
    <t>Customs Charges</t>
  </si>
  <si>
    <t>Corrossion test</t>
  </si>
  <si>
    <t>INX 1068159/1 R1A</t>
  </si>
  <si>
    <t>KRC1614477/31R1B</t>
  </si>
  <si>
    <t>ROR101066/77DR1C</t>
  </si>
  <si>
    <t>SXK 125 7834/3 R1A</t>
  </si>
  <si>
    <t>ROR 101 077/05R1B</t>
  </si>
  <si>
    <t>KRC1614405/3R1B</t>
  </si>
  <si>
    <t>KRC 161 4405/31 R1B</t>
  </si>
  <si>
    <t>KRC1614405/3R1A</t>
  </si>
  <si>
    <t>ROR101066/7R1C</t>
  </si>
  <si>
    <t>Golden - KRY901602/2P1A</t>
  </si>
  <si>
    <t>Golden - ROA1287729/1P1A-TOP</t>
  </si>
  <si>
    <t>Corrosion Resistance</t>
  </si>
  <si>
    <t>Test Report</t>
  </si>
  <si>
    <t>Intertek expense</t>
  </si>
  <si>
    <t>KRY901602/2P1A</t>
  </si>
  <si>
    <t>SBA116060/0700S</t>
  </si>
  <si>
    <t>SBA116030/0100S</t>
  </si>
  <si>
    <t>SBA116040/0120</t>
  </si>
  <si>
    <t>KRC161842/1R1H</t>
  </si>
  <si>
    <t>KRC161842/2R1J</t>
  </si>
  <si>
    <t>Radio testing insitu (address for Ericss</t>
  </si>
  <si>
    <t>Radio Test Report</t>
  </si>
  <si>
    <t>INX1068165/1R1A</t>
  </si>
  <si>
    <t>INB 102 7016 R1B</t>
  </si>
  <si>
    <t>Additional RF Testing</t>
  </si>
  <si>
    <t>KRC1610032/1R1C</t>
  </si>
  <si>
    <t>Hermes PPV cost</t>
  </si>
  <si>
    <t>Excess and Obsolete)  material carrying</t>
  </si>
  <si>
    <t>RJE3772633/22G3</t>
  </si>
  <si>
    <t>RPT4081066/02</t>
  </si>
  <si>
    <t>NCD90178/1R1C</t>
  </si>
  <si>
    <t>ROX1287425/11R2D</t>
  </si>
  <si>
    <t>ROX1287425/21R2D</t>
  </si>
  <si>
    <t>MILANO - B7 - PEU COST</t>
  </si>
  <si>
    <t>Drop test – Including ENV chamber for  p</t>
  </si>
  <si>
    <t>KRF901748R1D</t>
  </si>
  <si>
    <t>Updating of test report ref. no. 2308924</t>
  </si>
  <si>
    <t>ETL Listing report</t>
  </si>
  <si>
    <t>KRY901555/2R1C</t>
  </si>
  <si>
    <t>SXK1255757/2R2A</t>
  </si>
  <si>
    <t>SDD5135758/1R2A</t>
  </si>
  <si>
    <t>78/SBA902040/0200</t>
  </si>
  <si>
    <t>ROR101077/05R1B</t>
  </si>
  <si>
    <t>KRC1614477/3R1D</t>
  </si>
  <si>
    <t>SXK111923/2R3B</t>
  </si>
  <si>
    <t>KRY901602/1P1B</t>
  </si>
  <si>
    <t xml:space="preserve"> KRY901602/2P1B</t>
  </si>
  <si>
    <t>ROX1289932/1R1A</t>
  </si>
  <si>
    <t>BFZ901209/1</t>
  </si>
  <si>
    <t>BMG907168/1</t>
  </si>
  <si>
    <t>ROR101066/41R1A</t>
  </si>
  <si>
    <t>KRC1614405/31R1C</t>
  </si>
  <si>
    <t>KRC1614405/3R1C</t>
  </si>
  <si>
    <t>KDU1370114/1R3B</t>
  </si>
  <si>
    <t>Radio testing insitu</t>
  </si>
  <si>
    <t>KRC161638/1R1A</t>
  </si>
  <si>
    <t>HASA Testing - 3 Shifts</t>
  </si>
  <si>
    <t>1 Shift Mechanical tests as per customer</t>
  </si>
  <si>
    <t>FCC Part 96 WinnForum/CBRS test and repo</t>
  </si>
  <si>
    <t>SRV-DSGN-01- CCC</t>
  </si>
  <si>
    <t>STR Lab &amp; shaker Table 1.5 shifts – 1EUT</t>
  </si>
  <si>
    <t>Drop test - ENV chamber, 1 EUT sample</t>
  </si>
  <si>
    <t>Testing, FCC PART 2, PART 27, RSS 192</t>
  </si>
  <si>
    <t>Radio Testing for Radio 4461 B77D-NR10</t>
  </si>
  <si>
    <t>Test Report for Radio 4461 B77D-NR10</t>
  </si>
  <si>
    <t>FCC C2PC certification listing update</t>
  </si>
  <si>
    <t>ISED C3PC certification lsiting update</t>
  </si>
  <si>
    <t>ISED REL Registration Update fee</t>
  </si>
  <si>
    <t>Nemko report review, ISED certification</t>
  </si>
  <si>
    <t>Nemko report review, FCC Certification</t>
  </si>
  <si>
    <t>PAX 4461 B41</t>
  </si>
  <si>
    <t>KRK1020045/11R3A</t>
  </si>
  <si>
    <t>ROR1010091/25R1E</t>
  </si>
  <si>
    <t>ROR1010091/66R2B</t>
  </si>
  <si>
    <t>Rework cost for KRY901426/1R1D to 2R1B</t>
  </si>
  <si>
    <t>KRY901426/1R1D</t>
  </si>
  <si>
    <t>KRY901426/2R1B</t>
  </si>
  <si>
    <t>KRY901602/1R1A</t>
  </si>
  <si>
    <t>KRY901602/2R1A</t>
  </si>
  <si>
    <t>Rework Cost</t>
  </si>
  <si>
    <t>ROX1289934/1P1A</t>
  </si>
  <si>
    <t>GOLDEN: KRK1020045/11R3A</t>
  </si>
  <si>
    <t>4461HP B41 MOX with type 2 SW</t>
  </si>
  <si>
    <t>Additional EMC testing shifts 4472HP B5</t>
  </si>
  <si>
    <t>GOLDEN:KRY901602/1</t>
  </si>
  <si>
    <t>GOLDEN:KRY901602/2</t>
  </si>
  <si>
    <t>NO IMPORT DOT B77S PPV Cost</t>
  </si>
  <si>
    <t>NO IMPORT DOT B77S Engineering Cost</t>
  </si>
  <si>
    <t>NO IMPORT DOT B77S Retesting Cost</t>
  </si>
  <si>
    <t>NO Import ENC PTD NJ express fee</t>
  </si>
  <si>
    <t>Dot 2256 B77DB77GB25B14 product.</t>
  </si>
  <si>
    <t>EMC Immunity testing for IFU 8828</t>
  </si>
  <si>
    <t>Immunity Test report for IFU 8828.</t>
  </si>
  <si>
    <t>Radiated testing for IFU 8828</t>
  </si>
  <si>
    <t>ETSI/3GPP Emissions test report</t>
  </si>
  <si>
    <t>FCC Part 15, subpart B and ICES003</t>
  </si>
  <si>
    <t>Ericsson Internal EMC Test Report</t>
  </si>
  <si>
    <t>Gas Corrosion</t>
  </si>
  <si>
    <t>FPDEv8d2 FlexPDE  version 8 - 2D 3</t>
  </si>
  <si>
    <t>Radio 4490 44B2/B25 44B66A C;Radio Unit</t>
  </si>
  <si>
    <t>RJC5443077/47B</t>
  </si>
  <si>
    <t>Filter Structural Test:KRF901744/N</t>
  </si>
  <si>
    <t>SHIELDING GASKET/Coil Spring EMC</t>
  </si>
  <si>
    <t>COAXIAL ADAPTER/MFBX male to male 50ohm</t>
  </si>
  <si>
    <t>COAXIAL CONNECTOR/EBC male to EBCplus fe</t>
  </si>
  <si>
    <t>CONNECTOR/Board to board pinstrip 3x8 po</t>
  </si>
  <si>
    <t>SCREW/SCREW M6X55, ISO14583, A4-80 wax,</t>
  </si>
  <si>
    <t>Project Management</t>
  </si>
  <si>
    <t>RED Document Assessment Review &amp; Support</t>
  </si>
  <si>
    <t>RED Cyber testing 3.3 (d)</t>
  </si>
  <si>
    <t>CS RED Risk Assessment Review</t>
  </si>
  <si>
    <t>Cyber Test Report</t>
  </si>
  <si>
    <t>RED Certificate - Optional</t>
  </si>
  <si>
    <t>Cellular Function</t>
  </si>
  <si>
    <t>Radio 4461HP B41;Radio Unit</t>
  </si>
  <si>
    <t>HALT / HASA chamber - 4 Shifts</t>
  </si>
  <si>
    <t>Structural Lab – Drop &amp; Impact Test - 1.</t>
  </si>
  <si>
    <t>Thermal chamber for drop test pre-condit</t>
  </si>
  <si>
    <t>Environmental HALT / HASA chamber</t>
  </si>
  <si>
    <t>Prototype units for design verification</t>
  </si>
  <si>
    <t>KRC161638/1R1B-MILANO:0498</t>
  </si>
  <si>
    <t>KRC161638/1R1B-MILANO:0495</t>
  </si>
  <si>
    <t>KRC161638/1R1B-MILANO:0501</t>
  </si>
  <si>
    <t>Radio 4461 B77D Radio Reports</t>
  </si>
  <si>
    <t>Safety evaluation and test report</t>
  </si>
  <si>
    <t>CB  Certificate</t>
  </si>
  <si>
    <t>Update of ETL Listing report</t>
  </si>
  <si>
    <t>test report ref. no. 2411049STO-001</t>
  </si>
  <si>
    <t xml:space="preserve"> ETL Listing report; 2403296STO-ETL</t>
  </si>
  <si>
    <t>USD</t>
  </si>
  <si>
    <t>CAD</t>
  </si>
  <si>
    <t>SEK</t>
  </si>
  <si>
    <t>EUR</t>
  </si>
  <si>
    <t>DAP</t>
  </si>
  <si>
    <t>FCA</t>
  </si>
  <si>
    <t>ZZ</t>
  </si>
  <si>
    <t>EXW</t>
  </si>
  <si>
    <t>DDU</t>
  </si>
  <si>
    <t>DDP</t>
  </si>
  <si>
    <t>FOB</t>
  </si>
  <si>
    <t xml:space="preserve">Network Number </t>
  </si>
  <si>
    <t xml:space="preserve">Network Name </t>
  </si>
  <si>
    <t>IND RDS HW MAINTENANCE RPCA</t>
  </si>
  <si>
    <t>IND RDS MR12277 HERMES PF RPCA</t>
  </si>
  <si>
    <t>IND RDS MR13229 IAP on IRU8850</t>
  </si>
  <si>
    <t>IND RDS MR765 Dot 4459 B77x (3.8-4.2) RP</t>
  </si>
  <si>
    <t>IND RDS MR2024 DOT 2256 DE</t>
  </si>
  <si>
    <t>MR2049 Enhanced Host MgmtCntrl Share IRU</t>
  </si>
  <si>
    <t>MMIMO SYDNEY AIR1672 B48B77D MR10731MR1</t>
  </si>
  <si>
    <t>MR2055 Indoor Fusion 8828 Enh  PTD</t>
  </si>
  <si>
    <t>MR2055 Indoor Fusion 8828 Enh DE</t>
  </si>
  <si>
    <t>RP AA RTEP IND P FA SEP TRX ANT FILT SOL</t>
  </si>
  <si>
    <t>RCE ST RA ARTEMIS ANT RES_</t>
  </si>
  <si>
    <t>RP MAINT OT</t>
  </si>
  <si>
    <t>2703</t>
  </si>
  <si>
    <t>RP MILANO 4438 B2/25 B66 DE</t>
  </si>
  <si>
    <t>000989</t>
  </si>
  <si>
    <t>RP MILANO 4461 B77D DE</t>
  </si>
  <si>
    <t>2355</t>
  </si>
  <si>
    <t>RP MILANO 4461 B78V DE</t>
  </si>
  <si>
    <t>000666</t>
  </si>
  <si>
    <t>RP MILANO 4461HP B41 HW</t>
  </si>
  <si>
    <t>000933</t>
  </si>
  <si>
    <t>RP MILANO 4472HP B12A DE</t>
  </si>
  <si>
    <t>12970</t>
  </si>
  <si>
    <t>RP STOCKHOLM 4495HP B71/B85A PV HW</t>
  </si>
  <si>
    <t>13101</t>
  </si>
  <si>
    <t>RP MILANO 4472HP B5 DE</t>
  </si>
  <si>
    <t>10568</t>
  </si>
  <si>
    <t>RP Stockholm UP PF 4491 B2B25B66 HW</t>
  </si>
  <si>
    <t>RP STOCKHOLM 4890HP DE TAIL</t>
  </si>
  <si>
    <t>SITE INSIGHT MR FPTA-MR000710</t>
  </si>
  <si>
    <t>RTE TE OPEX HWM RA</t>
  </si>
  <si>
    <t>Ref</t>
  </si>
  <si>
    <t>INDOOR</t>
  </si>
  <si>
    <t>STOCKHOLM</t>
  </si>
  <si>
    <t>REMOTE</t>
  </si>
  <si>
    <t>N/A</t>
  </si>
  <si>
    <t>Alex Miles</t>
  </si>
  <si>
    <t>Andrew Keir</t>
  </si>
  <si>
    <t>Andrew Ruesink</t>
  </si>
  <si>
    <t>Anny Geng</t>
  </si>
  <si>
    <t>Arnav Khan</t>
  </si>
  <si>
    <t>Aurel Serghi</t>
  </si>
  <si>
    <t>Caitlin Dever</t>
  </si>
  <si>
    <t>Cam Mcnaughton</t>
  </si>
  <si>
    <t>Cathy Hua</t>
  </si>
  <si>
    <t>Chris Struthers</t>
  </si>
  <si>
    <t xml:space="preserve">Chris Struthers </t>
  </si>
  <si>
    <t>Chunyun Jian</t>
  </si>
  <si>
    <t>Colin Soul</t>
  </si>
  <si>
    <t>Dave Pampararo</t>
  </si>
  <si>
    <t>David Bolzon</t>
  </si>
  <si>
    <t>David Webster</t>
  </si>
  <si>
    <t>Denis Lalonde</t>
  </si>
  <si>
    <t xml:space="preserve">Diane Yoshida </t>
  </si>
  <si>
    <t>Drew Mcnair</t>
  </si>
  <si>
    <t>Duncan Harris</t>
  </si>
  <si>
    <t>EFA</t>
  </si>
  <si>
    <t>Eric Denommee</t>
  </si>
  <si>
    <t>Eric Gagnon</t>
  </si>
  <si>
    <t>Evangelos Paravalos</t>
  </si>
  <si>
    <t>Faraz Mahmood</t>
  </si>
  <si>
    <t>Francis Marion</t>
  </si>
  <si>
    <t>Fred Rovander</t>
  </si>
  <si>
    <t>George Iskander</t>
  </si>
  <si>
    <t>Gokulan Purushothaman</t>
  </si>
  <si>
    <t>Isabella Petrescu</t>
  </si>
  <si>
    <t>Jan Poznahirko</t>
  </si>
  <si>
    <t>Jan Poznahriko</t>
  </si>
  <si>
    <t>Jianzheng Hao</t>
  </si>
  <si>
    <t>Justin Deschamps</t>
  </si>
  <si>
    <t>Kevin Höglenius</t>
  </si>
  <si>
    <t>Kimberley Maniates</t>
  </si>
  <si>
    <t>Lars Erik Hillbom</t>
  </si>
  <si>
    <t>Luay Zalzalah</t>
  </si>
  <si>
    <t>Lucy Bojilova</t>
  </si>
  <si>
    <t>Majeed Ahamad</t>
  </si>
  <si>
    <t>Marianne Flavell</t>
  </si>
  <si>
    <t>Martin Da Silveria</t>
  </si>
  <si>
    <t>Michael Moy</t>
  </si>
  <si>
    <t>Michelle Zhou Y</t>
  </si>
  <si>
    <t xml:space="preserve">Michelle Zhou Y </t>
  </si>
  <si>
    <t>Norma Hammond</t>
  </si>
  <si>
    <t>Paul Chen</t>
  </si>
  <si>
    <t>Paul Walker</t>
  </si>
  <si>
    <t>Per Nystrom</t>
  </si>
  <si>
    <t>Peter Hempinstall</t>
  </si>
  <si>
    <t>Pierre Beaulieu</t>
  </si>
  <si>
    <t>Ramon Schlagenhaufer</t>
  </si>
  <si>
    <t>Randall Smith</t>
  </si>
  <si>
    <t>Rob Salmond</t>
  </si>
  <si>
    <t>Scott Andrews</t>
  </si>
  <si>
    <t>Shannon Leonard Abbott</t>
  </si>
  <si>
    <t>Shawn Besner</t>
  </si>
  <si>
    <t>Sichong Li</t>
  </si>
  <si>
    <t>Sungwhan Yeo</t>
  </si>
  <si>
    <t>Tuheen Ahmmed</t>
  </si>
  <si>
    <t xml:space="preserve">Tuheen Ahmmed </t>
  </si>
  <si>
    <t>Vishal Parvin</t>
  </si>
  <si>
    <t>Wentao Ye</t>
  </si>
  <si>
    <t>Yolanda Yu Zheng</t>
  </si>
  <si>
    <t>Yu zheng Y</t>
  </si>
  <si>
    <t xml:space="preserve">Corrie Anstey </t>
  </si>
  <si>
    <t>Najeeb Haq</t>
  </si>
  <si>
    <t>Cartsen Lapointe</t>
  </si>
  <si>
    <t>Mariem Georgy</t>
  </si>
  <si>
    <t xml:space="preserve">Requestor Name </t>
  </si>
  <si>
    <t>SEA</t>
  </si>
  <si>
    <t>ERICSSON AUSTRIA GMBH</t>
  </si>
  <si>
    <t>ERNST-MELCHIOR-GASSE 24</t>
  </si>
  <si>
    <t>AT</t>
  </si>
  <si>
    <t>VIENNA</t>
  </si>
  <si>
    <t>QUEBEC</t>
  </si>
  <si>
    <t>ZERI</t>
  </si>
  <si>
    <t>EMC Non Bus P Org</t>
  </si>
  <si>
    <t>LFB1</t>
  </si>
  <si>
    <t>EPA</t>
  </si>
  <si>
    <t>ERICSSON AUSTRALIA PTY. LTD</t>
  </si>
  <si>
    <t>555 COLLINS STREET</t>
  </si>
  <si>
    <t>AU</t>
  </si>
  <si>
    <t>MELBOURNE</t>
  </si>
  <si>
    <t>BUYERS PLACE</t>
  </si>
  <si>
    <t>LMD</t>
  </si>
  <si>
    <t>ERICSSON DANMARK A/S</t>
  </si>
  <si>
    <t>ØRESTADS BOULEVARD 108</t>
  </si>
  <si>
    <t>DK</t>
  </si>
  <si>
    <t>KØBENHAVN S</t>
  </si>
  <si>
    <t>LMF</t>
  </si>
  <si>
    <t>OY L M ERICSSON AB</t>
  </si>
  <si>
    <t>HIRSALANTIE 11</t>
  </si>
  <si>
    <t>FI</t>
  </si>
  <si>
    <t>JORVAS</t>
  </si>
  <si>
    <t>ETL</t>
  </si>
  <si>
    <t>ERICSSON LTD.</t>
  </si>
  <si>
    <t>14TH FLOOR, THAMES TOWER,</t>
  </si>
  <si>
    <t>GB</t>
  </si>
  <si>
    <t>RG1 1LX</t>
  </si>
  <si>
    <t>BERKSHIRE</t>
  </si>
  <si>
    <t>ENO</t>
  </si>
  <si>
    <t>ERICSSON TELECOMMUNICATIONS PTE LTD</t>
  </si>
  <si>
    <t>79 ROBINSON ROAD 14-02/03</t>
  </si>
  <si>
    <t>SG</t>
  </si>
  <si>
    <t>SINGAPORE</t>
  </si>
  <si>
    <t>LMI</t>
  </si>
  <si>
    <t>L M ERICSSON LIMITED</t>
  </si>
  <si>
    <t>THE CHASE, 6TH FLOOR ARKLE ROAD</t>
  </si>
  <si>
    <t>IE</t>
  </si>
  <si>
    <t>D18 Y3X2</t>
  </si>
  <si>
    <t>DUBLIN 18</t>
  </si>
  <si>
    <t>TEI</t>
  </si>
  <si>
    <t>ERICSSON TELECOMUNICAZIONI SPA</t>
  </si>
  <si>
    <t>VIA ANAGNINA 203</t>
  </si>
  <si>
    <t>IT</t>
  </si>
  <si>
    <t>ROMA</t>
  </si>
  <si>
    <t>ETC</t>
  </si>
  <si>
    <t>ERICSSON (CHINA) COMPANY LTD.</t>
  </si>
  <si>
    <t>NO.5, LIZE EAST STREET</t>
  </si>
  <si>
    <t>CN</t>
  </si>
  <si>
    <t>BEIJING</t>
  </si>
  <si>
    <t>ZLFB</t>
  </si>
  <si>
    <t>ISN</t>
  </si>
  <si>
    <t>ERICSSON INTERNATIONAL SERVICES B.V</t>
  </si>
  <si>
    <t>ERICSSONSTRAAT 2</t>
  </si>
  <si>
    <t>NL</t>
  </si>
  <si>
    <t>5121 ML</t>
  </si>
  <si>
    <t>RIJEN</t>
  </si>
  <si>
    <t>ETM</t>
  </si>
  <si>
    <t>ERICSSON TELECOMMUNICATIE B.V.</t>
  </si>
  <si>
    <t>ETO</t>
  </si>
  <si>
    <t>ERICSSON AS</t>
  </si>
  <si>
    <t>SNARØYVEIEN 36</t>
  </si>
  <si>
    <t>NO</t>
  </si>
  <si>
    <t>FORNEBU</t>
  </si>
  <si>
    <t>SEP</t>
  </si>
  <si>
    <t>ERICSSON TELECOMUNICACOES LDA.</t>
  </si>
  <si>
    <t>LAGOAS PARK, EDIFICIO 4, LOTE 1 S/N</t>
  </si>
  <si>
    <t>PT</t>
  </si>
  <si>
    <t>2740-267</t>
  </si>
  <si>
    <t>LISBOA</t>
  </si>
  <si>
    <t>MONTREAL</t>
  </si>
  <si>
    <t>EAB CDCBO</t>
  </si>
  <si>
    <t>ERICSSON AB (CDC BORÅS)</t>
  </si>
  <si>
    <t>SANDLIDSGATAN 3</t>
  </si>
  <si>
    <t>SE</t>
  </si>
  <si>
    <t>504 12</t>
  </si>
  <si>
    <t>BORÅS</t>
  </si>
  <si>
    <t>SAINT-LAURENT</t>
  </si>
  <si>
    <t>EVN</t>
  </si>
  <si>
    <t>ERICSSON D.O.O.</t>
  </si>
  <si>
    <t>LETALISKA CESTA 29C</t>
  </si>
  <si>
    <t>SI</t>
  </si>
  <si>
    <t>LJUBLJANA</t>
  </si>
  <si>
    <t>ETR</t>
  </si>
  <si>
    <t>ERICSSON TELECOMMUNICATIONS</t>
  </si>
  <si>
    <t>GARA HERASTRAU NR. 4C</t>
  </si>
  <si>
    <t>RO</t>
  </si>
  <si>
    <t>BUCHARESTI</t>
  </si>
  <si>
    <t>EPO</t>
  </si>
  <si>
    <t>ERICSSON SP.ZO.O.</t>
  </si>
  <si>
    <t>UL.KONSTRUKTORSKA 12</t>
  </si>
  <si>
    <t>PL</t>
  </si>
  <si>
    <t>02-673</t>
  </si>
  <si>
    <t>WARSZAWA</t>
  </si>
  <si>
    <t>LME</t>
  </si>
  <si>
    <t>TELEFONAKTIEBOLAGET LM ERICSSON</t>
  </si>
  <si>
    <t>TORSHAMNSGATAN 23</t>
  </si>
  <si>
    <t>164 83</t>
  </si>
  <si>
    <t>ECT</t>
  </si>
  <si>
    <t>ERICSSON (THAILAND) LTD.</t>
  </si>
  <si>
    <t>S/N NO. 199 S-OASIS BUILDING</t>
  </si>
  <si>
    <t>TH</t>
  </si>
  <si>
    <t>BANGKOK</t>
  </si>
  <si>
    <t>EFO</t>
  </si>
  <si>
    <t>ERICSSON TELEPHONE CORPORATION</t>
  </si>
  <si>
    <t>TORSHAMNSGATAN 21-23</t>
  </si>
  <si>
    <t>CEP</t>
  </si>
  <si>
    <t>CIA. ERICSSON S.A.</t>
  </si>
  <si>
    <t>AV. JUAN DE ARONA NO.151</t>
  </si>
  <si>
    <t>PE</t>
  </si>
  <si>
    <t>LIMA</t>
  </si>
  <si>
    <t>EBB</t>
  </si>
  <si>
    <t>ERICSSON DE BOLIVIA</t>
  </si>
  <si>
    <t>CALLE LOS GOMEROS N 111</t>
  </si>
  <si>
    <t>BO</t>
  </si>
  <si>
    <t>SANTA CRUZ</t>
  </si>
  <si>
    <t>EDC</t>
  </si>
  <si>
    <t>ERICSSON DE COLOMBIA S.A.S</t>
  </si>
  <si>
    <t>CALLE 93 B N. 16-47</t>
  </si>
  <si>
    <t>CO</t>
  </si>
  <si>
    <t>BOGOTA</t>
  </si>
  <si>
    <t>TEE</t>
  </si>
  <si>
    <t>ERICSSON DE ECUADOR C.A.</t>
  </si>
  <si>
    <t>E10 AVDA REPUBLICA DE EL SALVADOR</t>
  </si>
  <si>
    <t>EC</t>
  </si>
  <si>
    <t>PARROQUIA INAQUITO, A.P</t>
  </si>
  <si>
    <t>EDP</t>
  </si>
  <si>
    <t>ERICSSON DE PANAMA S.A.</t>
  </si>
  <si>
    <t>P H TORRES DE LAS AMERICAS</t>
  </si>
  <si>
    <t>PA</t>
  </si>
  <si>
    <t>PANAMA CITY</t>
  </si>
  <si>
    <t>CCU</t>
  </si>
  <si>
    <t>COMPANIA ERICSSON URUGUAY S.A.</t>
  </si>
  <si>
    <t>LA CUMPARSITA N 1475</t>
  </si>
  <si>
    <t>UY</t>
  </si>
  <si>
    <t>MONTEVIDEO</t>
  </si>
  <si>
    <t>EPR</t>
  </si>
  <si>
    <t>ERICSSON CARIBBEAN INC</t>
  </si>
  <si>
    <t>METRO OFFICE PARK, #7 CALLE 1,</t>
  </si>
  <si>
    <t>PR</t>
  </si>
  <si>
    <t>00968-1718</t>
  </si>
  <si>
    <t>GUAYNABO</t>
  </si>
  <si>
    <t>ENZ</t>
  </si>
  <si>
    <t>ERICSSON COMMUNICATIONS LTD.</t>
  </si>
  <si>
    <t>C/O REGUS (ZURICH HOUSE) LEVEL 10</t>
  </si>
  <si>
    <t>NZ</t>
  </si>
  <si>
    <t>AUCKLAND</t>
  </si>
  <si>
    <t>EUS</t>
  </si>
  <si>
    <t>ERICSSON INC.</t>
  </si>
  <si>
    <t>6300 LEGACY DRIVE</t>
  </si>
  <si>
    <t>US</t>
  </si>
  <si>
    <t>PLANO</t>
  </si>
  <si>
    <t>ESE</t>
  </si>
  <si>
    <t>ERICSSON AB (ESE)</t>
  </si>
  <si>
    <t>KISTAVÄGEN 25</t>
  </si>
  <si>
    <t>164 80</t>
  </si>
  <si>
    <t>KISTA</t>
  </si>
  <si>
    <t>DELIVERY ADDRESS</t>
  </si>
  <si>
    <t>ETH</t>
  </si>
  <si>
    <t>ERICSSON HUNGARY LTD</t>
  </si>
  <si>
    <t>MAGYAR TUDOSOK KORUTJA 11</t>
  </si>
  <si>
    <t>HU</t>
  </si>
  <si>
    <t>BUDAPEST</t>
  </si>
  <si>
    <t>SBB</t>
  </si>
  <si>
    <t>ERICSSON SLOVAKIA SPOL. S.R.O.</t>
  </si>
  <si>
    <t>ROZNAVSKA 24</t>
  </si>
  <si>
    <t>SK</t>
  </si>
  <si>
    <t>821 04</t>
  </si>
  <si>
    <t>BRATISLAVA</t>
  </si>
  <si>
    <t>EDB</t>
  </si>
  <si>
    <t>ERICSSON TELECOMUNICACOES LTDA.</t>
  </si>
  <si>
    <t>AV NICOLAS BOER 399 S/N</t>
  </si>
  <si>
    <t>BR</t>
  </si>
  <si>
    <t>01140-060</t>
  </si>
  <si>
    <t>SAO PAULO</t>
  </si>
  <si>
    <t>ETB</t>
  </si>
  <si>
    <t>55, NIKOLA VAPTZAROV BLVD.</t>
  </si>
  <si>
    <t>BG</t>
  </si>
  <si>
    <t>SOFIA</t>
  </si>
  <si>
    <t>ELU</t>
  </si>
  <si>
    <t>UAB ERICSSON LIETUVA</t>
  </si>
  <si>
    <t>26 VOKIECIU STREET</t>
  </si>
  <si>
    <t>LT</t>
  </si>
  <si>
    <t>VILNIUS</t>
  </si>
  <si>
    <t>NRJ</t>
  </si>
  <si>
    <t>ERICSSON JAPAN K.K.</t>
  </si>
  <si>
    <t>21 FLOOR, SHIODOME BUILDING</t>
  </si>
  <si>
    <t>JP</t>
  </si>
  <si>
    <t>105-0022</t>
  </si>
  <si>
    <t>TOKYO</t>
  </si>
  <si>
    <t>ESF</t>
  </si>
  <si>
    <t>ERICSSON FRANCE S.A.S</t>
  </si>
  <si>
    <t>25 AVENUE CARNOT</t>
  </si>
  <si>
    <t>FR</t>
  </si>
  <si>
    <t>MASSY CEDEX</t>
  </si>
  <si>
    <t>EDD</t>
  </si>
  <si>
    <t>ERICSSON GMBH</t>
  </si>
  <si>
    <t>PRINZENALLEE 21</t>
  </si>
  <si>
    <t>DE</t>
  </si>
  <si>
    <t>DUESSELDORF</t>
  </si>
  <si>
    <t>BCM</t>
  </si>
  <si>
    <t>ERICSSON BUSINESS CONSULTING</t>
  </si>
  <si>
    <t>3420 PERSIARAN SEPANG</t>
  </si>
  <si>
    <t>MY</t>
  </si>
  <si>
    <t>CYBERJAYA</t>
  </si>
  <si>
    <t>ECM</t>
  </si>
  <si>
    <t>ERICSSON (MALAYSIA) SDN BHD</t>
  </si>
  <si>
    <t>LEVEL 22 &amp; 23, THE PINNACLE,</t>
  </si>
  <si>
    <t>PETALING JAYA</t>
  </si>
  <si>
    <t>EID</t>
  </si>
  <si>
    <t>P.T. ERICSSON INDONESIA</t>
  </si>
  <si>
    <t>PONDOK INDAH OFFICE TOWER 5 8TH FLR</t>
  </si>
  <si>
    <t>ID</t>
  </si>
  <si>
    <t>JAKARTA SELATAN</t>
  </si>
  <si>
    <t>JAKARTA</t>
  </si>
  <si>
    <t>EPY</t>
  </si>
  <si>
    <t>ERICSSON DEL PARAGUAY S.A.</t>
  </si>
  <si>
    <t>AVDA AVIADORES DEL CHACO 2351</t>
  </si>
  <si>
    <t>PY</t>
  </si>
  <si>
    <t>ASUNCION</t>
  </si>
  <si>
    <t>EAS</t>
  </si>
  <si>
    <t>ERICSSON AG</t>
  </si>
  <si>
    <t>SCHANZENSTRASSE 4B</t>
  </si>
  <si>
    <t>CH</t>
  </si>
  <si>
    <t>BERN</t>
  </si>
  <si>
    <t>ENP</t>
  </si>
  <si>
    <t>ERICSSON TELECOMMUNICATIONS INC.</t>
  </si>
  <si>
    <t>29TH FLOOR TWENTY FIVE SEVEN</t>
  </si>
  <si>
    <t>PH</t>
  </si>
  <si>
    <t>TAGUIG</t>
  </si>
  <si>
    <t>PASIG</t>
  </si>
  <si>
    <t>ERT</t>
  </si>
  <si>
    <t>ERICSSON TAIWAN LTD.</t>
  </si>
  <si>
    <t>11F NO1 YUANDONG RD</t>
  </si>
  <si>
    <t>TW</t>
  </si>
  <si>
    <t>NEW TAIPEI CITY</t>
  </si>
  <si>
    <t>EKK</t>
  </si>
  <si>
    <t>ERICSSON KOREA LIMITED</t>
  </si>
  <si>
    <t>77 HEUNGAN-DAERO 81BEON-GIL</t>
  </si>
  <si>
    <t>KR</t>
  </si>
  <si>
    <t>ANYANG-SI</t>
  </si>
  <si>
    <t>EHK</t>
  </si>
  <si>
    <t>35/F, PCCW TOWER, TAIKOO PLACE</t>
  </si>
  <si>
    <t>HK</t>
  </si>
  <si>
    <t>HONG KONG</t>
  </si>
  <si>
    <t>EEE</t>
  </si>
  <si>
    <t>VALUKOJA 8</t>
  </si>
  <si>
    <t>EE</t>
  </si>
  <si>
    <t>TALLINN</t>
  </si>
  <si>
    <t>OTTAWA</t>
  </si>
  <si>
    <t>ECZ</t>
  </si>
  <si>
    <t>ERICSSON SPOL. S.R.O.</t>
  </si>
  <si>
    <t>SOKOLOVSKA 79, CP.192</t>
  </si>
  <si>
    <t>CZ</t>
  </si>
  <si>
    <t>186 00</t>
  </si>
  <si>
    <t>PRAHA 8</t>
  </si>
  <si>
    <t>EEM</t>
  </si>
  <si>
    <t>ERICSSON ESPANA S.A.</t>
  </si>
  <si>
    <t>C/ RETAMA 1</t>
  </si>
  <si>
    <t>ES</t>
  </si>
  <si>
    <t>MADRID</t>
  </si>
  <si>
    <t>CEC</t>
  </si>
  <si>
    <t>ERICSSON CHILE SPA</t>
  </si>
  <si>
    <t>AVENIDA VITACURA NO. 2939,</t>
  </si>
  <si>
    <t>CL</t>
  </si>
  <si>
    <t>SANTIAGO</t>
  </si>
  <si>
    <t>FCS</t>
  </si>
  <si>
    <t>ERICSSON NETWORK DISTRIBUTION AB</t>
  </si>
  <si>
    <t>ENK</t>
  </si>
  <si>
    <t>ERICSSON TELEKOMUNIKASYON A.S.</t>
  </si>
  <si>
    <t>RESITPASA MAHALLESI KATAR CAD</t>
  </si>
  <si>
    <t>TR</t>
  </si>
  <si>
    <t>ISTANBUL</t>
  </si>
  <si>
    <t>ELC</t>
  </si>
  <si>
    <t>ERICSSON LEBANON</t>
  </si>
  <si>
    <t>ELC AZAR BUILDING, CHARLES HELOU</t>
  </si>
  <si>
    <t>LB</t>
  </si>
  <si>
    <t>BEIRUT</t>
  </si>
  <si>
    <t>GEU</t>
  </si>
  <si>
    <t>ERICSSON HOLDING II INC.</t>
  </si>
  <si>
    <t>EYU</t>
  </si>
  <si>
    <t>ERICSSON D.O.O. ZA TELEKOMUNIKACIJE</t>
  </si>
  <si>
    <t>MILENTIJA POPOVICA 5A</t>
  </si>
  <si>
    <t>RS</t>
  </si>
  <si>
    <t>NOVI BEOGRAD</t>
  </si>
  <si>
    <t>TEM</t>
  </si>
  <si>
    <t>ERICSSON TELECOM S A DE C V</t>
  </si>
  <si>
    <t>LAGO ZURICH NO 245</t>
  </si>
  <si>
    <t>MX</t>
  </si>
  <si>
    <t>CIUDAD DE MEXICO</t>
  </si>
  <si>
    <t>MISSISSAUGA</t>
  </si>
  <si>
    <t>EBR</t>
  </si>
  <si>
    <t>ERICSSON S.A./N.V.</t>
  </si>
  <si>
    <t>DE KLEETLAAN 7A S/N</t>
  </si>
  <si>
    <t>BE</t>
  </si>
  <si>
    <t>MACHELEN</t>
  </si>
  <si>
    <t>EHI</t>
  </si>
  <si>
    <t>ERICSSON HOLDING INTERNATIONAL B.V.</t>
  </si>
  <si>
    <t>EOI</t>
  </si>
  <si>
    <t>LM ERICSSON ISRAEL LTD.</t>
  </si>
  <si>
    <t>17 AMAL STREET</t>
  </si>
  <si>
    <t>IL</t>
  </si>
  <si>
    <t>ROSH HAEYEN</t>
  </si>
  <si>
    <t>ESA</t>
  </si>
  <si>
    <t>ERICSSON SOUTH AFRICA (PTY) LTD.</t>
  </si>
  <si>
    <t>BUILDING 4 WATERFALL CORPORATE CAMP</t>
  </si>
  <si>
    <t>ZA</t>
  </si>
  <si>
    <t>WATERVAL CITY</t>
  </si>
  <si>
    <t>ELI</t>
  </si>
  <si>
    <t>ELECTRA INSURANCE LIMITED</t>
  </si>
  <si>
    <t>38/39 FITZWILLIAM SQUARE</t>
  </si>
  <si>
    <t>DUBLIN 2</t>
  </si>
  <si>
    <t>ESL</t>
  </si>
  <si>
    <t>ERICSSON TELECOMMUNICATION LANKA</t>
  </si>
  <si>
    <t>12A, BLOCK D, PARKLAND</t>
  </si>
  <si>
    <t>LK</t>
  </si>
  <si>
    <t>.</t>
  </si>
  <si>
    <t>COLOMBO 2</t>
  </si>
  <si>
    <t>ETG</t>
  </si>
  <si>
    <t>ERICSSON HELLAS S.A</t>
  </si>
  <si>
    <t>40,2 KM ATTIKI ODOS,</t>
  </si>
  <si>
    <t>GR</t>
  </si>
  <si>
    <t>ATHENS</t>
  </si>
  <si>
    <t>ECR</t>
  </si>
  <si>
    <t>ERICSSON CORPORATIA AO</t>
  </si>
  <si>
    <t>LENINGRADSKOYE SHOSSE, 16A, BLD.2,</t>
  </si>
  <si>
    <t>RU</t>
  </si>
  <si>
    <t>MOSCOW</t>
  </si>
  <si>
    <t>ENC</t>
  </si>
  <si>
    <t>NO.32 CHI TIAN ROAD</t>
  </si>
  <si>
    <t>NANJING</t>
  </si>
  <si>
    <t>EIL</t>
  </si>
  <si>
    <t>ERICSSON INDIA PRIVATE LTD.</t>
  </si>
  <si>
    <t>3RD &amp; 4TH FLOOR BUILDING NO 7A</t>
  </si>
  <si>
    <t>IN</t>
  </si>
  <si>
    <t>GURUGRAM</t>
  </si>
  <si>
    <t>EFC</t>
  </si>
  <si>
    <t>ERICSSON CREDIT AB</t>
  </si>
  <si>
    <t>EAB CDCKI</t>
  </si>
  <si>
    <t>ERICSSON AB (CDC KISTA - BSYS)</t>
  </si>
  <si>
    <t>KISTAGÅNGEN 26</t>
  </si>
  <si>
    <t>POINT OF DESTINATION</t>
  </si>
  <si>
    <t>ERC</t>
  </si>
  <si>
    <t>ERICSSON DE COSTA RICA S.A.</t>
  </si>
  <si>
    <t>TORRE LA SABANA - NOVENO PISO</t>
  </si>
  <si>
    <t>CR</t>
  </si>
  <si>
    <t>SAN JOSE</t>
  </si>
  <si>
    <t>EDG</t>
  </si>
  <si>
    <t>ERICSSON DE GUATEMALA S.A.</t>
  </si>
  <si>
    <t>2 CALLE 5-77, ZONA 14, PISO 7</t>
  </si>
  <si>
    <t>GT</t>
  </si>
  <si>
    <t>GUATEMALALA C.A.</t>
  </si>
  <si>
    <t>ESV</t>
  </si>
  <si>
    <t>ERICSSON EL SALVADOR S.A. DE C.V.</t>
  </si>
  <si>
    <t>STOFFICENTER LA GRAN VIA, S/N</t>
  </si>
  <si>
    <t>SV</t>
  </si>
  <si>
    <t>SAN SALVADOR</t>
  </si>
  <si>
    <t>CEA</t>
  </si>
  <si>
    <t>COMPANIA ERICSSON S.A.C.I.</t>
  </si>
  <si>
    <t>AV. LIBERTADOR 174</t>
  </si>
  <si>
    <t>AR</t>
  </si>
  <si>
    <t>B1638CJF</t>
  </si>
  <si>
    <t>PROVINCIA BUENOS AIRES</t>
  </si>
  <si>
    <t>ETX EDI LI</t>
  </si>
  <si>
    <t>ERICSSON AB ( ETX ) --- EDI</t>
  </si>
  <si>
    <t>PO BOX 4</t>
  </si>
  <si>
    <t>172 81</t>
  </si>
  <si>
    <t>LIS</t>
  </si>
  <si>
    <t>L M ERICSSON INTERNATIONAL AB</t>
  </si>
  <si>
    <t>LMN</t>
  </si>
  <si>
    <t>L. M. ERICSSON (NIGERIA) LIMITED</t>
  </si>
  <si>
    <t>17A, OZUMBA MBADIWE ROAD</t>
  </si>
  <si>
    <t>NG</t>
  </si>
  <si>
    <t>LAGOS</t>
  </si>
  <si>
    <t>ECP</t>
  </si>
  <si>
    <t>ERICSSON PAKISTAN (PVT) LTD. (ECP)</t>
  </si>
  <si>
    <t>SAUDI PAK TOWER, SECOND FLOOR,</t>
  </si>
  <si>
    <t>PK</t>
  </si>
  <si>
    <t>ISLAMABAD</t>
  </si>
  <si>
    <t>BBW</t>
  </si>
  <si>
    <t>ERICSSON AB BOTSWANA BRANCH</t>
  </si>
  <si>
    <t>PLOT 75738, OFFICE NO.5</t>
  </si>
  <si>
    <t>BW</t>
  </si>
  <si>
    <t>GABORONE</t>
  </si>
  <si>
    <t>BLU</t>
  </si>
  <si>
    <t>ERICSSON SA/NV</t>
  </si>
  <si>
    <t>BUILDING SERENITY, BLOC B 19-21</t>
  </si>
  <si>
    <t>LU</t>
  </si>
  <si>
    <t>STRASSEN</t>
  </si>
  <si>
    <t>EEL</t>
  </si>
  <si>
    <t>ERICSSON EGYPT LTD (EEL)</t>
  </si>
  <si>
    <t>KM 28 SMART VILLAGE CAIRO ALEX</t>
  </si>
  <si>
    <t>EG</t>
  </si>
  <si>
    <t>CAIRO</t>
  </si>
  <si>
    <t>EAT</t>
  </si>
  <si>
    <t>ERICSSON ADVANCED TECHNOLOGY</t>
  </si>
  <si>
    <t>40,2 KM ATTIKI ODOS, PAIANIA-ATTIKA</t>
  </si>
  <si>
    <t>EAB</t>
  </si>
  <si>
    <t>ERICSSON AB (CDC BORÅS - SDH)</t>
  </si>
  <si>
    <t>FLÖJELBERGSGATAN 2A</t>
  </si>
  <si>
    <t>431 84</t>
  </si>
  <si>
    <t>MÖLNDAL</t>
  </si>
  <si>
    <t>CHO</t>
  </si>
  <si>
    <t>ERICSSON CABLES HOLDING AB</t>
  </si>
  <si>
    <t>S/N</t>
  </si>
  <si>
    <t>ERICSSON AB (CDC BORÅS - DXX)</t>
  </si>
  <si>
    <t>EAB KUMLA</t>
  </si>
  <si>
    <t>ERICSSON AB (KUMLA)</t>
  </si>
  <si>
    <t>MONTÖRSGATAN 2</t>
  </si>
  <si>
    <t>692 29</t>
  </si>
  <si>
    <t>KUMLA</t>
  </si>
  <si>
    <t>ELV</t>
  </si>
  <si>
    <t>ERICSSON LATVIA SIA</t>
  </si>
  <si>
    <t>KRISJANA VALDEMARA 21 - 11</t>
  </si>
  <si>
    <t>LV</t>
  </si>
  <si>
    <t>LV-1010</t>
  </si>
  <si>
    <t>RIGA</t>
  </si>
  <si>
    <t>EFT</t>
  </si>
  <si>
    <t>R.S.E. RADIO SISTEMAS DE COSTA RICA</t>
  </si>
  <si>
    <t>OFICENTRO TORRE DE LA SABANA</t>
  </si>
  <si>
    <t>EHO</t>
  </si>
  <si>
    <t>ERICSSON DE HONDURAS S.A.</t>
  </si>
  <si>
    <t>TORRE CORPORATIVA NOVACENTRO S/N</t>
  </si>
  <si>
    <t>HN</t>
  </si>
  <si>
    <t>TEGUCIGALPA</t>
  </si>
  <si>
    <t>EAL</t>
  </si>
  <si>
    <t>ERICSSON ALGERIE S.A.R.L.</t>
  </si>
  <si>
    <t>LOT 2 N 15 ET 16, BAB EZZOUAR</t>
  </si>
  <si>
    <t>DZ</t>
  </si>
  <si>
    <t>ALGER ALGERIE</t>
  </si>
  <si>
    <t>CMR</t>
  </si>
  <si>
    <t>ERICSSON CAMEROON</t>
  </si>
  <si>
    <t>IMMEUBLE SCI LA PERLE</t>
  </si>
  <si>
    <t>CM</t>
  </si>
  <si>
    <t>DOUALA</t>
  </si>
  <si>
    <t>CGC</t>
  </si>
  <si>
    <t>ERICSSON MOBILE DATA APPLICATIONS</t>
  </si>
  <si>
    <t>44-46 JIANZHUNG ROAD,</t>
  </si>
  <si>
    <t>GUANGZHOU</t>
  </si>
  <si>
    <t>CBC</t>
  </si>
  <si>
    <t>ERICSSON (CHINA) COMMUNICATIONS</t>
  </si>
  <si>
    <t>101, 1ST TO 7TH FLOOR,</t>
  </si>
  <si>
    <t>EAB SPARE</t>
  </si>
  <si>
    <t>ERICSSON AB (SPARE PART)</t>
  </si>
  <si>
    <t>504 62</t>
  </si>
  <si>
    <t>TAM</t>
  </si>
  <si>
    <t>ERICSSON SERVICIOS ADMINISTRATIVOS</t>
  </si>
  <si>
    <t>AV DE LAS GRANJAS 972 EDIFICIO D</t>
  </si>
  <si>
    <t>EAB SPECIA</t>
  </si>
  <si>
    <t>ERICSSON AB (SPECIAL FLOWS)</t>
  </si>
  <si>
    <t>TORSHAMNSGATAN 29</t>
  </si>
  <si>
    <t>164 40</t>
  </si>
  <si>
    <t>ENI</t>
  </si>
  <si>
    <t>ERICSSON NETWORK SERVICES S.L.</t>
  </si>
  <si>
    <t>C/RETAMA 1</t>
  </si>
  <si>
    <t>EDA</t>
  </si>
  <si>
    <t>ERICSSON GESTAO E SERVICOS</t>
  </si>
  <si>
    <t>ALARAGUAIA, 2104</t>
  </si>
  <si>
    <t>06455-000</t>
  </si>
  <si>
    <t>BARUERI</t>
  </si>
  <si>
    <t>MSI</t>
  </si>
  <si>
    <t>ENN</t>
  </si>
  <si>
    <t>ERICSSON NETWORK SERVICES B.V.</t>
  </si>
  <si>
    <t>MSA</t>
  </si>
  <si>
    <t>MARCONI COMMUNICATIONS</t>
  </si>
  <si>
    <t>MIDRAND CITY OF JOHANNESBURG</t>
  </si>
  <si>
    <t>KET</t>
  </si>
  <si>
    <t>KUWAIT ERICSSON TELEPHONE</t>
  </si>
  <si>
    <t>QEBLAH AREA, AHMED AL JABER</t>
  </si>
  <si>
    <t>KW</t>
  </si>
  <si>
    <t>KUWAIT CITY</t>
  </si>
  <si>
    <t>THT</t>
  </si>
  <si>
    <t>THAI COMMUNICATION HOLDING LTD.</t>
  </si>
  <si>
    <t>20TH FLOOR,  SUNTOWER BULDING B,</t>
  </si>
  <si>
    <t>EDB SJC SI</t>
  </si>
  <si>
    <t>RUA AMBROSIO MOLINA</t>
  </si>
  <si>
    <t>12247-000</t>
  </si>
  <si>
    <t>SAO JOSE DOS CAMPOS</t>
  </si>
  <si>
    <t>GTC</t>
  </si>
  <si>
    <t>ERICSSON INFORMATION TECHNOLOGY</t>
  </si>
  <si>
    <t>ROOM 1701-3 OF ZIBIAN BUILDING 1</t>
  </si>
  <si>
    <t>BJM</t>
  </si>
  <si>
    <t>ERICSSON AB BRANCH OFFICE JAMAICA</t>
  </si>
  <si>
    <t>9TH FLR PAN JAM BLDG</t>
  </si>
  <si>
    <t>JM</t>
  </si>
  <si>
    <t>KINGSTON</t>
  </si>
  <si>
    <t>EKL</t>
  </si>
  <si>
    <t>ERICSSON KENYA LIMITED</t>
  </si>
  <si>
    <t>EDEN SQUARE, 4TH FLOOR, BLOCK C</t>
  </si>
  <si>
    <t>KE</t>
  </si>
  <si>
    <t>NAIROBI</t>
  </si>
  <si>
    <t>EBL</t>
  </si>
  <si>
    <t>LM ERICSSON BANGLADESH LTD</t>
  </si>
  <si>
    <t>2ND FLOOR SIMPLETREE ANARKAL</t>
  </si>
  <si>
    <t>BD</t>
  </si>
  <si>
    <t>DHAKA</t>
  </si>
  <si>
    <t>EUS SAN JO</t>
  </si>
  <si>
    <t>ERICSSON INC. (SAN JOSE)</t>
  </si>
  <si>
    <t>250 HOLGER WAY</t>
  </si>
  <si>
    <t>BSA</t>
  </si>
  <si>
    <t>BRANCH OF COMPANY ERICSSON AB</t>
  </si>
  <si>
    <t>SAID AS SILMI, GATE NO. 4 PRINCE</t>
  </si>
  <si>
    <t>SA</t>
  </si>
  <si>
    <t>RIYADH</t>
  </si>
  <si>
    <t>EAB (KUMLA</t>
  </si>
  <si>
    <t>ERICSSON AB (KUMLA FACTORY)</t>
  </si>
  <si>
    <t>TELEFONGATAN 15</t>
  </si>
  <si>
    <t>692 71</t>
  </si>
  <si>
    <t>TTV</t>
  </si>
  <si>
    <t>ERICSSON TELEVISION AS</t>
  </si>
  <si>
    <t>ETV</t>
  </si>
  <si>
    <t>ERICSSON VIETNAM CO. LTD</t>
  </si>
  <si>
    <t>LEVEL 15, KEANGNAM HANOI LANDMARK</t>
  </si>
  <si>
    <t>VN</t>
  </si>
  <si>
    <t>HANOI</t>
  </si>
  <si>
    <t>INTRA EAB</t>
  </si>
  <si>
    <t>ERICSSON AB (KISTA - BSYS-INTRA)</t>
  </si>
  <si>
    <t>KISTAGANGEN 26</t>
  </si>
  <si>
    <t>ERICSSON AB (EAB-INTRA)</t>
  </si>
  <si>
    <t>BKH</t>
  </si>
  <si>
    <t>ERICSSON AB BRANCH OFFICE CAMBODIA</t>
  </si>
  <si>
    <t>SUITE 16 GROUND FLR, HOTEL CAMBODIA</t>
  </si>
  <si>
    <t>KH</t>
  </si>
  <si>
    <t>PHNOM PENH</t>
  </si>
  <si>
    <t>EIF</t>
  </si>
  <si>
    <t>ERICSSON INSURANCE (FÖRSÄKRING) AB</t>
  </si>
  <si>
    <t>PRIMUSGATAN 20</t>
  </si>
  <si>
    <t>112 97</t>
  </si>
  <si>
    <t>IRN</t>
  </si>
  <si>
    <t>ERICSSON SYSTEMS AND SERVICES PJSC</t>
  </si>
  <si>
    <t>NO.4, 24TH STR KHALED ESLAMBOLI</t>
  </si>
  <si>
    <t>IR</t>
  </si>
  <si>
    <t>TEHRAN</t>
  </si>
  <si>
    <t>SEL</t>
  </si>
  <si>
    <t>ERICSSON HOLDINGS LTD.</t>
  </si>
  <si>
    <t>14TH FLOOR, THAMES TOWER</t>
  </si>
  <si>
    <t>RG1 1GX</t>
  </si>
  <si>
    <t>LHS</t>
  </si>
  <si>
    <t>ERICSSON TELEKOMMUNIKATION GMBH.</t>
  </si>
  <si>
    <t>HERRIOTSTR. 1</t>
  </si>
  <si>
    <t>FRANKFURT</t>
  </si>
  <si>
    <t>TTU</t>
  </si>
  <si>
    <t>ERICSSON, INC. (TV)</t>
  </si>
  <si>
    <t>4500 RIVER GREEN PARKWAY</t>
  </si>
  <si>
    <t>DULUTH</t>
  </si>
  <si>
    <t>SUPPLIER'S PLANT</t>
  </si>
  <si>
    <t>EABMPM</t>
  </si>
  <si>
    <t>ERICSSON AB (MPM)</t>
  </si>
  <si>
    <t>SGL</t>
  </si>
  <si>
    <t>ERICSSON SENEGAL SARL</t>
  </si>
  <si>
    <t>IMMEUBLE MALAADO 7-8</t>
  </si>
  <si>
    <t>SN</t>
  </si>
  <si>
    <t>DAKAR</t>
  </si>
  <si>
    <t>ASL</t>
  </si>
  <si>
    <t>ERICSSON SUB-SAHARAN AFRICA PTY LTD</t>
  </si>
  <si>
    <t>TKU</t>
  </si>
  <si>
    <t>PLOT E-19/2 HAZA BIN ZAYED STREET</t>
  </si>
  <si>
    <t>AE</t>
  </si>
  <si>
    <t>ABU DHABI</t>
  </si>
  <si>
    <t>WEC</t>
  </si>
  <si>
    <t>WUHAN ERICSSON TECHNOLOGY CO LTD</t>
  </si>
  <si>
    <t>4/F BUILDING C3 SOFTWARE PARK OF</t>
  </si>
  <si>
    <t>WUHAN, HUBEI PRC</t>
  </si>
  <si>
    <t>EMG</t>
  </si>
  <si>
    <t>ERICSSON SERVICES GMBH</t>
  </si>
  <si>
    <t>BTN</t>
  </si>
  <si>
    <t>ERICSSON A B.</t>
  </si>
  <si>
    <t>S/N RUE DU LAC OUBEIRA</t>
  </si>
  <si>
    <t>TN</t>
  </si>
  <si>
    <t>TUNIS</t>
  </si>
  <si>
    <t>EKZ</t>
  </si>
  <si>
    <t>ERICSSON KAZAKHSTAN LLP</t>
  </si>
  <si>
    <t>240V NURSULTAN NAZARBAYEV AVENUE</t>
  </si>
  <si>
    <t>KZ</t>
  </si>
  <si>
    <t>ALMATY</t>
  </si>
  <si>
    <t>NWE</t>
  </si>
  <si>
    <t>NETWISE DANMARK A/S</t>
  </si>
  <si>
    <t>ROSENKAERET 11 C 1 TH</t>
  </si>
  <si>
    <t>SÖBORG</t>
  </si>
  <si>
    <t>NETWISE OY</t>
  </si>
  <si>
    <t>NETWISE NORGE AS</t>
  </si>
  <si>
    <t>HVAMSTUBBEN 17</t>
  </si>
  <si>
    <t>SKJETTEN</t>
  </si>
  <si>
    <t>BJO</t>
  </si>
  <si>
    <t>S/N CAMPBELL GRAY TOWER NO.22</t>
  </si>
  <si>
    <t>JO</t>
  </si>
  <si>
    <t>AMMAN</t>
  </si>
  <si>
    <t>LHS SYSTEMS MIDDLE EAST AFRICA</t>
  </si>
  <si>
    <t>EIB BUILDING NO. 4</t>
  </si>
  <si>
    <t>DUBAI</t>
  </si>
  <si>
    <t>BUG</t>
  </si>
  <si>
    <t>ERICSSON AB BRANCH OFFICE UGANDA</t>
  </si>
  <si>
    <t>PLOT 24B AKII-BUA ROAD NAKASERO</t>
  </si>
  <si>
    <t>UG</t>
  </si>
  <si>
    <t>KAMPALA</t>
  </si>
  <si>
    <t>BAC</t>
  </si>
  <si>
    <t>ERICSSON AB SUCURSAL ANGOLA</t>
  </si>
  <si>
    <t>ZONA CS8, GLEBA GU22,</t>
  </si>
  <si>
    <t>AO</t>
  </si>
  <si>
    <t>LUANDA</t>
  </si>
  <si>
    <t>BNI</t>
  </si>
  <si>
    <t>ERICSSON A B</t>
  </si>
  <si>
    <t>KM 9.1 CARRETERA A MASAYA S/N</t>
  </si>
  <si>
    <t>NI</t>
  </si>
  <si>
    <t>MANAGUA</t>
  </si>
  <si>
    <t>TKX</t>
  </si>
  <si>
    <t>ERICSSON AB - LIBYA BRANCH</t>
  </si>
  <si>
    <t>ABDUALLAH ELBAKRI ST HAI ANDALOUS</t>
  </si>
  <si>
    <t>LY</t>
  </si>
  <si>
    <t>TRIPOLI</t>
  </si>
  <si>
    <t>BTZ</t>
  </si>
  <si>
    <t>ERICSSON AB TANZANIA BRANCH</t>
  </si>
  <si>
    <t>368 MSASANI ROAD, PLOT NOT.</t>
  </si>
  <si>
    <t>TZ</t>
  </si>
  <si>
    <t>DAR ES SALAAM</t>
  </si>
  <si>
    <t>RJO</t>
  </si>
  <si>
    <t>8TH CIRCLE BUILDING #5, 4 TH FLOOR</t>
  </si>
  <si>
    <t>BYE</t>
  </si>
  <si>
    <t>ERICSSON AB, BRANCH OFFICE YEMEN</t>
  </si>
  <si>
    <t>SANAA .HADDA STREET, NO.18</t>
  </si>
  <si>
    <t>YE</t>
  </si>
  <si>
    <t>SANAA</t>
  </si>
  <si>
    <t>EAB MIC</t>
  </si>
  <si>
    <t>ERICSSON AB PROTOTYPING KISTA</t>
  </si>
  <si>
    <t>TORSHAMNSGATAN 40</t>
  </si>
  <si>
    <t>EAB NPCBO</t>
  </si>
  <si>
    <t>ERICSSON AB (NPC BORÅS)</t>
  </si>
  <si>
    <t>SANDLIDSGATAN</t>
  </si>
  <si>
    <t>ERICSSON AB (CDC BORÅS - SM/FPP)</t>
  </si>
  <si>
    <t>BBH</t>
  </si>
  <si>
    <t>ERICSSON AB BAHRAIN BRANCH</t>
  </si>
  <si>
    <t>HSBC BUILDING, 1ST FLOOR,</t>
  </si>
  <si>
    <t>BH</t>
  </si>
  <si>
    <t>MANAMA</t>
  </si>
  <si>
    <t>BGH</t>
  </si>
  <si>
    <t>ERICSSON AB GHANA BRANCH</t>
  </si>
  <si>
    <t>GULF HOUSE, TETTEH QUARSHIE CIRCLE,</t>
  </si>
  <si>
    <t>GH</t>
  </si>
  <si>
    <t>ACCRA</t>
  </si>
  <si>
    <t>BZM</t>
  </si>
  <si>
    <t>ERICSSON AB ZAMBIA BRANCH</t>
  </si>
  <si>
    <t>C/O REGUS ZAMBIA,</t>
  </si>
  <si>
    <t>ZM</t>
  </si>
  <si>
    <t>LUSAKA</t>
  </si>
  <si>
    <t>BMG</t>
  </si>
  <si>
    <t>ERICSSON AB MADAGASCAR</t>
  </si>
  <si>
    <t>LA TOUR – 25ÈME ÉTAGE</t>
  </si>
  <si>
    <t>MG</t>
  </si>
  <si>
    <t>ANTANANARIVO</t>
  </si>
  <si>
    <t>INTRA FORW</t>
  </si>
  <si>
    <t>EAB INTRA COMPANY FW AGENT</t>
  </si>
  <si>
    <t>AUL</t>
  </si>
  <si>
    <t>AKTIEBOLAGET AULIS</t>
  </si>
  <si>
    <t>EAB LICENS</t>
  </si>
  <si>
    <t>ERICSSON AB (EAB LICENSE SALES)</t>
  </si>
  <si>
    <t>BSY</t>
  </si>
  <si>
    <t>ERICSSON AB - SYRIA BRANCH</t>
  </si>
  <si>
    <t>AL MAZE EASTERN VILLAS, FARABI ST,</t>
  </si>
  <si>
    <t>SY</t>
  </si>
  <si>
    <t>DAMASCUS</t>
  </si>
  <si>
    <t>REI</t>
  </si>
  <si>
    <t>RE-ELECTRA</t>
  </si>
  <si>
    <t>FITZWILLIAM SQUARE 38/39</t>
  </si>
  <si>
    <t>MEM</t>
  </si>
  <si>
    <t>MIDICEL, S.A. DE C.V.</t>
  </si>
  <si>
    <t>PROL. PASEO DE LA REFORMA  1015</t>
  </si>
  <si>
    <t>MEXICO D.F.</t>
  </si>
  <si>
    <t>TLA</t>
  </si>
  <si>
    <t>TELERIC PTY. LTD.</t>
  </si>
  <si>
    <t>8/818 BOURKE STREET</t>
  </si>
  <si>
    <t>BET</t>
  </si>
  <si>
    <t>ERICSSON AB ETHIOPIAN BRANCH</t>
  </si>
  <si>
    <t>HOUSE NO 414/4-2</t>
  </si>
  <si>
    <t>ET</t>
  </si>
  <si>
    <t>ADDIS ABABA</t>
  </si>
  <si>
    <t>NCN</t>
  </si>
  <si>
    <t>NO.5 LIZE EAST STREET</t>
  </si>
  <si>
    <t>EBY</t>
  </si>
  <si>
    <t>ERICSSON ARASTIRMA GELISTIRME VE</t>
  </si>
  <si>
    <t>RESITPASA MAH.KATAR CAD</t>
  </si>
  <si>
    <t>DELETED SU</t>
  </si>
  <si>
    <t>ERICSSON SERVICES INC.</t>
  </si>
  <si>
    <t>6450 SPRINT PKWY DISNEY A</t>
  </si>
  <si>
    <t>OVERLAND PARK</t>
  </si>
  <si>
    <t>BDO</t>
  </si>
  <si>
    <t>ERICSSON AB BRANCH OFFICE</t>
  </si>
  <si>
    <t>AVE. LOPE DE VEGA NO. 29</t>
  </si>
  <si>
    <t>DO</t>
  </si>
  <si>
    <t>SANTO DOMINGO</t>
  </si>
  <si>
    <t>ERICSSON AB (LICENSE SALES IN ONE)</t>
  </si>
  <si>
    <t>BPS</t>
  </si>
  <si>
    <t>ERICSSON AB - PALESTINE BRANCH</t>
  </si>
  <si>
    <t>MADARBUILDING AL-ETHA'A BLOCK</t>
  </si>
  <si>
    <t>PS</t>
  </si>
  <si>
    <t>WEST BANK</t>
  </si>
  <si>
    <t>HQM</t>
  </si>
  <si>
    <t>ERICSSON RESOURCE &amp; COMPETENCE</t>
  </si>
  <si>
    <t>EPI</t>
  </si>
  <si>
    <t>ERICSSON IT SOLUTIONS &amp; SERVICES</t>
  </si>
  <si>
    <t>BCD</t>
  </si>
  <si>
    <t>ERICSSON CONGO KINSHASA SPRL</t>
  </si>
  <si>
    <t>AVENUE DU MARCHE N 4</t>
  </si>
  <si>
    <t>CD</t>
  </si>
  <si>
    <t>GOMBE KINSHASA</t>
  </si>
  <si>
    <t>ELG</t>
  </si>
  <si>
    <t>ERICSSON-LG CO LTD</t>
  </si>
  <si>
    <t>MERITZ TOWER 13F, 382</t>
  </si>
  <si>
    <t>SEOUL</t>
  </si>
  <si>
    <t>BCI</t>
  </si>
  <si>
    <t>ERICSSON IVORY COAST BRANCH OFFICE</t>
  </si>
  <si>
    <t>4C ABIDJAN MARCORY ZONE</t>
  </si>
  <si>
    <t>CI</t>
  </si>
  <si>
    <t>01 BP 1316</t>
  </si>
  <si>
    <t>ABIDJAN</t>
  </si>
  <si>
    <t>EGI</t>
  </si>
  <si>
    <t>ERICSSON INDIA PRIVATE LIMITED</t>
  </si>
  <si>
    <t>4TH FLOOR,TOWERB, KNOWLEDGE</t>
  </si>
  <si>
    <t>NOIDA</t>
  </si>
  <si>
    <t>BPA</t>
  </si>
  <si>
    <t>ERICSSON AB, BRANCH OFFICE PANAMA</t>
  </si>
  <si>
    <t>TOWER C, FLOOR 21</t>
  </si>
  <si>
    <t>BRW</t>
  </si>
  <si>
    <t>ERICSSON AB RWANDA BRANCH</t>
  </si>
  <si>
    <t>NYARUTARAMA</t>
  </si>
  <si>
    <t>RW</t>
  </si>
  <si>
    <t>KIGALI</t>
  </si>
  <si>
    <t>NO.32  CHI TIAN ROAD</t>
  </si>
  <si>
    <t>BMZ</t>
  </si>
  <si>
    <t>ERICSSON AB, BRANCH OFFICE MOZAMBIQ</t>
  </si>
  <si>
    <t>AV MARGINAL N 141, 1 ANDAR</t>
  </si>
  <si>
    <t>MZ</t>
  </si>
  <si>
    <t>MAPUTO</t>
  </si>
  <si>
    <t>BCB</t>
  </si>
  <si>
    <t>TOUR NABEMBA</t>
  </si>
  <si>
    <t>CG</t>
  </si>
  <si>
    <t>BRAZZAVILLE</t>
  </si>
  <si>
    <t>BNE</t>
  </si>
  <si>
    <t>ERICSSON AB NIGER</t>
  </si>
  <si>
    <t>IMMEUBLE KOUDIZE, QUARTIER</t>
  </si>
  <si>
    <t>NE</t>
  </si>
  <si>
    <t>BP 11169</t>
  </si>
  <si>
    <t>NIAMEY</t>
  </si>
  <si>
    <t>BBB</t>
  </si>
  <si>
    <t>ERICSSON AB BRANCH OFFICE BARBADOS</t>
  </si>
  <si>
    <t>BRAEMAR CT. 1ST FLOOR</t>
  </si>
  <si>
    <t>BB</t>
  </si>
  <si>
    <t>BB14017</t>
  </si>
  <si>
    <t>ST. MICHAEL</t>
  </si>
  <si>
    <t>TANDBERG TELEVISION LTD</t>
  </si>
  <si>
    <t>NO 1 WANGJING NORTH ROAD</t>
  </si>
  <si>
    <t>EXC</t>
  </si>
  <si>
    <t>ERICSSON (GUANGDONG SHUNDE)</t>
  </si>
  <si>
    <t>NO.25 EAST RONGQI ROAD</t>
  </si>
  <si>
    <t>GUANGDONG</t>
  </si>
  <si>
    <t>BAZ</t>
  </si>
  <si>
    <t>ERICSSON AB BRANCH OFFICE AZERBAIJA</t>
  </si>
  <si>
    <t>75 RASUL RZA STREET</t>
  </si>
  <si>
    <t>AZ</t>
  </si>
  <si>
    <t>AZ1014</t>
  </si>
  <si>
    <t>BAKU</t>
  </si>
  <si>
    <t>BMT</t>
  </si>
  <si>
    <t>ERICSSON AB MALTA</t>
  </si>
  <si>
    <t>35, STRAIT STREET</t>
  </si>
  <si>
    <t>MT</t>
  </si>
  <si>
    <t>VLT 1434</t>
  </si>
  <si>
    <t>VALLETTA</t>
  </si>
  <si>
    <t>BTT</t>
  </si>
  <si>
    <t>ERICSSON AB TRINIDAD AND TOBAGO</t>
  </si>
  <si>
    <t>5TH FLOOR, NEWTOWN CENTRE 30-36</t>
  </si>
  <si>
    <t>TT</t>
  </si>
  <si>
    <t>PORT OF SPAIN</t>
  </si>
  <si>
    <t>ENC SP</t>
  </si>
  <si>
    <t>BAM</t>
  </si>
  <si>
    <t>ERICSSON AB BRANCH OFFICE ARMENIA</t>
  </si>
  <si>
    <t>9 ALEK MANUKYAN ST</t>
  </si>
  <si>
    <t>AM</t>
  </si>
  <si>
    <t>YEREVAN</t>
  </si>
  <si>
    <t>EGE</t>
  </si>
  <si>
    <t>ERICSSON GEORGIA LTD.</t>
  </si>
  <si>
    <t>0179, CHAVCHAVADZE AVENUE #34</t>
  </si>
  <si>
    <t>GE</t>
  </si>
  <si>
    <t>TBILISI</t>
  </si>
  <si>
    <t>BSD</t>
  </si>
  <si>
    <t>ERICSSON AB CO.LTD - SUDAN BRANCH</t>
  </si>
  <si>
    <t>PLOT 400, BLOCK 51 GERIF</t>
  </si>
  <si>
    <t>SD</t>
  </si>
  <si>
    <t>KHARTOUM</t>
  </si>
  <si>
    <t>BGA</t>
  </si>
  <si>
    <t>ERICSSON AB BRANCH OFFICE GABON</t>
  </si>
  <si>
    <t>IMMEUBLES LES ARCADES</t>
  </si>
  <si>
    <t>GA</t>
  </si>
  <si>
    <t>LIBREVILLE</t>
  </si>
  <si>
    <t>TMK</t>
  </si>
  <si>
    <t>ERICSSON TELECOMUNICATIONS</t>
  </si>
  <si>
    <t>MAKSIM GORKI STR. NO 13</t>
  </si>
  <si>
    <t>MK</t>
  </si>
  <si>
    <t>SKOPJE</t>
  </si>
  <si>
    <t>TEHSIL AMBER</t>
  </si>
  <si>
    <t>JAIPUR</t>
  </si>
  <si>
    <t>BTD</t>
  </si>
  <si>
    <t>ERICSSON AB SUCCURSALE TCHAD</t>
  </si>
  <si>
    <t>AVENUE CHARLES DE GAULLE</t>
  </si>
  <si>
    <t>TD</t>
  </si>
  <si>
    <t>N'DJAMENA</t>
  </si>
  <si>
    <t>BBJ</t>
  </si>
  <si>
    <t>ERICSSON AB SUCCURSALE BENIN</t>
  </si>
  <si>
    <t>QUARTIER GUINKOME 138 RUE NO 108</t>
  </si>
  <si>
    <t>BJ</t>
  </si>
  <si>
    <t>COTONOU</t>
  </si>
  <si>
    <t>LHO</t>
  </si>
  <si>
    <t>ERICSSON FACILITIES GMBH</t>
  </si>
  <si>
    <t>EGG</t>
  </si>
  <si>
    <t>ERICSSON GERMANY GMBH</t>
  </si>
  <si>
    <t>BMW</t>
  </si>
  <si>
    <t>ERICSSON AB MALAWI BRANCH</t>
  </si>
  <si>
    <t>GROUND FLOOR HANNOVER HOUSE PLOT NO</t>
  </si>
  <si>
    <t>MW</t>
  </si>
  <si>
    <t>BLANTYRE</t>
  </si>
  <si>
    <t>EZM</t>
  </si>
  <si>
    <t>ERICSSON ZIMBABWE (PVT) LTD</t>
  </si>
  <si>
    <t>MAC DONALD HOUSE</t>
  </si>
  <si>
    <t>ZW</t>
  </si>
  <si>
    <t>HARARE</t>
  </si>
  <si>
    <t>BNP</t>
  </si>
  <si>
    <t>ERICSSON AB BRANCH OFFICE NEPAL</t>
  </si>
  <si>
    <t>64 BISHAL BASTI "KA", BISHAL NAGAR</t>
  </si>
  <si>
    <t>NP</t>
  </si>
  <si>
    <t>KATHMANDU</t>
  </si>
  <si>
    <t>EKR</t>
  </si>
  <si>
    <t>ERICSSON-LG ENTERPRISE CO LTD</t>
  </si>
  <si>
    <t>11F, 189, GASAN DIGITAL 1-RO</t>
  </si>
  <si>
    <t>EGX</t>
  </si>
  <si>
    <t>ERICSSON (XI'AN) INFORMATION</t>
  </si>
  <si>
    <t>11-12F, SCIENCE PARK OF XI’AN</t>
  </si>
  <si>
    <t>XIAN</t>
  </si>
  <si>
    <t>BSS</t>
  </si>
  <si>
    <t>ERICSSON AB (SOUTH SUDAN BRANCH)</t>
  </si>
  <si>
    <t>PLOT NO.05, BILPHAM ROAD</t>
  </si>
  <si>
    <t>SS</t>
  </si>
  <si>
    <t>JUBA</t>
  </si>
  <si>
    <t>EMD</t>
  </si>
  <si>
    <t>ERICSSON TELECOMMUNICATIONS SRL</t>
  </si>
  <si>
    <t>NO 8 CALEA IESILOR STREET</t>
  </si>
  <si>
    <t>MD</t>
  </si>
  <si>
    <t>MD-2069</t>
  </si>
  <si>
    <t>CHISINAU</t>
  </si>
  <si>
    <t>BAF</t>
  </si>
  <si>
    <t>ERICSSON AB AFGHANISTAN BRANCH</t>
  </si>
  <si>
    <t>APARTMENT NUMBER 10, 3RD FLOOR</t>
  </si>
  <si>
    <t>AF</t>
  </si>
  <si>
    <t>KABUL</t>
  </si>
  <si>
    <t>BCY</t>
  </si>
  <si>
    <t>ERICSSON AB CYPRUS BRANCH</t>
  </si>
  <si>
    <t>SOFOULI, 2, CHANTECLAIR BUILDING</t>
  </si>
  <si>
    <t>CY</t>
  </si>
  <si>
    <t>STROVOLOS</t>
  </si>
  <si>
    <t>EIB</t>
  </si>
  <si>
    <t>ERICSSON INOVACAO S.A.</t>
  </si>
  <si>
    <t>AV. PAULISTA, 1.106  2 ANDAR,</t>
  </si>
  <si>
    <t>01310-100</t>
  </si>
  <si>
    <t>BELA VISTA</t>
  </si>
  <si>
    <t>EMZ</t>
  </si>
  <si>
    <t>ERICSSON MYANMAR COMPANY LIMITED</t>
  </si>
  <si>
    <t>112-114 BOGALAY ZAY</t>
  </si>
  <si>
    <t>MM</t>
  </si>
  <si>
    <t>YANGON</t>
  </si>
  <si>
    <t>TFR</t>
  </si>
  <si>
    <t>RED BEE MEDIA FRANCE SAS</t>
  </si>
  <si>
    <t>23 RUE DU DÔME</t>
  </si>
  <si>
    <t>BOULOGNE-BILLANCOURT</t>
  </si>
  <si>
    <t>ROS</t>
  </si>
  <si>
    <t>DATACENTER I ROSERSBERG AB</t>
  </si>
  <si>
    <t>BOS</t>
  </si>
  <si>
    <t>ERICSSON AB BRANCH OFFICE SAINT LUC</t>
  </si>
  <si>
    <t>PO BOX 111, ST LUCIA, WEST INDIES</t>
  </si>
  <si>
    <t>LC</t>
  </si>
  <si>
    <t>CASTRIES</t>
  </si>
  <si>
    <t>EAB EXCESS</t>
  </si>
  <si>
    <t>ERICSSON AB NORRKÖPING (EXCESS&amp;LTB)</t>
  </si>
  <si>
    <t>LLC</t>
  </si>
  <si>
    <t>CLUSTER LLC</t>
  </si>
  <si>
    <t>615 S DUPONT HIGHWAY</t>
  </si>
  <si>
    <t>DOVER</t>
  </si>
  <si>
    <t>BAG</t>
  </si>
  <si>
    <t>ERICSSON AB BRANCH OFFICE ANTIGUA</t>
  </si>
  <si>
    <t>C&amp;W (ANTIGUA AND BARBUDA) LIMITED</t>
  </si>
  <si>
    <t>AG</t>
  </si>
  <si>
    <t>CLARE HALL ST JOHN'S</t>
  </si>
  <si>
    <t>BDM</t>
  </si>
  <si>
    <t>ERICSSON AB BRANCH OFFICE DOMINICA</t>
  </si>
  <si>
    <t>LIME BUILDING, HANOVER STREET</t>
  </si>
  <si>
    <t>DM</t>
  </si>
  <si>
    <t>ROSEAU</t>
  </si>
  <si>
    <t>BMS</t>
  </si>
  <si>
    <t>ERICSSON AB BRANCH OFFICE MONTSERRA</t>
  </si>
  <si>
    <t>C&amp;W (MONTSERRAT) LIMITED</t>
  </si>
  <si>
    <t>MS</t>
  </si>
  <si>
    <t>SWEENEY'S</t>
  </si>
  <si>
    <t>BKN</t>
  </si>
  <si>
    <t>C&amp;W (ST KITTS AND NEVIS) LIMITED</t>
  </si>
  <si>
    <t>KN</t>
  </si>
  <si>
    <t>BASSETERRE</t>
  </si>
  <si>
    <t>BVC</t>
  </si>
  <si>
    <t>C&amp;W (ST VINCENT AND GRENADINES)</t>
  </si>
  <si>
    <t>VC</t>
  </si>
  <si>
    <t>ST VINCENT &amp; THE GRENADINES</t>
  </si>
  <si>
    <t>BGD</t>
  </si>
  <si>
    <t>ERICSSON AB BRANCH OFFICE GRENADA</t>
  </si>
  <si>
    <t>C&amp;W (GRENADA) LIMITED</t>
  </si>
  <si>
    <t>GD</t>
  </si>
  <si>
    <t>ST GEORGE'S</t>
  </si>
  <si>
    <t>BAL</t>
  </si>
  <si>
    <t>ERICSSON AB - ALBANIA BRANCH OFFICE</t>
  </si>
  <si>
    <t>BULEVARDI DESHMORET E KOMBI</t>
  </si>
  <si>
    <t>AL</t>
  </si>
  <si>
    <t>TIRANE, SHQIPERI</t>
  </si>
  <si>
    <t>SAN</t>
  </si>
  <si>
    <t>DATACENTER I MJÄRDEVI AKTIEBOLAG</t>
  </si>
  <si>
    <t>AZU</t>
  </si>
  <si>
    <t>AZUKI SYSTEMS INC</t>
  </si>
  <si>
    <t>43 NAGOG PARK</t>
  </si>
  <si>
    <t>ACTON</t>
  </si>
  <si>
    <t>EIL TRADE/</t>
  </si>
  <si>
    <t>H20C RICO INDUSTRIAL AREA</t>
  </si>
  <si>
    <t>BXM</t>
  </si>
  <si>
    <t>ERICSSON AB STOCKHOLM</t>
  </si>
  <si>
    <t>BULEVAR SVETOG PETRA CETINJSKOG</t>
  </si>
  <si>
    <t>ME</t>
  </si>
  <si>
    <t>PODGORICA</t>
  </si>
  <si>
    <t>ENC LICENS</t>
  </si>
  <si>
    <t>ENC ERS SW</t>
  </si>
  <si>
    <t>EAB HUB SH</t>
  </si>
  <si>
    <t>ERICSSON AB -INBOUND HUB-SHANGHAI</t>
  </si>
  <si>
    <t>NO 333 TONG SHUN AVENUE</t>
  </si>
  <si>
    <t>SHANGHAI</t>
  </si>
  <si>
    <t>RGB</t>
  </si>
  <si>
    <t>RED BEE MEDIA LIMITED</t>
  </si>
  <si>
    <t>S/N BROADCAST CENTRE 201</t>
  </si>
  <si>
    <t>W12 7TQ</t>
  </si>
  <si>
    <t>LONDON</t>
  </si>
  <si>
    <t>ERICSSON AB (GLOBAL SERVICES)</t>
  </si>
  <si>
    <t>RGG</t>
  </si>
  <si>
    <t>TVGENIUS LIMITED</t>
  </si>
  <si>
    <t>7TH FLOOR EALING CROSS</t>
  </si>
  <si>
    <t>W5 5TH</t>
  </si>
  <si>
    <t>EGP</t>
  </si>
  <si>
    <t>FYI TELEVISION INC</t>
  </si>
  <si>
    <t>1901 N. HWY 360, SUITE 200</t>
  </si>
  <si>
    <t>GRAND PRAIRIE</t>
  </si>
  <si>
    <t>RHK</t>
  </si>
  <si>
    <t>RED BEE ASIA PACIFIC LIMITED</t>
  </si>
  <si>
    <t>18/F UNITED CENTRE</t>
  </si>
  <si>
    <t>RGD</t>
  </si>
  <si>
    <t>BROADCASTING DATASERVICES LIMITED</t>
  </si>
  <si>
    <t>BUILDING 1 ERICSSON,</t>
  </si>
  <si>
    <t>W4 5BE</t>
  </si>
  <si>
    <t>BIQ</t>
  </si>
  <si>
    <t>ERICSSON AB - BAGHDAD BRANCH</t>
  </si>
  <si>
    <t>STR 609 BLOCK 1 BULDG 54 HQ5</t>
  </si>
  <si>
    <t>IQ</t>
  </si>
  <si>
    <t>BAGHDAD</t>
  </si>
  <si>
    <t>ERICSSON AB (AUTOMATED RRB SERVICES</t>
  </si>
  <si>
    <t>BDJ</t>
  </si>
  <si>
    <t>ERICSSON AB BRANCH OFFICE DJIBOUTI</t>
  </si>
  <si>
    <t>5TH FLOOR SALAAM TOWER</t>
  </si>
  <si>
    <t>DJ</t>
  </si>
  <si>
    <t>REPUBLIC OF DJIBOUTI</t>
  </si>
  <si>
    <t>EXO</t>
  </si>
  <si>
    <t>RED BEE MEDIA PTY LTD</t>
  </si>
  <si>
    <t>8/818 BOURKE STREET, DOCKLANDS</t>
  </si>
  <si>
    <t>EXM</t>
  </si>
  <si>
    <t>RED BEE MEDIA, S.L.U.</t>
  </si>
  <si>
    <t>RETAMA 1</t>
  </si>
  <si>
    <t>EXH</t>
  </si>
  <si>
    <t>RED BEE MEDIA B.V.</t>
  </si>
  <si>
    <t>KOOS POSTEMALAAN 2</t>
  </si>
  <si>
    <t>1217 ZC</t>
  </si>
  <si>
    <t>HILVERSUM</t>
  </si>
  <si>
    <t>EFU</t>
  </si>
  <si>
    <t>RED BEE MEDIA SWEDEN AB</t>
  </si>
  <si>
    <t>ESO</t>
  </si>
  <si>
    <t>ERICSSON SOFTWARE TECHNOLOGY AB</t>
  </si>
  <si>
    <t>ERICSSON INOVACAO S.A. (SA)</t>
  </si>
  <si>
    <t>RUA MUNDO, 121, SALAS 208,</t>
  </si>
  <si>
    <t>41745-715</t>
  </si>
  <si>
    <t>SALVADOR</t>
  </si>
  <si>
    <t>ESZ</t>
  </si>
  <si>
    <t>ERICSSON SOFTWARE TECHNOLOGY USA</t>
  </si>
  <si>
    <t>ESY</t>
  </si>
  <si>
    <t>ERICSSON SOFTWARE TECHNOLOGY</t>
  </si>
  <si>
    <t>CORNAMADDY</t>
  </si>
  <si>
    <t>ATHLONE</t>
  </si>
  <si>
    <t>NANJING ERICSSON PANDA (CORE)</t>
  </si>
  <si>
    <t>BSB</t>
  </si>
  <si>
    <t>ERICSSON AB SYSTEMS</t>
  </si>
  <si>
    <t>GATE NO. 4 SAID AS SILMI</t>
  </si>
  <si>
    <t>RUS</t>
  </si>
  <si>
    <t>RED BEE MEDIA USA INC</t>
  </si>
  <si>
    <t>41 STATE ST STE 106</t>
  </si>
  <si>
    <t>ALBANY</t>
  </si>
  <si>
    <t>WORLD TECHNOLOGY CENTRE</t>
  </si>
  <si>
    <t>MAHADEVAPURA</t>
  </si>
  <si>
    <t>EAG</t>
  </si>
  <si>
    <t>ERICSSON ANTENNA TECHNOLOGY GERMANY</t>
  </si>
  <si>
    <t>KLEPPERSTRASSE 26</t>
  </si>
  <si>
    <t>ROSENHEIM</t>
  </si>
  <si>
    <t>EAR</t>
  </si>
  <si>
    <t>ERICSSON ANTENNA TECHNOLOGY ROMANIA</t>
  </si>
  <si>
    <t>DN 59 KM8 + 550M STANGA, SAD 6</t>
  </si>
  <si>
    <t>SAT CHISODA</t>
  </si>
  <si>
    <t>BTS</t>
  </si>
  <si>
    <t>ERICSSON SUCCURSALE TOGO</t>
  </si>
  <si>
    <t>812 BOULEVARD DU 13 JANVIER</t>
  </si>
  <si>
    <t>TG</t>
  </si>
  <si>
    <t>BP 6233 2</t>
  </si>
  <si>
    <t>LOME</t>
  </si>
  <si>
    <t>BNS</t>
  </si>
  <si>
    <t>ERICSSON NIGER</t>
  </si>
  <si>
    <t>BOULEVARD MALI BERO</t>
  </si>
  <si>
    <t>EAO</t>
  </si>
  <si>
    <t>ERICSSON ANTENNA TECHNOLOGY MEXICO</t>
  </si>
  <si>
    <t>CARRETERA A MENA KM 7</t>
  </si>
  <si>
    <t>TLAXCALA</t>
  </si>
  <si>
    <t>BBE</t>
  </si>
  <si>
    <t>ERICSSON SENEGAL SUCCURSALE</t>
  </si>
  <si>
    <t>ILOT 131 IMMEUBLE ESPACE DINA</t>
  </si>
  <si>
    <t>EXR</t>
  </si>
  <si>
    <t>LENINGRADSKOE SH.16A BLD 3</t>
  </si>
  <si>
    <t>RHEINDEICHSTRASSE 155</t>
  </si>
  <si>
    <t>DUISBURG</t>
  </si>
  <si>
    <t>BFA</t>
  </si>
  <si>
    <t>ERICSSON SENEGAL SUCCURSAL</t>
  </si>
  <si>
    <t>SECTOR 9 PARCELLE D, 01 BP 1727</t>
  </si>
  <si>
    <t>BF</t>
  </si>
  <si>
    <t>OUAGADOUGOU</t>
  </si>
  <si>
    <t>EWO</t>
  </si>
  <si>
    <t>ERICSSON WIRELESS OFFICE INC.</t>
  </si>
  <si>
    <t>Plano</t>
  </si>
  <si>
    <t>BIC</t>
  </si>
  <si>
    <t>ERICSSON SUCCURSALE DE</t>
  </si>
  <si>
    <t>7 DECEMBRE IMMEUBLES ZREIK 01</t>
  </si>
  <si>
    <t>EZQ</t>
  </si>
  <si>
    <t>CRADLEPOINT INC.</t>
  </si>
  <si>
    <t>1100 W. IDAHO STREET, SUITE 800</t>
  </si>
  <si>
    <t>83702-5389</t>
  </si>
  <si>
    <t>BOISE</t>
  </si>
  <si>
    <t>EAB (ISN)</t>
  </si>
  <si>
    <t>ERICSSON AB (ISN)</t>
  </si>
  <si>
    <t>EMF</t>
  </si>
  <si>
    <t>ERICSSON MOBILE FINANCIAL</t>
  </si>
  <si>
    <t>ESJ</t>
  </si>
  <si>
    <t>OY ERICSSON SOFTWARE TECHNOLOGY</t>
  </si>
  <si>
    <t>EVZ</t>
  </si>
  <si>
    <t>CIA ANONIMA ERICSSON</t>
  </si>
  <si>
    <t>AVENIDA DIEGO CISNEROS,</t>
  </si>
  <si>
    <t>VE</t>
  </si>
  <si>
    <t>CARACAS</t>
  </si>
  <si>
    <t>EEE THW TL</t>
  </si>
  <si>
    <t>EEE  PODM</t>
  </si>
  <si>
    <t>BIK</t>
  </si>
  <si>
    <t>ERICSSON AB KURDISTAN BRANCH OFFICE</t>
  </si>
  <si>
    <t>GULAN TOWER, WORLD TRADE CENTER,</t>
  </si>
  <si>
    <t>ERBIL</t>
  </si>
  <si>
    <t>GRAFOKETT</t>
  </si>
  <si>
    <t>GRAFOKETT AB</t>
  </si>
  <si>
    <t>GASVERKSGATAN 21</t>
  </si>
  <si>
    <t>262 30</t>
  </si>
  <si>
    <t>ÄNGELHOLM</t>
  </si>
  <si>
    <t>ZEXT</t>
  </si>
  <si>
    <t>ED90</t>
  </si>
  <si>
    <t>HEWLETT-PA</t>
  </si>
  <si>
    <t>HEWLETT-PACKARD SVERIGE AB</t>
  </si>
  <si>
    <t>SLÅTTERVAGEN 20</t>
  </si>
  <si>
    <t>169 85</t>
  </si>
  <si>
    <t>CIP</t>
  </si>
  <si>
    <t>ZP90</t>
  </si>
  <si>
    <t>COMPOHU</t>
  </si>
  <si>
    <t>COMPONENT SOFT KFT.</t>
  </si>
  <si>
    <t>GALAMBOC U.45.</t>
  </si>
  <si>
    <t>ZP60</t>
  </si>
  <si>
    <t>PATENT- OC</t>
  </si>
  <si>
    <t>PATENT- OCH REGISTRERINGSVERKET</t>
  </si>
  <si>
    <t>102 42</t>
  </si>
  <si>
    <t>ZP30</t>
  </si>
  <si>
    <t>IBMSVSE</t>
  </si>
  <si>
    <t>IBM SVENSKA AB</t>
  </si>
  <si>
    <t>KISTA ALLÉVÄG 60</t>
  </si>
  <si>
    <t>164 92</t>
  </si>
  <si>
    <t>AMPHENOL I</t>
  </si>
  <si>
    <t>AMPHENOL INDUSTRIAL OPERATIONS</t>
  </si>
  <si>
    <t>40-60 DELAWARE</t>
  </si>
  <si>
    <t>13838-1395</t>
  </si>
  <si>
    <t>SIDNEY</t>
  </si>
  <si>
    <t>BUYER'S PLACE</t>
  </si>
  <si>
    <t>Z120</t>
  </si>
  <si>
    <t>ALFA MOBIL</t>
  </si>
  <si>
    <t>ALFA MOBILITY SWEDEN AB</t>
  </si>
  <si>
    <t>LINNEGATAN 87D</t>
  </si>
  <si>
    <t>115 23</t>
  </si>
  <si>
    <t>SPCONSE</t>
  </si>
  <si>
    <t>SP CONSULTING AB</t>
  </si>
  <si>
    <t>OXTORGSGATAN 4</t>
  </si>
  <si>
    <t>111 57</t>
  </si>
  <si>
    <t>GLOBAUS</t>
  </si>
  <si>
    <t>GLOBAL KNOWLEDGE TRAINING LLC</t>
  </si>
  <si>
    <t>9000 REGENCY PARKWAY</t>
  </si>
  <si>
    <t>CARY</t>
  </si>
  <si>
    <t>ZP45</t>
  </si>
  <si>
    <t>SENAB</t>
  </si>
  <si>
    <t>SENAB AB</t>
  </si>
  <si>
    <t>REGERINGSGATAN 66</t>
  </si>
  <si>
    <t>103 88</t>
  </si>
  <si>
    <t>HUBER + SU</t>
  </si>
  <si>
    <t>HUBER + SUHNER INC</t>
  </si>
  <si>
    <t>3540 TORINGDON WAY</t>
  </si>
  <si>
    <t>CHARLOTTE</t>
  </si>
  <si>
    <t>ESSEX</t>
  </si>
  <si>
    <t>ERICSSON</t>
  </si>
  <si>
    <t>ERICSSON NIKOLA TESLA D.D.</t>
  </si>
  <si>
    <t>KRAPINSKA 45</t>
  </si>
  <si>
    <t>HR</t>
  </si>
  <si>
    <t>ZAGREB</t>
  </si>
  <si>
    <t>F5 NETWORK</t>
  </si>
  <si>
    <t>F5 NETWORKS INC</t>
  </si>
  <si>
    <t>401 ELLIOTT AVENUE WEST</t>
  </si>
  <si>
    <t>SEATTLE</t>
  </si>
  <si>
    <t>MILPITAS</t>
  </si>
  <si>
    <t>BUSINESS</t>
  </si>
  <si>
    <t>BUSINESS SWEDEN BUSINESS SUPPORT</t>
  </si>
  <si>
    <t>KLARABERGSVIADUKTEN 70</t>
  </si>
  <si>
    <t>101 24</t>
  </si>
  <si>
    <t>DELL AB</t>
  </si>
  <si>
    <t>FROSUNDAVIKS ALLE 1</t>
  </si>
  <si>
    <t>169 70</t>
  </si>
  <si>
    <t>SOLNA</t>
  </si>
  <si>
    <t>LEARNSE</t>
  </si>
  <si>
    <t>LEARNING TREE INTERNATIONAL AB</t>
  </si>
  <si>
    <t>FLEMINGGATAN 7</t>
  </si>
  <si>
    <t>112 26</t>
  </si>
  <si>
    <t>BTSSVSE</t>
  </si>
  <si>
    <t>BTS SVERIGE AB</t>
  </si>
  <si>
    <t>GREVGATAN 34</t>
  </si>
  <si>
    <t>114 53</t>
  </si>
  <si>
    <t>BUYERS SITE</t>
  </si>
  <si>
    <t>INTERTEK</t>
  </si>
  <si>
    <t>TORSHAMNSGATAN 43</t>
  </si>
  <si>
    <t>JUNIPER</t>
  </si>
  <si>
    <t>JUNIPER NETWORKS (US), INC.</t>
  </si>
  <si>
    <t>1133 INNOVATION WAY</t>
  </si>
  <si>
    <t>94089-1228</t>
  </si>
  <si>
    <t>SUNNYVALE</t>
  </si>
  <si>
    <t>DISTRIBUTION CENTER CA</t>
  </si>
  <si>
    <t>SIGMA</t>
  </si>
  <si>
    <t>SIGMA TECHNOLOGY HUNGARY LTD</t>
  </si>
  <si>
    <t>KOEZRAKTAR U 30 32 K 32 EP 4 EM</t>
  </si>
  <si>
    <t>E180</t>
  </si>
  <si>
    <t>MICROLAB</t>
  </si>
  <si>
    <t>MICROLAB/FXR LLC</t>
  </si>
  <si>
    <t>300 INTERPACE PARKWAY</t>
  </si>
  <si>
    <t>PARSIPPANY</t>
  </si>
  <si>
    <t>ZP75</t>
  </si>
  <si>
    <t>EXTREME</t>
  </si>
  <si>
    <t>EXTREME NETWORKS, INC.</t>
  </si>
  <si>
    <t>6480 VIA DEL ORO</t>
  </si>
  <si>
    <t>ZP80</t>
  </si>
  <si>
    <t>PRICECA</t>
  </si>
  <si>
    <t>PRICEWATERHOUSECOOPERS</t>
  </si>
  <si>
    <t>1250 RENE LEVESQUE BOULEVARD WEST</t>
  </si>
  <si>
    <t>CA</t>
  </si>
  <si>
    <t>H3B 2G4</t>
  </si>
  <si>
    <t>FUJITJP</t>
  </si>
  <si>
    <t>FUJITSU LIMITED</t>
  </si>
  <si>
    <t>4-1-1, KAMIKODANAKA, NAKAHARA-KU</t>
  </si>
  <si>
    <t>211-0053</t>
  </si>
  <si>
    <t>KAWASAKI</t>
  </si>
  <si>
    <t>AMPHENOL</t>
  </si>
  <si>
    <t>AMPHENOL BENELUX B V</t>
  </si>
  <si>
    <t>HOOFDVESTE 19</t>
  </si>
  <si>
    <t>3992 DH</t>
  </si>
  <si>
    <t>HOUTEN</t>
  </si>
  <si>
    <t>NOT APPLICABLE</t>
  </si>
  <si>
    <t>FLEXTRONIC</t>
  </si>
  <si>
    <t>FLEXTRONICS INTERNATIONAL POLAND</t>
  </si>
  <si>
    <t>UL MALINOWSKA 28</t>
  </si>
  <si>
    <t>83-100</t>
  </si>
  <si>
    <t>TCZEW</t>
  </si>
  <si>
    <t>ZP76</t>
  </si>
  <si>
    <t>ASSOC</t>
  </si>
  <si>
    <t>ASSOC BRAS DA IND ELETRICA E</t>
  </si>
  <si>
    <t>AV PAULISTA, 1313 - 7 AND - SL 7 xx</t>
  </si>
  <si>
    <t>01311-200</t>
  </si>
  <si>
    <t>CIF</t>
  </si>
  <si>
    <t>AMPHESE</t>
  </si>
  <si>
    <t>AMPHENOL CONNEXUS AB</t>
  </si>
  <si>
    <t>P O BOX 1061 93</t>
  </si>
  <si>
    <t>171 22</t>
  </si>
  <si>
    <t>E120</t>
  </si>
  <si>
    <t>ELECTRO</t>
  </si>
  <si>
    <t>ELECTRO RENT CORPORATION</t>
  </si>
  <si>
    <t>8511 FALLBROOK AVENUE; SUITE 200</t>
  </si>
  <si>
    <t>WEST HILLS</t>
  </si>
  <si>
    <t>FLEXTRONICS ELECTRONICS TECHNOLOGY</t>
  </si>
  <si>
    <t>9  SUQIAN ROAD</t>
  </si>
  <si>
    <t>SUZHOU</t>
  </si>
  <si>
    <t>ZP63</t>
  </si>
  <si>
    <t>ANALOUS</t>
  </si>
  <si>
    <t>ANALOG DEVICES, INC.</t>
  </si>
  <si>
    <t>1 TECHNOLOGY WAY</t>
  </si>
  <si>
    <t>NORWOOD</t>
  </si>
  <si>
    <t>WIPRO</t>
  </si>
  <si>
    <t>SURVEY NOS.76-P &amp; 80-P</t>
  </si>
  <si>
    <t>BENGALURU</t>
  </si>
  <si>
    <t>ZA24</t>
  </si>
  <si>
    <t>INTRAGR</t>
  </si>
  <si>
    <t>INTRACOM SINGLE-MEMBER S.A.</t>
  </si>
  <si>
    <t>19,7 KM MARKOPOULOU AVE</t>
  </si>
  <si>
    <t>PEANIA ATTIKA</t>
  </si>
  <si>
    <t>ZA54</t>
  </si>
  <si>
    <t>ZENSANL</t>
  </si>
  <si>
    <t>SERVICE EXPRESS TECHNOLOGIES B.V.</t>
  </si>
  <si>
    <t>MR B.M. TELDERSSTRAAT 7</t>
  </si>
  <si>
    <t>6842 CT</t>
  </si>
  <si>
    <t>ARNHEM</t>
  </si>
  <si>
    <t>HANDELSHÖG</t>
  </si>
  <si>
    <t>HANDELSHÖGSKOLAN I STOCKHOLM</t>
  </si>
  <si>
    <t>SVEAVÄGEN 65</t>
  </si>
  <si>
    <t>104 30</t>
  </si>
  <si>
    <t>ACE TECH</t>
  </si>
  <si>
    <t>451 4 NONHYEON DONG</t>
  </si>
  <si>
    <t>INCHEON</t>
  </si>
  <si>
    <t>WUHAN FING</t>
  </si>
  <si>
    <t>WUHAN FINGU ELECTRONIC TECHNOLOGY</t>
  </si>
  <si>
    <t>GUANDONG SCIENCE &amp; TECHNOLOGY ZONE</t>
  </si>
  <si>
    <t>WUHAN</t>
  </si>
  <si>
    <t>ORIGIN</t>
  </si>
  <si>
    <t>KMW</t>
  </si>
  <si>
    <t>KMW INC.</t>
  </si>
  <si>
    <t>21 DONGTAN-DAERO 25-GIL</t>
  </si>
  <si>
    <t>GYEONGGI-DO</t>
  </si>
  <si>
    <t>RFS TECHNO</t>
  </si>
  <si>
    <t>RFS TECHNOLOGIES, INC.</t>
  </si>
  <si>
    <t>200 POND VIEW DR</t>
  </si>
  <si>
    <t>06450-7195</t>
  </si>
  <si>
    <t>MERIDEN</t>
  </si>
  <si>
    <t>SELLER'S US LOCATION</t>
  </si>
  <si>
    <t>WURTH INDU</t>
  </si>
  <si>
    <t>WURTH INDUSTRY SERVICE (CHINA)</t>
  </si>
  <si>
    <t>BUILDING 5,NO. 51, LANE 1159,EAST</t>
  </si>
  <si>
    <t>DELTA ELEC</t>
  </si>
  <si>
    <t>909 SOI 9, MOO 4, BANGPOO</t>
  </si>
  <si>
    <t>MUANG SAMUTPRAKARN</t>
  </si>
  <si>
    <t>ORACLUS</t>
  </si>
  <si>
    <t>ORACLE AMERICA INC</t>
  </si>
  <si>
    <t>500 ORACLE PARKWAY</t>
  </si>
  <si>
    <t>REDWOOD SHORES</t>
  </si>
  <si>
    <t>SIGMASE</t>
  </si>
  <si>
    <t>SIGMA TECHNOLOGY INFORMATION AB</t>
  </si>
  <si>
    <t>LINDHOLMSPIREN 9 VAN 5</t>
  </si>
  <si>
    <t>417 56</t>
  </si>
  <si>
    <t>GÖTEBORG</t>
  </si>
  <si>
    <t>TRYLOCA</t>
  </si>
  <si>
    <t>TRYLON MANUFACTURING COMPANY LTD &amp;</t>
  </si>
  <si>
    <t>21 SOUTH FIELD DRIVE</t>
  </si>
  <si>
    <t>N3B 2Z6</t>
  </si>
  <si>
    <t>ELMIRA</t>
  </si>
  <si>
    <t>HEWLETT</t>
  </si>
  <si>
    <t>HEWLETT PACKARD ENTERPRISE COMPANY</t>
  </si>
  <si>
    <t>3000 HANOVER ST</t>
  </si>
  <si>
    <t>94304-1181</t>
  </si>
  <si>
    <t>PALO ALTO</t>
  </si>
  <si>
    <t>SCHENKER</t>
  </si>
  <si>
    <t>SCHENKER AB</t>
  </si>
  <si>
    <t>LILLA BOMMEN 3</t>
  </si>
  <si>
    <t>412 97</t>
  </si>
  <si>
    <t>SVENSKA</t>
  </si>
  <si>
    <t>SVENSKA INDUSTRINS IP FORENING</t>
  </si>
  <si>
    <t>ELLAGÅRDSVÄGEN 95</t>
  </si>
  <si>
    <t>187 45</t>
  </si>
  <si>
    <t>TELEDROM</t>
  </si>
  <si>
    <t>TELEDROM LTD</t>
  </si>
  <si>
    <t>15 KILKIS STR  ANDROULLA COURT</t>
  </si>
  <si>
    <t>LARNAKA</t>
  </si>
  <si>
    <t>AQ ENCLOSU</t>
  </si>
  <si>
    <t>BOX 109</t>
  </si>
  <si>
    <t>567 22</t>
  </si>
  <si>
    <t>VAGGERYD</t>
  </si>
  <si>
    <t>SELLERS PLACE</t>
  </si>
  <si>
    <t>SVENSKA FÖRENINGEN</t>
  </si>
  <si>
    <t>16 NORRSTIGEN C/O T DOMEIJ</t>
  </si>
  <si>
    <t>181 29</t>
  </si>
  <si>
    <t>LIDINGÖ</t>
  </si>
  <si>
    <t>DHLGLCA</t>
  </si>
  <si>
    <t>DHL GLOBAL FORWARDING (CANADA) INC.</t>
  </si>
  <si>
    <t>6200 EDWARDS BLVD.</t>
  </si>
  <si>
    <t>L4T 2V7</t>
  </si>
  <si>
    <t>Z019</t>
  </si>
  <si>
    <t>MULTICA</t>
  </si>
  <si>
    <t>MULTI-LANGUE SAYKALY (MLS) INC.</t>
  </si>
  <si>
    <t>600-2000 MCGILL COLLEGE AVENUE</t>
  </si>
  <si>
    <t>H3A 3H3</t>
  </si>
  <si>
    <t>HEWLETT PA</t>
  </si>
  <si>
    <t>HEWLETT PACKARD ENTERPRISE CANADA</t>
  </si>
  <si>
    <t>5150 SPECTRUM WAY, SUITE 400</t>
  </si>
  <si>
    <t>L4W 5G2</t>
  </si>
  <si>
    <t>BUYER'S SITE</t>
  </si>
  <si>
    <t>IBM CANADA</t>
  </si>
  <si>
    <t>IBM CANADA LTD</t>
  </si>
  <si>
    <t>3600 STEELS AVE EAST</t>
  </si>
  <si>
    <t>L3R 9Z7</t>
  </si>
  <si>
    <t>MARKHAM</t>
  </si>
  <si>
    <t>INTERCA</t>
  </si>
  <si>
    <t>INTERFAX SYSTEMS INC</t>
  </si>
  <si>
    <t>1200 AEROWOOD DR UNIT 2</t>
  </si>
  <si>
    <t>L4W 2S7</t>
  </si>
  <si>
    <t>SECURCA</t>
  </si>
  <si>
    <t>SECURITAS CANADA LIMITED</t>
  </si>
  <si>
    <t>265 YORKLAND BOULEVARD</t>
  </si>
  <si>
    <t>M2J 1S5</t>
  </si>
  <si>
    <t>NORTH YORK</t>
  </si>
  <si>
    <t>TELEPCA</t>
  </si>
  <si>
    <t>TELEPHONE SWITCHING SERVICES</t>
  </si>
  <si>
    <t>121 MARGARET PLACE</t>
  </si>
  <si>
    <t>K6V 6Y6</t>
  </si>
  <si>
    <t>BROCKVILLE</t>
  </si>
  <si>
    <t>ZP70</t>
  </si>
  <si>
    <t>SODEXCA</t>
  </si>
  <si>
    <t>SODEXO CANADA LTD</t>
  </si>
  <si>
    <t>3350 SOUTH SERVICE ROAD</t>
  </si>
  <si>
    <t>L7N 3M6</t>
  </si>
  <si>
    <t>BURLINGTON</t>
  </si>
  <si>
    <t>SOFTCCA</t>
  </si>
  <si>
    <t>SOFTCHOICE LP</t>
  </si>
  <si>
    <t>POSTAL STATION A</t>
  </si>
  <si>
    <t>M5W 5M5</t>
  </si>
  <si>
    <t>TORONTO</t>
  </si>
  <si>
    <t>CANADIAN W</t>
  </si>
  <si>
    <t>CANADIAN TELECOMMUNICATIONS</t>
  </si>
  <si>
    <t>180 ELGIN STREET, 11TH FLOOR</t>
  </si>
  <si>
    <t>K2P 2K3</t>
  </si>
  <si>
    <t>EY6B</t>
  </si>
  <si>
    <t>ACCESS</t>
  </si>
  <si>
    <t>ACCESS INFORMATION MANAGEMENT</t>
  </si>
  <si>
    <t>100 DISCO ROAD, UNIT 2</t>
  </si>
  <si>
    <t>M9W 1M1</t>
  </si>
  <si>
    <t>ETOBICOKE</t>
  </si>
  <si>
    <t>BCF</t>
  </si>
  <si>
    <t>BCF S E N C R L</t>
  </si>
  <si>
    <t>1100 RENE LEVESQUE BLVD</t>
  </si>
  <si>
    <t>H3B 5C9</t>
  </si>
  <si>
    <t>VALLEN</t>
  </si>
  <si>
    <t>VALLEN DISTRIBUTION, INC.</t>
  </si>
  <si>
    <t>310 TECHNOLOGY PKWY</t>
  </si>
  <si>
    <t>PEACHTREE CORNERS</t>
  </si>
  <si>
    <t>SUPPLIER'S US LOCATION</t>
  </si>
  <si>
    <t>TOWERCA</t>
  </si>
  <si>
    <t>TOWERS WATSON CANADA INC</t>
  </si>
  <si>
    <t>1800 MCGILL COLLEGE AVE 22ND FLR</t>
  </si>
  <si>
    <t>H3A 3J6</t>
  </si>
  <si>
    <t>MERCECA</t>
  </si>
  <si>
    <t>MERCER CANADA LIMITED</t>
  </si>
  <si>
    <t>120 BREMNER BOULEVARD</t>
  </si>
  <si>
    <t>M5J 0A8</t>
  </si>
  <si>
    <t>GLOBACA</t>
  </si>
  <si>
    <t>GLOBAL KNOWLEDGE NETWORK</t>
  </si>
  <si>
    <t>2 BLOOR STREET WEST</t>
  </si>
  <si>
    <t>M4W 3E2</t>
  </si>
  <si>
    <t>ZAYO</t>
  </si>
  <si>
    <t>ZAYO CANADA INC</t>
  </si>
  <si>
    <t>200 WELLINGTON ST W SUITE 1200</t>
  </si>
  <si>
    <t>M5V 3G2</t>
  </si>
  <si>
    <t>ZP25</t>
  </si>
  <si>
    <t>ANIXTCA</t>
  </si>
  <si>
    <t>ANIXTER CANADA INC</t>
  </si>
  <si>
    <t>BOX 3216   POSTAL STN A</t>
  </si>
  <si>
    <t>M5W 4K2</t>
  </si>
  <si>
    <t>SELLER'S PLACE</t>
  </si>
  <si>
    <t>DELL</t>
  </si>
  <si>
    <t>DELL CANADA INC.</t>
  </si>
  <si>
    <t>155 GORDON BAKER ROAD, SUITE 501</t>
  </si>
  <si>
    <t>M2H 3N5</t>
  </si>
  <si>
    <t>WORKPCA</t>
  </si>
  <si>
    <t>WORKPLACE SAFETY &amp; INSURANCE BOARD</t>
  </si>
  <si>
    <t>P.O BOX 4115,STATION A</t>
  </si>
  <si>
    <t>M5W 2V3</t>
  </si>
  <si>
    <t>ZP00</t>
  </si>
  <si>
    <t>INVESCA</t>
  </si>
  <si>
    <t>INVESTISSEMENT QUEBEC</t>
  </si>
  <si>
    <t>1195 AVENUE LAVIGERIE, BUREAU 060</t>
  </si>
  <si>
    <t>G1V 4N3</t>
  </si>
  <si>
    <t>SAINTE-FOY</t>
  </si>
  <si>
    <t>ELECTUS</t>
  </si>
  <si>
    <t>ELECTRO WIRE INC</t>
  </si>
  <si>
    <t>2018 POWERS FERRY ROAD</t>
  </si>
  <si>
    <t>ATLANTA</t>
  </si>
  <si>
    <t>SUPPLIER PLACE</t>
  </si>
  <si>
    <t>INDUSTCA</t>
  </si>
  <si>
    <t>INDUSTRIES CANADA</t>
  </si>
  <si>
    <t>C.P. 2330, SUCC. D</t>
  </si>
  <si>
    <t>K1P 6K1</t>
  </si>
  <si>
    <t>ECOLE POLY</t>
  </si>
  <si>
    <t>CORPORATION DE L'ECOLE</t>
  </si>
  <si>
    <t>STN CENTRE-VILLE</t>
  </si>
  <si>
    <t>H3C 3A7</t>
  </si>
  <si>
    <t>BELL</t>
  </si>
  <si>
    <t>BELL CANADA INC. X</t>
  </si>
  <si>
    <t>1 CARREFOUR ALEXANDER-GRAHAM-BELL</t>
  </si>
  <si>
    <t>H3E 3B3</t>
  </si>
  <si>
    <t>VERDUN</t>
  </si>
  <si>
    <t>ROGERS</t>
  </si>
  <si>
    <t>ROGERS COMMUNICATIONS CANADA INC</t>
  </si>
  <si>
    <t>1 MOUNT PLEASANT RD</t>
  </si>
  <si>
    <t>M4Y 2Y5</t>
  </si>
  <si>
    <t>MARSHCCA</t>
  </si>
  <si>
    <t>MARSH CANADA LIMITED</t>
  </si>
  <si>
    <t>161 BAY STREET SUITE 1400</t>
  </si>
  <si>
    <t>M5J 2S4</t>
  </si>
  <si>
    <t>ZP07</t>
  </si>
  <si>
    <t>BROOKCA</t>
  </si>
  <si>
    <t>BROOK VMS</t>
  </si>
  <si>
    <t>22 PARIS STREET</t>
  </si>
  <si>
    <t>L9R 1V7</t>
  </si>
  <si>
    <t>ALLISTON</t>
  </si>
  <si>
    <t>SWEDISH CA</t>
  </si>
  <si>
    <t>THE SWEDISH CANADIAN CHAMBER OF</t>
  </si>
  <si>
    <t>2 BLOOR STREET, WEST,</t>
  </si>
  <si>
    <t>PREMICA</t>
  </si>
  <si>
    <t>PREMIER FARNELL CANADA LIMITED</t>
  </si>
  <si>
    <t>6375 DIXIE ROAD</t>
  </si>
  <si>
    <t>L5T 2E7</t>
  </si>
  <si>
    <t>ED60</t>
  </si>
  <si>
    <t>CONCORDIA</t>
  </si>
  <si>
    <t>CONCORDIA UNIVERSITY</t>
  </si>
  <si>
    <t>GM 700 1455 DE MAISONNEUVE BLVD W.</t>
  </si>
  <si>
    <t>H3G 1M8</t>
  </si>
  <si>
    <t>MONTREAL INTERNATIONAL</t>
  </si>
  <si>
    <t>380 SAINTE-ANTOINE O. BUREAU 8000</t>
  </si>
  <si>
    <t>H2Y 3X7</t>
  </si>
  <si>
    <t>ED30</t>
  </si>
  <si>
    <t>ROGERCA</t>
  </si>
  <si>
    <t>ROGERS BUSINESS SOLUTIONS</t>
  </si>
  <si>
    <t>1 MOUNT PLEASANT ROAD</t>
  </si>
  <si>
    <t>RADIOCA</t>
  </si>
  <si>
    <t>RADIO ADVISORY BOARD OF CANADA</t>
  </si>
  <si>
    <t>UNIT M038, 2583 CARLING AVENUE</t>
  </si>
  <si>
    <t>K2B 7H7</t>
  </si>
  <si>
    <t>ROHDECA</t>
  </si>
  <si>
    <t>ROHDE &amp; SCHWARZ CANADA INC</t>
  </si>
  <si>
    <t>1 HINES ROAD, SUIT 100</t>
  </si>
  <si>
    <t>K2K 3C7</t>
  </si>
  <si>
    <t>KANATA</t>
  </si>
  <si>
    <t>CANADIAN E</t>
  </si>
  <si>
    <t>CANADIAN ELECTRONICS AND</t>
  </si>
  <si>
    <t>633 GRANITE COURT</t>
  </si>
  <si>
    <t>L1W 3K1</t>
  </si>
  <si>
    <t>PICKERING</t>
  </si>
  <si>
    <t>GROUPE CAI</t>
  </si>
  <si>
    <t>LE GROUPE CAI GLOBAL INC.</t>
  </si>
  <si>
    <t>615, RENÉ-LÉVESQUE WEST</t>
  </si>
  <si>
    <t>H3B 1P5</t>
  </si>
  <si>
    <t>VERTICA</t>
  </si>
  <si>
    <t>VERTIV CANADA ULC</t>
  </si>
  <si>
    <t>3800B LAIRD RD., UNIT 7</t>
  </si>
  <si>
    <t>L5L 0B2</t>
  </si>
  <si>
    <t>SELLER'S SITE</t>
  </si>
  <si>
    <t>HECMOCA</t>
  </si>
  <si>
    <t>HEC MONTRÉAL</t>
  </si>
  <si>
    <t>3000 COTE-SAINTE-CATHERINE</t>
  </si>
  <si>
    <t>H3T 2A7</t>
  </si>
  <si>
    <t>ALLIEUS</t>
  </si>
  <si>
    <t>ALLIED ELECTRONICS INC</t>
  </si>
  <si>
    <t>7151 JACK NEWELL BLVD. SOUTH</t>
  </si>
  <si>
    <t>FORT WORTH</t>
  </si>
  <si>
    <t>THEMAUS</t>
  </si>
  <si>
    <t>THE MATHWORKS INC</t>
  </si>
  <si>
    <t>3 APPLE HILL DRIVE</t>
  </si>
  <si>
    <t>NATICK</t>
  </si>
  <si>
    <t>EMCCOCA</t>
  </si>
  <si>
    <t>EMC CORPORATION OF CANADA</t>
  </si>
  <si>
    <t>POB 4573, DEPT. 9, POSTAL STN A</t>
  </si>
  <si>
    <t>M5W 4V4</t>
  </si>
  <si>
    <t>INFOVUS</t>
  </si>
  <si>
    <t>INFOVISTA CORPORATION</t>
  </si>
  <si>
    <t>20405 EXCHANGE STREET, SUITE 301</t>
  </si>
  <si>
    <t>ASHBURN</t>
  </si>
  <si>
    <t>ALTEAMS SU</t>
  </si>
  <si>
    <t>388 CHAOHONG ROAD</t>
  </si>
  <si>
    <t>ANHUI TATF</t>
  </si>
  <si>
    <t>ANHUI TATFOOK TECHNOLOGY CO., LTD.</t>
  </si>
  <si>
    <t>BUILDING 4, NATIONAL FINANCIAL PARK</t>
  </si>
  <si>
    <t>ANHUI</t>
  </si>
  <si>
    <t>JIANGSU JS</t>
  </si>
  <si>
    <t>JIANGSU JST TECHNOLOGY CO.,LTD</t>
  </si>
  <si>
    <t>12 DONGJING AVENUE</t>
  </si>
  <si>
    <t>DONG TAI</t>
  </si>
  <si>
    <t>ROSENDE</t>
  </si>
  <si>
    <t>ROSENBERGER HOCHFREQUENZTECHNIK</t>
  </si>
  <si>
    <t>HAUPSTR 1</t>
  </si>
  <si>
    <t>FRIDOLFING</t>
  </si>
  <si>
    <t>DALLAS</t>
  </si>
  <si>
    <t>DIGI KEY</t>
  </si>
  <si>
    <t>DIGI KEY CORPORATION</t>
  </si>
  <si>
    <t>701 BROOKS AVE. SOUTH</t>
  </si>
  <si>
    <t>THIEF RIVER FALLS</t>
  </si>
  <si>
    <t>IBWAVCA</t>
  </si>
  <si>
    <t>400 SAINTE CROIX AVE, SUITE 2100</t>
  </si>
  <si>
    <t>H4N 3L4</t>
  </si>
  <si>
    <t>COMMSCOPE</t>
  </si>
  <si>
    <t>COMMSCOPE TECHNOLOGIES LLC</t>
  </si>
  <si>
    <t>3642 E US HIGHWAY 70</t>
  </si>
  <si>
    <t>CLAREMONT</t>
  </si>
  <si>
    <t>ASSETUS</t>
  </si>
  <si>
    <t>ASSET INTERTECH, INC.</t>
  </si>
  <si>
    <t>7161 BISHOP RD SUITE 250</t>
  </si>
  <si>
    <t>75024-3634</t>
  </si>
  <si>
    <t>BAKER</t>
  </si>
  <si>
    <t>BAKER &amp; MCKENZIE LLP</t>
  </si>
  <si>
    <t>815 CONNECTICUT AVE., N.W.,</t>
  </si>
  <si>
    <t>WASHINGTON</t>
  </si>
  <si>
    <t>JFW INDUST</t>
  </si>
  <si>
    <t>JFW INDUSTRIES INC.</t>
  </si>
  <si>
    <t>5134 COMMERCE SQUARE DRIVE</t>
  </si>
  <si>
    <t>46237-9705</t>
  </si>
  <si>
    <t>INDIANAPOLIS</t>
  </si>
  <si>
    <t>LIVINUS</t>
  </si>
  <si>
    <t>LIVINGSTON INTERNATIONAL INC</t>
  </si>
  <si>
    <t>425 S FINANCIAL PLACE</t>
  </si>
  <si>
    <t>CHICAGO</t>
  </si>
  <si>
    <t>ED75</t>
  </si>
  <si>
    <t>MCMASTER-C</t>
  </si>
  <si>
    <t>600 N COUNTY LINE RD</t>
  </si>
  <si>
    <t>ELMHURST</t>
  </si>
  <si>
    <t>AURORA</t>
  </si>
  <si>
    <t>MOUSEUS</t>
  </si>
  <si>
    <t>MOUSER ELECTRONICS INC</t>
  </si>
  <si>
    <t>1000 N MAIN ST</t>
  </si>
  <si>
    <t>76063-1514</t>
  </si>
  <si>
    <t>MANSFIELD</t>
  </si>
  <si>
    <t>SOFTWUS</t>
  </si>
  <si>
    <t>SOFTWARE HOUSE INTERNATIONAL INC</t>
  </si>
  <si>
    <t>33 KNIGHTSBRIDGE ROAD</t>
  </si>
  <si>
    <t>PISCATAWAY</t>
  </si>
  <si>
    <t>TEKTRUS</t>
  </si>
  <si>
    <t>TEKTRONIX INC</t>
  </si>
  <si>
    <t>14200 SW KARL BRAUN DR</t>
  </si>
  <si>
    <t>BEAVERTON</t>
  </si>
  <si>
    <t>POINT OF ORIGIN</t>
  </si>
  <si>
    <t>TRUSTFORTE</t>
  </si>
  <si>
    <t>THE TRUSTFORTE CORPORATION</t>
  </si>
  <si>
    <t>271 MADISON AVENUE FL 3</t>
  </si>
  <si>
    <t>10016-1000</t>
  </si>
  <si>
    <t>NEW YORK</t>
  </si>
  <si>
    <t>VOLEX</t>
  </si>
  <si>
    <t>VOLEX INC</t>
  </si>
  <si>
    <t>915 TATE BLVD SE SUITE 130</t>
  </si>
  <si>
    <t>HICKORY</t>
  </si>
  <si>
    <t>TUVSUGB</t>
  </si>
  <si>
    <t>TUV SUD LIMITED</t>
  </si>
  <si>
    <t>OCTAGON HOUSE</t>
  </si>
  <si>
    <t>PO15 5RL</t>
  </si>
  <si>
    <t>FAREHAM</t>
  </si>
  <si>
    <t>PRICEWATER</t>
  </si>
  <si>
    <t>PRICEWATERHOUSE COOPERS LLP</t>
  </si>
  <si>
    <t>300 MADISON AVENUE 24YH FLOOR</t>
  </si>
  <si>
    <t>10017-6204</t>
  </si>
  <si>
    <t>XILINX</t>
  </si>
  <si>
    <t>XILINX INC</t>
  </si>
  <si>
    <t>2100 LOGIC DRIVE</t>
  </si>
  <si>
    <t>THALEUS</t>
  </si>
  <si>
    <t>THALES DIS USA, INC.</t>
  </si>
  <si>
    <t>9442 CAPITAL OF TEXAS HWY</t>
  </si>
  <si>
    <t>AUSTIN</t>
  </si>
  <si>
    <t>BUYER SITE</t>
  </si>
  <si>
    <t>SHANGHAI A</t>
  </si>
  <si>
    <t>SHANGHAI ALLIED INDUSTRIAL CO LTD</t>
  </si>
  <si>
    <t>6F , BUILDING. 33, NO. 99</t>
  </si>
  <si>
    <t>LESJÖSE</t>
  </si>
  <si>
    <t>LESJOFORS BANDDETALJER AB</t>
  </si>
  <si>
    <t>EXPOVÄGEN 7</t>
  </si>
  <si>
    <t>331 42</t>
  </si>
  <si>
    <t>VÄRNAMO</t>
  </si>
  <si>
    <t>ERNSTUS</t>
  </si>
  <si>
    <t>ERNST &amp; YOUNG</t>
  </si>
  <si>
    <t>BANK OF AMERICA CHIC 96550</t>
  </si>
  <si>
    <t>NETAPP</t>
  </si>
  <si>
    <t>NETAPP, INC.</t>
  </si>
  <si>
    <t>3060 OLSEN DRIVE</t>
  </si>
  <si>
    <t>95128-2155</t>
  </si>
  <si>
    <t>ERNST &amp; YO</t>
  </si>
  <si>
    <t>ERNST &amp; YOUNG LLP</t>
  </si>
  <si>
    <t>5 TIMES SQUARE</t>
  </si>
  <si>
    <t>INFINEON</t>
  </si>
  <si>
    <t>INFINEON TECHNOLOGIES AG</t>
  </si>
  <si>
    <t>AM CAMPEON 1-12</t>
  </si>
  <si>
    <t>NEUBIBERG</t>
  </si>
  <si>
    <t>THALES</t>
  </si>
  <si>
    <t>THALES DIS TECHNOLOGIES B.V.</t>
  </si>
  <si>
    <t>SEATLLEWEG 5</t>
  </si>
  <si>
    <t>3195 ND</t>
  </si>
  <si>
    <t>ROTTERDAM- PERNIS</t>
  </si>
  <si>
    <t>AMERICAN</t>
  </si>
  <si>
    <t>AMERICAN INTERNATIONAL RELOCATION</t>
  </si>
  <si>
    <t>6 PENN CENTER WEST SUITE 200</t>
  </si>
  <si>
    <t>PITTSBURGH</t>
  </si>
  <si>
    <t>NANJING JIEXI TECHNOLOGIES CO LTD</t>
  </si>
  <si>
    <t>6-7TH FLOOR, BLDG.9, NO.699-18</t>
  </si>
  <si>
    <t>FINISUS</t>
  </si>
  <si>
    <t>FINISAR CORPORATION</t>
  </si>
  <si>
    <t>1830 BERING DR</t>
  </si>
  <si>
    <t>95112-4212</t>
  </si>
  <si>
    <t>WESTOWER</t>
  </si>
  <si>
    <t>WESTOWER COMMUNICATIONS LTD</t>
  </si>
  <si>
    <t>60 SOUTH FIELD DRIVE</t>
  </si>
  <si>
    <t>N3B 2Z2</t>
  </si>
  <si>
    <t>UPS SUPPLY</t>
  </si>
  <si>
    <t>UPS SUPPLY CHAIN SOLUTIONS INC</t>
  </si>
  <si>
    <t>12380 MORRIS ROAD</t>
  </si>
  <si>
    <t>30005-4177</t>
  </si>
  <si>
    <t>ALPHARETTA</t>
  </si>
  <si>
    <t>NETWOCA</t>
  </si>
  <si>
    <t>NETWORK APPLIANCE CANDA LTD</t>
  </si>
  <si>
    <t>100 KING ST WEST, SUITE 6000</t>
  </si>
  <si>
    <t>M5X 1E2</t>
  </si>
  <si>
    <t>CERIDCA</t>
  </si>
  <si>
    <t>CERIDIAN CANADA LTD</t>
  </si>
  <si>
    <t>125 GARRY STREET SUITE 900</t>
  </si>
  <si>
    <t>R3C 3P2</t>
  </si>
  <si>
    <t>WINNIPEG</t>
  </si>
  <si>
    <t>MVC MOBILE</t>
  </si>
  <si>
    <t>MVC MOBILE VIDEOCOMMUNICATION GMBH</t>
  </si>
  <si>
    <t>CAMPUS KRONBERG 7</t>
  </si>
  <si>
    <t>KRONBERG IM TAUNUS</t>
  </si>
  <si>
    <t>AT PLACE</t>
  </si>
  <si>
    <t>EMCCOUS</t>
  </si>
  <si>
    <t>EMC CORPORATION</t>
  </si>
  <si>
    <t>176 SOUTH STREET</t>
  </si>
  <si>
    <t>HOPKINTON</t>
  </si>
  <si>
    <t>CONSUCA</t>
  </si>
  <si>
    <t>CONSULTATION S A P A INC</t>
  </si>
  <si>
    <t>5867 RUE MARQUETTE</t>
  </si>
  <si>
    <t>H2G 2X9</t>
  </si>
  <si>
    <t>EES</t>
  </si>
  <si>
    <t>EES SPA</t>
  </si>
  <si>
    <t>VIA BUCCARI  9</t>
  </si>
  <si>
    <t>GENOVA</t>
  </si>
  <si>
    <t>ZZ61</t>
  </si>
  <si>
    <t>HEWLETT PACKARD INTERNATIONAL BANK</t>
  </si>
  <si>
    <t>BUILDING 1, LIFEY BUSINESS CAMPUS</t>
  </si>
  <si>
    <t>W23 Y972</t>
  </si>
  <si>
    <t>LEIXLIP</t>
  </si>
  <si>
    <t>MCGILL</t>
  </si>
  <si>
    <t>MCGILL UNIVERSITY</t>
  </si>
  <si>
    <t>3465 DUROCHER ST., SUITE NO. 323</t>
  </si>
  <si>
    <t>H2X 0A8</t>
  </si>
  <si>
    <t>MOLEX</t>
  </si>
  <si>
    <t>MOLEX, LLC</t>
  </si>
  <si>
    <t>2222 WELLINGTON COURT</t>
  </si>
  <si>
    <t>LISLE</t>
  </si>
  <si>
    <t>SELLER’S PLACE</t>
  </si>
  <si>
    <t>GAP WIRELE</t>
  </si>
  <si>
    <t>GAP WIRELESS INC</t>
  </si>
  <si>
    <t>2880 ARGENTIA ROAD UNITS 8&amp;9</t>
  </si>
  <si>
    <t>L5N 7X8</t>
  </si>
  <si>
    <t>SUPPLIER'S SITE</t>
  </si>
  <si>
    <t>NOLATO</t>
  </si>
  <si>
    <t>NOLATO SILIKONTEKNIK AB</t>
  </si>
  <si>
    <t>HALLSBERG BOX 62</t>
  </si>
  <si>
    <t>694 22</t>
  </si>
  <si>
    <t>HALLSBERG</t>
  </si>
  <si>
    <t>RED HAT</t>
  </si>
  <si>
    <t>RED HAT LIMITED</t>
  </si>
  <si>
    <t>6700 CORK AIRPORT BUSINESS PARK</t>
  </si>
  <si>
    <t>T12 XR60</t>
  </si>
  <si>
    <t>CORK</t>
  </si>
  <si>
    <t>TESTEQUITY</t>
  </si>
  <si>
    <t>TESTEQUITY LLC</t>
  </si>
  <si>
    <t>6100 CONDOR DR</t>
  </si>
  <si>
    <t>93021-2608</t>
  </si>
  <si>
    <t>MOORPARK</t>
  </si>
  <si>
    <t>CARROLLTON</t>
  </si>
  <si>
    <t>MINI-US</t>
  </si>
  <si>
    <t>MINI-CIRCUITS</t>
  </si>
  <si>
    <t>13 NEPTUNE AVE</t>
  </si>
  <si>
    <t>BROOKLYN</t>
  </si>
  <si>
    <t>RUSSELL RE</t>
  </si>
  <si>
    <t>RUSSELL REYNOLDS ASSOCIATES INC</t>
  </si>
  <si>
    <t>277 PARK AVENUE, SUITE 3800</t>
  </si>
  <si>
    <t>UNIVECA</t>
  </si>
  <si>
    <t>UNIVERSITY OF TORONTO</t>
  </si>
  <si>
    <t>140 ST GEORGE STREET</t>
  </si>
  <si>
    <t>M5S 3G6</t>
  </si>
  <si>
    <t>PULSE</t>
  </si>
  <si>
    <t>PULSE ELECTRONICS (SINGAPORE)</t>
  </si>
  <si>
    <t>3 FRASER STREET</t>
  </si>
  <si>
    <t>NXPSENL</t>
  </si>
  <si>
    <t>NXP SEMICONDUCTORS NETHERLANDS B.V.</t>
  </si>
  <si>
    <t>HIGH TECH CAMPUS 60</t>
  </si>
  <si>
    <t>5656 AG</t>
  </si>
  <si>
    <t>EINDHOVEN</t>
  </si>
  <si>
    <t>Z160</t>
  </si>
  <si>
    <t>WUS PRINTE</t>
  </si>
  <si>
    <t>WUS PRINTED CIRCUIT (KUNSHAN) CO.,</t>
  </si>
  <si>
    <t>NO. 1, DONGLONG ROAD</t>
  </si>
  <si>
    <t>KUNSHAN</t>
  </si>
  <si>
    <t>AF-DIGITAL</t>
  </si>
  <si>
    <t>AF-DIGITAL SOLUTIONS AB</t>
  </si>
  <si>
    <t>FRÖSUNDALEDEN 2A 3</t>
  </si>
  <si>
    <t>CDW CORP.</t>
  </si>
  <si>
    <t>CDW CANADA CORP.</t>
  </si>
  <si>
    <t>20 CARLSON COURT SUITE 300</t>
  </si>
  <si>
    <t>M9W 7K6</t>
  </si>
  <si>
    <t>STANDARD</t>
  </si>
  <si>
    <t>STANDARD AS</t>
  </si>
  <si>
    <t>PIKK TN 107</t>
  </si>
  <si>
    <t>KOSE ALEVIK</t>
  </si>
  <si>
    <t>BUYER'S LOCATION</t>
  </si>
  <si>
    <t>FOCUS MICR</t>
  </si>
  <si>
    <t>4555 CH DU BOIS FRANC</t>
  </si>
  <si>
    <t>H4S 1A8</t>
  </si>
  <si>
    <t>SOFTWARE</t>
  </si>
  <si>
    <t>SOFTWARE SOLUTIONS UNLIMITED INC</t>
  </si>
  <si>
    <t>9595 SW GEMINI DR .</t>
  </si>
  <si>
    <t>MSI ACI</t>
  </si>
  <si>
    <t>MSI ACI EUROPE BV</t>
  </si>
  <si>
    <t>HJE WENCKEBACHWEG 123</t>
  </si>
  <si>
    <t>1096 AM</t>
  </si>
  <si>
    <t>AMSTERDAM</t>
  </si>
  <si>
    <t>SICHUAN</t>
  </si>
  <si>
    <t>SICHUAN ZHONGGUANG LIGHTNING</t>
  </si>
  <si>
    <t>19 TIANYU ROAD WEST PARK</t>
  </si>
  <si>
    <t>CHENGDU</t>
  </si>
  <si>
    <t>CANADA (MISSISSAUGA)</t>
  </si>
  <si>
    <t>COMBA TELE</t>
  </si>
  <si>
    <t>COMBA TELECOM LIMITED</t>
  </si>
  <si>
    <t>FLAT/RM 611 6/F</t>
  </si>
  <si>
    <t>OTTAWA, CANADA</t>
  </si>
  <si>
    <t>LAIRDUS</t>
  </si>
  <si>
    <t>16401 SWINGLEY RIDGE ROAD</t>
  </si>
  <si>
    <t>CHESTERFIELD</t>
  </si>
  <si>
    <t>MULTEK TEC</t>
  </si>
  <si>
    <t>1ST FLOOR THE EXCHANGE</t>
  </si>
  <si>
    <t>MU</t>
  </si>
  <si>
    <t>EBENE</t>
  </si>
  <si>
    <t>SUZHOU DONGSHAN PRECISION</t>
  </si>
  <si>
    <t>8 SHIHESHAN ROAD, DONGSHAN</t>
  </si>
  <si>
    <t>BUYER' PLACE</t>
  </si>
  <si>
    <t>CINTAS</t>
  </si>
  <si>
    <t>CINTAS CORPORATION NO. 2</t>
  </si>
  <si>
    <t>6800 CINTAS BLV</t>
  </si>
  <si>
    <t>MASON</t>
  </si>
  <si>
    <t>ASIAVITAL</t>
  </si>
  <si>
    <t>ASIA VITAL COMPONENTS CO LTD</t>
  </si>
  <si>
    <t>WEST INDUSTRIAL PARK</t>
  </si>
  <si>
    <t>SHENZHEN</t>
  </si>
  <si>
    <t>FAIST PREC</t>
  </si>
  <si>
    <t>FAIST PRECISION TECHNOLOGY (SUZHOU)</t>
  </si>
  <si>
    <t>123 LU SHAN ROAD</t>
  </si>
  <si>
    <t>SUZHOU CITY</t>
  </si>
  <si>
    <t>KINGSIGNAL</t>
  </si>
  <si>
    <t>KINGSIGNAL TECHNOLOGY CO LTD</t>
  </si>
  <si>
    <t>F26,UNIT B,BLOCK 10,NO.1819</t>
  </si>
  <si>
    <t>BOARDTEK</t>
  </si>
  <si>
    <t>BOARDTEK ELECTRONICS CORPORATION</t>
  </si>
  <si>
    <t>16 CHING CHIEN 1ST RD KUAN-YIN</t>
  </si>
  <si>
    <t>TAOYUAN</t>
  </si>
  <si>
    <t>Z110</t>
  </si>
  <si>
    <t>GLORITW</t>
  </si>
  <si>
    <t>GLORIOLE ELECTROPTIC</t>
  </si>
  <si>
    <t>3F NO 248-16 XINSHENG RD</t>
  </si>
  <si>
    <t>KAOHSIUNG</t>
  </si>
  <si>
    <t>MODISCA</t>
  </si>
  <si>
    <t>MODIS CANADA INC.</t>
  </si>
  <si>
    <t>10 BAY STREET STE 700</t>
  </si>
  <si>
    <t>M5J 2R8</t>
  </si>
  <si>
    <t>CADDGROUP</t>
  </si>
  <si>
    <t>SOLID CADDGROUP INC</t>
  </si>
  <si>
    <t>25B EAST PEARCE STREET</t>
  </si>
  <si>
    <t>L4B 2M9</t>
  </si>
  <si>
    <t>RICHMOND HILL</t>
  </si>
  <si>
    <t>RANATEC</t>
  </si>
  <si>
    <t>RANATEC  AB</t>
  </si>
  <si>
    <t>FALKENBERGSGATAN 3</t>
  </si>
  <si>
    <t>412 85</t>
  </si>
  <si>
    <t>GOTHENBURG</t>
  </si>
  <si>
    <t>RAYMOND CH</t>
  </si>
  <si>
    <t>RAYMOND CHABOT GRANT THORNTON (LLP)</t>
  </si>
  <si>
    <t>600 RUE DE LA GAUCHETIERE OUEST</t>
  </si>
  <si>
    <t>H3B 4L8</t>
  </si>
  <si>
    <t>WIPROIN</t>
  </si>
  <si>
    <t>WIPRO LTD</t>
  </si>
  <si>
    <t>SNO. 69P,71/4P,78/8AP,134P,76P,77P</t>
  </si>
  <si>
    <t>BANGALORE</t>
  </si>
  <si>
    <t>CHONGQING</t>
  </si>
  <si>
    <t>CHONGQING MILLISON TECHNOLOGIES INC</t>
  </si>
  <si>
    <t>NO. 1, TIANAN ROAD, BANAN DISTRICT</t>
  </si>
  <si>
    <t>SCHNEIDER</t>
  </si>
  <si>
    <t>SCHNEIDER ELECTRIC IT USA INC</t>
  </si>
  <si>
    <t>132 FAIRGROUNDS ROAD</t>
  </si>
  <si>
    <t>WEST KINGSTON</t>
  </si>
  <si>
    <t>TONGYU COM</t>
  </si>
  <si>
    <t>TONGYU COMMUNICATION INC.</t>
  </si>
  <si>
    <t>NO. 1, DONGZHENDONG 2ND RD</t>
  </si>
  <si>
    <t>ZHONGSHAN</t>
  </si>
  <si>
    <t>ANALOIE</t>
  </si>
  <si>
    <t>ANALOG DEVICES INTERNATIONAL U.C.</t>
  </si>
  <si>
    <t>BAY F-1</t>
  </si>
  <si>
    <t>LIMERICK</t>
  </si>
  <si>
    <t>SOURCE PHO</t>
  </si>
  <si>
    <t>SOURCE PHOTONICS INC.</t>
  </si>
  <si>
    <t>8521, FALLBROOK AVENUE SUITE 200</t>
  </si>
  <si>
    <t>DPWT</t>
  </si>
  <si>
    <t>DPWT DESIGN LIMITED</t>
  </si>
  <si>
    <t>1201 TUNG SUN COMMERCIAL CENTRE</t>
  </si>
  <si>
    <t>NATIONWIDE</t>
  </si>
  <si>
    <t>NATIONWIDE NETWORK TECHNOLOGIES INC</t>
  </si>
  <si>
    <t>13635 GAMMA ROAD</t>
  </si>
  <si>
    <t>CHANGZHOU</t>
  </si>
  <si>
    <t>CHANGZHOU AMPHENOL FUYANG</t>
  </si>
  <si>
    <t>FENG QI RD.WUJIN NEW&amp;HIGH-TEC</t>
  </si>
  <si>
    <t>RX NETWORK</t>
  </si>
  <si>
    <t>RX NETWORKS INC</t>
  </si>
  <si>
    <t>1201 WEST PENDER STREET, SUITE 800</t>
  </si>
  <si>
    <t>V6E 2V2</t>
  </si>
  <si>
    <t>VANCOUVER</t>
  </si>
  <si>
    <t>WUHAN TELE</t>
  </si>
  <si>
    <t>WUHAN TELECOMMUNICATION DEVICES</t>
  </si>
  <si>
    <t>NO.1 TANHU ROAD, CANGLONG ISLAND,</t>
  </si>
  <si>
    <t>PLANO,TX</t>
  </si>
  <si>
    <t>JABIL CIRC</t>
  </si>
  <si>
    <t>JABIL CIRCUIT (WUXI) CO LTD</t>
  </si>
  <si>
    <t>LOT J9 &amp; J10</t>
  </si>
  <si>
    <t>WUXI</t>
  </si>
  <si>
    <t>BUYER PLACE</t>
  </si>
  <si>
    <t>BLAKE CASS</t>
  </si>
  <si>
    <t>BLAKE CASSELS &amp; GRAYDON LLP</t>
  </si>
  <si>
    <t>199 BAY STREET SUITE 2800</t>
  </si>
  <si>
    <t>M5L 1A9</t>
  </si>
  <si>
    <t>FAIST</t>
  </si>
  <si>
    <t>FAIST MEKATRONIC SRL</t>
  </si>
  <si>
    <t>STR NICOLAE FILIPESCU, NR 2</t>
  </si>
  <si>
    <t>ORADEA</t>
  </si>
  <si>
    <t>CRISPSE</t>
  </si>
  <si>
    <t>CRISP STOCKHOLM AB</t>
  </si>
  <si>
    <t>SVEAVÄGEN 31 II</t>
  </si>
  <si>
    <t>111 34</t>
  </si>
  <si>
    <t>COOLER</t>
  </si>
  <si>
    <t>COOLER MASTER CO LTD</t>
  </si>
  <si>
    <t>6F., NO. 398, XINHU 1ST RD</t>
  </si>
  <si>
    <t>TAIPEI CITY</t>
  </si>
  <si>
    <t>AMPHENOL-KAI JACK (SHENZHEN) INC</t>
  </si>
  <si>
    <t>BLOCK DM2 GONGMING STREET</t>
  </si>
  <si>
    <t>JONES</t>
  </si>
  <si>
    <t>JONES TECH PLC</t>
  </si>
  <si>
    <t>NO.3 DONG HUAN ZHONG LU, BDA</t>
  </si>
  <si>
    <t>SHENZHEN GRENTECH RF COMMUNICATION</t>
  </si>
  <si>
    <t>7TH FLOOR, BLOCK B, GUOREN</t>
  </si>
  <si>
    <t>ASTECUS</t>
  </si>
  <si>
    <t>ASTEC AMERICA LLC</t>
  </si>
  <si>
    <t>1595 WYNKOOP ST., STE 800</t>
  </si>
  <si>
    <t>DENVER</t>
  </si>
  <si>
    <t>NEWARUS</t>
  </si>
  <si>
    <t>NEWARK ELECTRONICS CORPORATION</t>
  </si>
  <si>
    <t>4801 N RAVENSWOOD AVE</t>
  </si>
  <si>
    <t>TELSTORM</t>
  </si>
  <si>
    <t>TELSTORM CORPORATION</t>
  </si>
  <si>
    <t>3100 STEELES AVENUE WEST STE 406</t>
  </si>
  <si>
    <t>L4K 3R1</t>
  </si>
  <si>
    <t>VAUGHAN</t>
  </si>
  <si>
    <t>CIGSHCN</t>
  </si>
  <si>
    <t>CIG SHANGHAI CO LTD</t>
  </si>
  <si>
    <t>5F, 8 BLOCK, NO.2388, CHENHANG ROAD</t>
  </si>
  <si>
    <t>REDAPUS</t>
  </si>
  <si>
    <t>REDAPT, INC.</t>
  </si>
  <si>
    <t>14051 NE 200TH ST</t>
  </si>
  <si>
    <t>98072-8411</t>
  </si>
  <si>
    <t>WOODINVILLE</t>
  </si>
  <si>
    <t>ALIGN4PROF</t>
  </si>
  <si>
    <t>ALIGN4PROFIT INC</t>
  </si>
  <si>
    <t>5960 WEST PARKER RD PLANO</t>
  </si>
  <si>
    <t>75093-7792</t>
  </si>
  <si>
    <t>CALIAN</t>
  </si>
  <si>
    <t>CALIAN LTD</t>
  </si>
  <si>
    <t>770 PALLADIUM DRIVE</t>
  </si>
  <si>
    <t>K2V 1C8</t>
  </si>
  <si>
    <t>AMPHEUS</t>
  </si>
  <si>
    <t>AMPHENOL FIBER OPTICS PRODUCTS</t>
  </si>
  <si>
    <t>2100 WESTERN COURT - SUITE 300</t>
  </si>
  <si>
    <t>PRECICA</t>
  </si>
  <si>
    <t>PRECISE METAFAB INC</t>
  </si>
  <si>
    <t>231 WESTBROOK ROAD</t>
  </si>
  <si>
    <t>K0A 1L0</t>
  </si>
  <si>
    <t>CARP</t>
  </si>
  <si>
    <t>CARMICHAEL</t>
  </si>
  <si>
    <t>CARMICHAEL ENGINEERING</t>
  </si>
  <si>
    <t>1240 KENASTON STREET</t>
  </si>
  <si>
    <t>K1B 0B2</t>
  </si>
  <si>
    <t>PROSPCA</t>
  </si>
  <si>
    <t>PROSPECTUS ASSOCIATES</t>
  </si>
  <si>
    <t>45 O'CONNOR STREET  SUITE 820</t>
  </si>
  <si>
    <t>K1P 1A4</t>
  </si>
  <si>
    <t>ROMANUS</t>
  </si>
  <si>
    <t>ROMAN INDUSTRIES INC</t>
  </si>
  <si>
    <t>10410 MARKISON ROAD</t>
  </si>
  <si>
    <t>TATACCA</t>
  </si>
  <si>
    <t>TATA CONSULTANCY SERVICES CANADA</t>
  </si>
  <si>
    <t>5750 EXPLORER DRIVE</t>
  </si>
  <si>
    <t>L4W 0A9</t>
  </si>
  <si>
    <t>RCOMMCA</t>
  </si>
  <si>
    <t>RCOMM RADIO INC</t>
  </si>
  <si>
    <t>6560 HIGHWAY 34</t>
  </si>
  <si>
    <t>K0B 1R0</t>
  </si>
  <si>
    <t>VANKLEEK HILL</t>
  </si>
  <si>
    <t>EMC</t>
  </si>
  <si>
    <t>SALLARÄNGSGATAN 3</t>
  </si>
  <si>
    <t>431 37</t>
  </si>
  <si>
    <t>TYCO</t>
  </si>
  <si>
    <t>TYCO ELECTRONICS</t>
  </si>
  <si>
    <t>MS 38/65</t>
  </si>
  <si>
    <t>HARRISBURG</t>
  </si>
  <si>
    <t>MOBILECOMM</t>
  </si>
  <si>
    <t>Mobilecomm Technologies Canada Inc</t>
  </si>
  <si>
    <t>15 DELMONICO RD</t>
  </si>
  <si>
    <t>L6P 2K5</t>
  </si>
  <si>
    <t>BRAMPTON</t>
  </si>
  <si>
    <t>RFLAMUS</t>
  </si>
  <si>
    <t>RF-LAMBDA USA LLC</t>
  </si>
  <si>
    <t>4300 MARSH RIDGE ROAD</t>
  </si>
  <si>
    <t>75010-4450</t>
  </si>
  <si>
    <t>INTERUS</t>
  </si>
  <si>
    <t>INTERTEK TESTING SERVICES NA, INC.</t>
  </si>
  <si>
    <t>3933 US ROUTE 11</t>
  </si>
  <si>
    <t>13045-9715</t>
  </si>
  <si>
    <t>CORTLAND</t>
  </si>
  <si>
    <t>AMPHENOL INTERCONNECT PRODUCTS CORP</t>
  </si>
  <si>
    <t>20 VALLEY STREET</t>
  </si>
  <si>
    <t>ENDICOTT</t>
  </si>
  <si>
    <t>FLEMICA</t>
  </si>
  <si>
    <t>FLEMING COMMUNICATIONS INC (FCI)</t>
  </si>
  <si>
    <t>920 BELFAST ROAD SUITE 101</t>
  </si>
  <si>
    <t>K1G 0Z6</t>
  </si>
  <si>
    <t>NEMKOCA</t>
  </si>
  <si>
    <t>303 RIVER ROAD RR NO 5</t>
  </si>
  <si>
    <t>K1V 1H2</t>
  </si>
  <si>
    <t>ECOLE TECH</t>
  </si>
  <si>
    <t>ECOLE TECHNOLOGIE SUPERIEURE</t>
  </si>
  <si>
    <t>1100 NOTRE-DAME OUEST</t>
  </si>
  <si>
    <t>H3C 1K3</t>
  </si>
  <si>
    <t>ERNST</t>
  </si>
  <si>
    <t>222 BAY ST</t>
  </si>
  <si>
    <t>M5K 1J7</t>
  </si>
  <si>
    <t>GLOBAL</t>
  </si>
  <si>
    <t>Global Equipment Company Inc</t>
  </si>
  <si>
    <t>11 HARBOR PARK DR</t>
  </si>
  <si>
    <t>PORT WASHINGTON</t>
  </si>
  <si>
    <t>JABIL CIRCUIT DE MEXICO SRL DE CV</t>
  </si>
  <si>
    <t>AVENIDA VALDEPENAS 1993</t>
  </si>
  <si>
    <t>ZAPOPAN</t>
  </si>
  <si>
    <t>BURNABY</t>
  </si>
  <si>
    <t>OTTAWCA</t>
  </si>
  <si>
    <t>OTTAWA FASTENER SUPPLY LTD</t>
  </si>
  <si>
    <t>2205 ROBERTSON ROAD</t>
  </si>
  <si>
    <t>K2H 5Z1</t>
  </si>
  <si>
    <t>POWERCA</t>
  </si>
  <si>
    <t>POWER-TEK ELECTRICAL SERVICES INC.</t>
  </si>
  <si>
    <t>155 IBER ROAD</t>
  </si>
  <si>
    <t>K2S 1E7</t>
  </si>
  <si>
    <t>STITTSVILLE</t>
  </si>
  <si>
    <t>TRS-RCA</t>
  </si>
  <si>
    <t>TRS-RENTELCO INC</t>
  </si>
  <si>
    <t>90 A BOUL BRUNSWICK</t>
  </si>
  <si>
    <t>H9B 2C5</t>
  </si>
  <si>
    <t>DOLLARD-DES-ORMEAUX</t>
  </si>
  <si>
    <t>TESTFCA</t>
  </si>
  <si>
    <t>TESTFORCE SYSTEMS INC</t>
  </si>
  <si>
    <t>9450 TRANSCANADA HWY</t>
  </si>
  <si>
    <t>H4S 1R7</t>
  </si>
  <si>
    <t>ST-LAURENT</t>
  </si>
  <si>
    <t>VILLE ST-LAURENT, QUEBEC</t>
  </si>
  <si>
    <t>SUMITUS</t>
  </si>
  <si>
    <t>SUMITOMO ELECTRIC DEVICE</t>
  </si>
  <si>
    <t>2355 ZANKER ROAD</t>
  </si>
  <si>
    <t>95131-1138</t>
  </si>
  <si>
    <t>TELEPRO</t>
  </si>
  <si>
    <t>2400 CH LUCERNE BUREAU 155</t>
  </si>
  <si>
    <t>H3R 2J8</t>
  </si>
  <si>
    <t>MONT-ROYAL</t>
  </si>
  <si>
    <t>ORGANCA</t>
  </si>
  <si>
    <t>ORGANIZATIONAL SOLUTIONS INC</t>
  </si>
  <si>
    <t>2186 MOUNTAIN DRIVE AVE 253</t>
  </si>
  <si>
    <t>L7P 4X4</t>
  </si>
  <si>
    <t>TDK-EPC</t>
  </si>
  <si>
    <t>TDK-EPC CORPORATION</t>
  </si>
  <si>
    <t>1-13-1</t>
  </si>
  <si>
    <t>103-8645</t>
  </si>
  <si>
    <t>FRANK CONS</t>
  </si>
  <si>
    <t>Frank Consolidated Enterprises LLC</t>
  </si>
  <si>
    <t>3000 LAKESIDE DRIVE, 2ND FLOOR</t>
  </si>
  <si>
    <t>BANNOCKBURN</t>
  </si>
  <si>
    <t>NPS</t>
  </si>
  <si>
    <t>232 HERZBERG ROAD SUITE 104</t>
  </si>
  <si>
    <t>K2K 2A1</t>
  </si>
  <si>
    <t>BRADY</t>
  </si>
  <si>
    <t>BRADY TECHNOLOGY (WUXI) CO., LTD</t>
  </si>
  <si>
    <t>NO.111-6-2, XI MEI ROAD</t>
  </si>
  <si>
    <t>WUXI, CN</t>
  </si>
  <si>
    <t>LEGERCA</t>
  </si>
  <si>
    <t>LEGERE INDUSTRIAL SUPPLIES</t>
  </si>
  <si>
    <t>110-1140 MORRISON DRIVE</t>
  </si>
  <si>
    <t>K2H 8S9</t>
  </si>
  <si>
    <t>ED45</t>
  </si>
  <si>
    <t>PARTNERCOM</t>
  </si>
  <si>
    <t>PARTNERCOMM INC</t>
  </si>
  <si>
    <t>2304 INTERSTATE 20 WEST STE 250</t>
  </si>
  <si>
    <t>ARLINGTON</t>
  </si>
  <si>
    <t>EFFICIOS</t>
  </si>
  <si>
    <t>EFFICIOS INC</t>
  </si>
  <si>
    <t>680-4200 BOUL. ST-LAURENT</t>
  </si>
  <si>
    <t>H2W 2R2</t>
  </si>
  <si>
    <t>NATIONAL I</t>
  </si>
  <si>
    <t>National Instruments Canada Co</t>
  </si>
  <si>
    <t>111 PETER ST SUITE 801</t>
  </si>
  <si>
    <t>M5V 2H1</t>
  </si>
  <si>
    <t>BOYD</t>
  </si>
  <si>
    <t>BOYD THERMAL SYSTEMS HONG KONG LTD.</t>
  </si>
  <si>
    <t>LEVEL 54 HOPEWELL CENTRE</t>
  </si>
  <si>
    <t>HONG K0NG</t>
  </si>
  <si>
    <t>N120</t>
  </si>
  <si>
    <t>MVC VIDERA</t>
  </si>
  <si>
    <t>MVC VIDERA INC</t>
  </si>
  <si>
    <t>5550  GRANITE PARKWAY</t>
  </si>
  <si>
    <t>CARLECA</t>
  </si>
  <si>
    <t>CARLETON UNIVERSITY</t>
  </si>
  <si>
    <t>1125 COLONEL BY DRIVE</t>
  </si>
  <si>
    <t>K1S 5B6</t>
  </si>
  <si>
    <t>SMARTSIGN</t>
  </si>
  <si>
    <t>SMARTSIGN AB</t>
  </si>
  <si>
    <t>VATTUGATAN 13A</t>
  </si>
  <si>
    <t>781 23</t>
  </si>
  <si>
    <t>BORLANGE</t>
  </si>
  <si>
    <t>CIRCUCA</t>
  </si>
  <si>
    <t>CIRCUITS CMR LTD</t>
  </si>
  <si>
    <t>850 SELKIRK</t>
  </si>
  <si>
    <t>H9R 3S3</t>
  </si>
  <si>
    <t>POINTE-CLAIRE</t>
  </si>
  <si>
    <t>WCB</t>
  </si>
  <si>
    <t>WCB OF ALBERTA</t>
  </si>
  <si>
    <t>150-4311-12 STREET NE</t>
  </si>
  <si>
    <t>T2E 4P9</t>
  </si>
  <si>
    <t>CALGARY</t>
  </si>
  <si>
    <t>RFMWLUS</t>
  </si>
  <si>
    <t>RFMW  LTD</t>
  </si>
  <si>
    <t>188 MARTINVALE LANE</t>
  </si>
  <si>
    <t>NEFAB</t>
  </si>
  <si>
    <t>NEFAB PACKAGING INC</t>
  </si>
  <si>
    <t>204 AIRLINE DRIVE, SUITE 600</t>
  </si>
  <si>
    <t>COPPELL</t>
  </si>
  <si>
    <t>NIDECNL</t>
  </si>
  <si>
    <t>NIDEC EUROPE SALES B.V.</t>
  </si>
  <si>
    <t>P. J. OUDWEG 4</t>
  </si>
  <si>
    <t>1314 CH</t>
  </si>
  <si>
    <t>ALMERE</t>
  </si>
  <si>
    <t>MACNOCA</t>
  </si>
  <si>
    <t>MACNO TELECOM INC</t>
  </si>
  <si>
    <t>12655 INDUSTRIEL BLVD</t>
  </si>
  <si>
    <t>H1A 4Z6</t>
  </si>
  <si>
    <t>AMPHECN</t>
  </si>
  <si>
    <t>AMPHENOL TECHNOLOGY ZHUHAI CO LTD</t>
  </si>
  <si>
    <t>63 XINGHAN ROAD</t>
  </si>
  <si>
    <t>ZHUHAI</t>
  </si>
  <si>
    <t>KMWUSUS</t>
  </si>
  <si>
    <t>KMW USA INC</t>
  </si>
  <si>
    <t>1521 E ORANGETHORPE AVE STE</t>
  </si>
  <si>
    <t>FULLERTON</t>
  </si>
  <si>
    <t>ACENTURY</t>
  </si>
  <si>
    <t>ACENTURY INC</t>
  </si>
  <si>
    <t>120 WEST BEAVER CREEK ROAD, UNIT 13</t>
  </si>
  <si>
    <t>L4B 1L2</t>
  </si>
  <si>
    <t>ENTERPRISE</t>
  </si>
  <si>
    <t>ENTERPRISEDB CORPORATE</t>
  </si>
  <si>
    <t>34 CROSBY DRIVE</t>
  </si>
  <si>
    <t>BEDFORD</t>
  </si>
  <si>
    <t>WAVESTAR</t>
  </si>
  <si>
    <t>WAVESTAR NETWORKS INC</t>
  </si>
  <si>
    <t>250 WEST BEAVER CREEK ROAD 17</t>
  </si>
  <si>
    <t>L4B 1C7</t>
  </si>
  <si>
    <t>RICHMOND</t>
  </si>
  <si>
    <t>RED CROSS</t>
  </si>
  <si>
    <t>CANADIAN RED CROSS</t>
  </si>
  <si>
    <t>400 COOPER STREET SUITE 8000</t>
  </si>
  <si>
    <t>K2P 2H8</t>
  </si>
  <si>
    <t>TELUSCA</t>
  </si>
  <si>
    <t>TELUS MOBILITY</t>
  </si>
  <si>
    <t>510  WEST GEORGIA STREET</t>
  </si>
  <si>
    <t>V6B 0M3</t>
  </si>
  <si>
    <t>KRPPRCA</t>
  </si>
  <si>
    <t>KRP PROPERTIES, A DIVISION OF</t>
  </si>
  <si>
    <t>555 LEGGET DRIVE  SUITE 206</t>
  </si>
  <si>
    <t>K2K 2X3</t>
  </si>
  <si>
    <t>JONESUS</t>
  </si>
  <si>
    <t>JONES LANG LASALLE AMERICAS INC</t>
  </si>
  <si>
    <t>200 E. RANDOLPH STREET, SUITE 4300</t>
  </si>
  <si>
    <t>OE SOLUTIO</t>
  </si>
  <si>
    <t>OE SOLUTIONS AMERICA, INC.</t>
  </si>
  <si>
    <t>65 CHALLENGER RD STE 240</t>
  </si>
  <si>
    <t>07660-2122</t>
  </si>
  <si>
    <t>RIDGEFIELD PARK</t>
  </si>
  <si>
    <t>MODERNOT</t>
  </si>
  <si>
    <t>101-2705 QUEENSVIEW DRIVE</t>
  </si>
  <si>
    <t>K2B 8K2</t>
  </si>
  <si>
    <t>SERVIUS</t>
  </si>
  <si>
    <t>SERVICENOW INC</t>
  </si>
  <si>
    <t>4810 EASTGATE MALL</t>
  </si>
  <si>
    <t>SAN DIEGO</t>
  </si>
  <si>
    <t>EHRENSE</t>
  </si>
  <si>
    <t>EHRENBORG NETWORK AB</t>
  </si>
  <si>
    <t>TÄCKHAMMARSVÄGEN 13</t>
  </si>
  <si>
    <t>125 71</t>
  </si>
  <si>
    <t>ÄLVSJÖ</t>
  </si>
  <si>
    <t>THERMOTRON</t>
  </si>
  <si>
    <t>THERMOTRON INDUSTRIES</t>
  </si>
  <si>
    <t>291 KOLLEM PARK DRIVE</t>
  </si>
  <si>
    <t>HOLLAND</t>
  </si>
  <si>
    <t>SYNTRONIC</t>
  </si>
  <si>
    <t>SYNTRONIC PRODUCTION SERVICES AB</t>
  </si>
  <si>
    <t>LANSMANSVAGEN 3</t>
  </si>
  <si>
    <t>811 35</t>
  </si>
  <si>
    <t>GAVLEBORG</t>
  </si>
  <si>
    <t>LEEHEUS</t>
  </si>
  <si>
    <t>LEE HECHT HARRISON KNIGHTSBRIDGE</t>
  </si>
  <si>
    <t>258 SOUTHHALL LANE</t>
  </si>
  <si>
    <t>MAITLAND</t>
  </si>
  <si>
    <t>TRONA</t>
  </si>
  <si>
    <t>TRONA PATENTRADGIVNING AB</t>
  </si>
  <si>
    <t>BOKBINDARVAGEN 34</t>
  </si>
  <si>
    <t>129 34</t>
  </si>
  <si>
    <t>HAGERSTEN</t>
  </si>
  <si>
    <t>STANFORD</t>
  </si>
  <si>
    <t>STANFORD RESEARCH SYSTEMS INC</t>
  </si>
  <si>
    <t>1290 D REAMWOOD AVENUE</t>
  </si>
  <si>
    <t>94089-2279</t>
  </si>
  <si>
    <t>METAPLAST</t>
  </si>
  <si>
    <t>METAPLAST CIRCUITS LIMITED</t>
  </si>
  <si>
    <t>180 HYMUS RD</t>
  </si>
  <si>
    <t>M1L 2E1</t>
  </si>
  <si>
    <t>ELITSCA</t>
  </si>
  <si>
    <t>ELITS CANADA INC</t>
  </si>
  <si>
    <t>2415 RUE DES NATIONS SUITE 401</t>
  </si>
  <si>
    <t>H4R 3L6</t>
  </si>
  <si>
    <t>SAINT LAURENT</t>
  </si>
  <si>
    <t>JONESCA</t>
  </si>
  <si>
    <t>JONES LANG LASALLE REAL ESTATE</t>
  </si>
  <si>
    <t>22 ADELAIDE STREET WEST, SUITE 2600</t>
  </si>
  <si>
    <t>M5H 4E3</t>
  </si>
  <si>
    <t>MITACCA</t>
  </si>
  <si>
    <t>MITACS INC</t>
  </si>
  <si>
    <t>301-6190 AGRONOMY ROAD</t>
  </si>
  <si>
    <t>V6T 1Z3</t>
  </si>
  <si>
    <t>ED00</t>
  </si>
  <si>
    <t>RICHACA</t>
  </si>
  <si>
    <t>RICHARDSON RFPD CANADA INC.</t>
  </si>
  <si>
    <t>171 SUPERIOR BLVD. UNIT #1</t>
  </si>
  <si>
    <t>L5T 2L6</t>
  </si>
  <si>
    <t>MERCER</t>
  </si>
  <si>
    <t>MERCER LIMITED</t>
  </si>
  <si>
    <t>TOWER PLACE WEST</t>
  </si>
  <si>
    <t>EC3R 5BU</t>
  </si>
  <si>
    <t>THELIUS</t>
  </si>
  <si>
    <t>THE LINUX FOUNDATION</t>
  </si>
  <si>
    <t>1 LETTERMAN DRIVE, BUILDING D</t>
  </si>
  <si>
    <t>SAN FRANCISCO</t>
  </si>
  <si>
    <t>CUSHMAN</t>
  </si>
  <si>
    <t>CUSHMAN &amp; WAKEFIELD FACILITY</t>
  </si>
  <si>
    <t>33 YONGE ST SUITE 1000</t>
  </si>
  <si>
    <t>M5E 1S9</t>
  </si>
  <si>
    <t>KNIGHTSBRI</t>
  </si>
  <si>
    <t>KNIGHTSBRIDGE HUMAN CAPITAL</t>
  </si>
  <si>
    <t>710 DORVAL DRIVE SUITE 108</t>
  </si>
  <si>
    <t>L6K 3V7</t>
  </si>
  <si>
    <t>OAKVILLE</t>
  </si>
  <si>
    <t>ECLIPCA</t>
  </si>
  <si>
    <t>ECLIPSE.ORG FOUNDATION, INC</t>
  </si>
  <si>
    <t>2934 BASELINE ROAD, SUITE 202</t>
  </si>
  <si>
    <t>K2H 1B2</t>
  </si>
  <si>
    <t>WEDOTUS</t>
  </si>
  <si>
    <t>WE DO TECHNOLOGIES AMERICAS, INC.</t>
  </si>
  <si>
    <t>9711 WASHINGTONIAN BLVD STE 550</t>
  </si>
  <si>
    <t>20878-5789</t>
  </si>
  <si>
    <t>GAITHERSBURG</t>
  </si>
  <si>
    <t>GLOBALLOGIC INC</t>
  </si>
  <si>
    <t>2535 AUGUSTINE DRIVE SUITE 500</t>
  </si>
  <si>
    <t>SANTA CLARA</t>
  </si>
  <si>
    <t>BROOK</t>
  </si>
  <si>
    <t>BROOK CONSULTANTS INC</t>
  </si>
  <si>
    <t>2500 N. DALLAS PKWAY</t>
  </si>
  <si>
    <t>ZU93</t>
  </si>
  <si>
    <t>ESPECUS</t>
  </si>
  <si>
    <t>ESPEC NORTH AMERICA INC</t>
  </si>
  <si>
    <t>4141 CENTRAL PARKWAY</t>
  </si>
  <si>
    <t>HUDSONVILLE</t>
  </si>
  <si>
    <t>MERCEUS</t>
  </si>
  <si>
    <t>MERCER US INC</t>
  </si>
  <si>
    <t>1166 AVENUE OF THE AMERICAS</t>
  </si>
  <si>
    <t>CALIENT</t>
  </si>
  <si>
    <t>CALIENT TECHNOLOGIES INC</t>
  </si>
  <si>
    <t>27 CASTILIAN DRIVE</t>
  </si>
  <si>
    <t>GOLETA</t>
  </si>
  <si>
    <t>RAYMOCA</t>
  </si>
  <si>
    <t>RAYMOND EMC ENCLOSURES LTD</t>
  </si>
  <si>
    <t>5185 DOLMAN RIDGE ROAD</t>
  </si>
  <si>
    <t>K1C 7G4</t>
  </si>
  <si>
    <t>WEISSUS</t>
  </si>
  <si>
    <t>WEISS ENVIROTRONICS INC</t>
  </si>
  <si>
    <t>3881 N GREENBROOKE SE</t>
  </si>
  <si>
    <t>49512-5328</t>
  </si>
  <si>
    <t>GRAND RAPIDS</t>
  </si>
  <si>
    <t>ZP15</t>
  </si>
  <si>
    <t>CHILDRENS</t>
  </si>
  <si>
    <t>CHILDRENS HOSPITAL OF EASTERN</t>
  </si>
  <si>
    <t>415 SMYTH ROAD</t>
  </si>
  <si>
    <t>K1H 8M8</t>
  </si>
  <si>
    <t>SPECTRUM</t>
  </si>
  <si>
    <t>SPECTRUM NETWORKS DMCC</t>
  </si>
  <si>
    <t>UNIT NO: 2902-C,</t>
  </si>
  <si>
    <t>TECHICA</t>
  </si>
  <si>
    <t>TECHINSIGHTS INC.</t>
  </si>
  <si>
    <t>1891 ROBERTSON ROAD, SUITE 500</t>
  </si>
  <si>
    <t>K2H 5B7</t>
  </si>
  <si>
    <t>GENSLCA</t>
  </si>
  <si>
    <t>GENSLER ARCHITECTURE &amp; DESIGN</t>
  </si>
  <si>
    <t>66 WELLINGTON ST, WEST. TD BANK</t>
  </si>
  <si>
    <t>M5K 1J1</t>
  </si>
  <si>
    <t>NOVEXCA</t>
  </si>
  <si>
    <t>NOVEXCO</t>
  </si>
  <si>
    <t>75 TIVERTON COURT</t>
  </si>
  <si>
    <t>L3R 4M8</t>
  </si>
  <si>
    <t>CENTER FOR</t>
  </si>
  <si>
    <t>CENTER FOR CREATIVE LEADERSHIP</t>
  </si>
  <si>
    <t>BOULEVARD DE L'EMPEREUR 10</t>
  </si>
  <si>
    <t>KEIZERSLAAN</t>
  </si>
  <si>
    <t>ENVYCUS</t>
  </si>
  <si>
    <t>ENVY CREATE LLC</t>
  </si>
  <si>
    <t>208 S COLUMBIA DR</t>
  </si>
  <si>
    <t>30030-4105</t>
  </si>
  <si>
    <t>DECATUR</t>
  </si>
  <si>
    <t>WORLD</t>
  </si>
  <si>
    <t>WORLD WIDE TECHNOLOGY, LLC</t>
  </si>
  <si>
    <t>1 WORLD WIDE WAY</t>
  </si>
  <si>
    <t>63146-3002</t>
  </si>
  <si>
    <t>SAINT LOUIS</t>
  </si>
  <si>
    <t>ST. LOUIS</t>
  </si>
  <si>
    <t>BAIN&amp;SE</t>
  </si>
  <si>
    <t>BAIN &amp; COMPANY SWEDEN KB</t>
  </si>
  <si>
    <t>BIRGER JARLSGATAN 7, 111 45</t>
  </si>
  <si>
    <t>111 56</t>
  </si>
  <si>
    <t>ACHIEVERS</t>
  </si>
  <si>
    <t>ACHIEVERS LLC</t>
  </si>
  <si>
    <t>600 CALIFORNIA STREET, FLOOR 11</t>
  </si>
  <si>
    <t>STANTCA</t>
  </si>
  <si>
    <t>STANTEC CONSULTING LTD</t>
  </si>
  <si>
    <t>400-1331 CLYDE AVENUE</t>
  </si>
  <si>
    <t>K2C 3G4</t>
  </si>
  <si>
    <t>AIGINCA</t>
  </si>
  <si>
    <t>AIG INSURANCE COMPANY OF CANADA</t>
  </si>
  <si>
    <t>145 WELLINGTON STREET WEST</t>
  </si>
  <si>
    <t>M5J 1H8</t>
  </si>
  <si>
    <t>GOVAACN</t>
  </si>
  <si>
    <t>GOVA ADVANCED MATERIAL TECH CO LTD</t>
  </si>
  <si>
    <t>FENGHUA ELECTRONIC INDUSTRIAL PARK</t>
  </si>
  <si>
    <t>ZHAOQING</t>
  </si>
  <si>
    <t>CREOWFI</t>
  </si>
  <si>
    <t>CREOWAVE FILTERS OY</t>
  </si>
  <si>
    <t>ELEKTRONIIKKATIE 5</t>
  </si>
  <si>
    <t>OULU</t>
  </si>
  <si>
    <t>INTERNATIO</t>
  </si>
  <si>
    <t>INTERNATIONAL INSTITUTE FOR</t>
  </si>
  <si>
    <t>110 EAST 59TH STREET</t>
  </si>
  <si>
    <t>DARYL</t>
  </si>
  <si>
    <t>DARYL FLOOD LOGISTICS, INC</t>
  </si>
  <si>
    <t>450 AIRLINE DRIVE; STE 100</t>
  </si>
  <si>
    <t>SUZHOU CHU</t>
  </si>
  <si>
    <t>NO.120 EAST JINLING ROAD,</t>
  </si>
  <si>
    <t>KEYSIGHT</t>
  </si>
  <si>
    <t>KEYSIGHT TECHNOLOGIES CANADA INC.</t>
  </si>
  <si>
    <t>6535 MILLCREEK DRIVE, UNIT 41</t>
  </si>
  <si>
    <t>L5N 2M2</t>
  </si>
  <si>
    <t>CAPELCA</t>
  </si>
  <si>
    <t>CAPELLO SYSTEMS LTD.</t>
  </si>
  <si>
    <t>2520A ST LAURENT BLVD</t>
  </si>
  <si>
    <t>K1H 1B1</t>
  </si>
  <si>
    <t>MCCARTHY</t>
  </si>
  <si>
    <t>MCCARTHY TETRAULT LLP</t>
  </si>
  <si>
    <t>SUITE 5300, TD BANK TOWER</t>
  </si>
  <si>
    <t>M5K 1E6</t>
  </si>
  <si>
    <t>CAPTECA</t>
  </si>
  <si>
    <t>CAPTEL INC</t>
  </si>
  <si>
    <t>9395 BOULEVARD PARENT</t>
  </si>
  <si>
    <t>G9A 5E1</t>
  </si>
  <si>
    <t>TROIS-RIVIERES</t>
  </si>
  <si>
    <t>TD SYNNEX</t>
  </si>
  <si>
    <t>TD SYNNEX CORPORATION</t>
  </si>
  <si>
    <t>44201 NOBEL DRIVE</t>
  </si>
  <si>
    <t>FREMONT</t>
  </si>
  <si>
    <t>SYNTRONIC RESEARCH AND DEVELOPMENT</t>
  </si>
  <si>
    <t>340 TERRY FOX DR, SUITE 200</t>
  </si>
  <si>
    <t>K2K 3A2</t>
  </si>
  <si>
    <t>WATERCA</t>
  </si>
  <si>
    <t>WATERBRIDGE MEDIA INC</t>
  </si>
  <si>
    <t>110 CLARENCE STREET, SUITE 202</t>
  </si>
  <si>
    <t>K1N 5P6</t>
  </si>
  <si>
    <t>MVG</t>
  </si>
  <si>
    <t>MVG, INC.</t>
  </si>
  <si>
    <t>450 FRANKLIN GTWY SE STE 100</t>
  </si>
  <si>
    <t>30067-7728</t>
  </si>
  <si>
    <t>MARIETTA</t>
  </si>
  <si>
    <t>POMEZIA</t>
  </si>
  <si>
    <t>VIAVICA</t>
  </si>
  <si>
    <t>VIAVI SOLUTIONS CANADA ULC</t>
  </si>
  <si>
    <t>61 BILL LEATHEM DRIVE</t>
  </si>
  <si>
    <t>K2J 0P7</t>
  </si>
  <si>
    <t>ASCENSE</t>
  </si>
  <si>
    <t>KNOWIT ASCEND CONSULTING AB</t>
  </si>
  <si>
    <t>BOX 3383</t>
  </si>
  <si>
    <t>103 68</t>
  </si>
  <si>
    <t>CODEX</t>
  </si>
  <si>
    <t>CODEX GLOBAL LIMITED</t>
  </si>
  <si>
    <t>21 CELLINI STREET</t>
  </si>
  <si>
    <t>SW8 2FQ</t>
  </si>
  <si>
    <t>VIDEOTRON</t>
  </si>
  <si>
    <t>VIDEOTRON S.E.N.C</t>
  </si>
  <si>
    <t>612 ST-JACQUES STREET</t>
  </si>
  <si>
    <t>H3C 4M8</t>
  </si>
  <si>
    <t>GENWACA</t>
  </si>
  <si>
    <t>GENWAVE TECHNOLOGIES INC</t>
  </si>
  <si>
    <t>6-2425 SKYMARK AVENUE</t>
  </si>
  <si>
    <t>L4W 4Y6</t>
  </si>
  <si>
    <t>FIRST ADVA</t>
  </si>
  <si>
    <t>FIRST ADVANTAGE BACKGROUND</t>
  </si>
  <si>
    <t>1 CONCOURSE PKWY STE 200</t>
  </si>
  <si>
    <t>30328-5346</t>
  </si>
  <si>
    <t>9294-CA</t>
  </si>
  <si>
    <t>9294-6466 QUEBEC INC</t>
  </si>
  <si>
    <t>4115, AUTOROUTE DES LAURENTIDES</t>
  </si>
  <si>
    <t>H7L 5W5</t>
  </si>
  <si>
    <t>LAVAL</t>
  </si>
  <si>
    <t>JAYSCCA</t>
  </si>
  <si>
    <t>JAYS CARE FOUNDATION</t>
  </si>
  <si>
    <t>1 BLUE JAYS WAY STE 3200</t>
  </si>
  <si>
    <t>M5V 1J1</t>
  </si>
  <si>
    <t>CONTROL RI</t>
  </si>
  <si>
    <t>CONTROL RISKS GROUP, LLC</t>
  </si>
  <si>
    <t>1600 K STREET NW SUITE 700</t>
  </si>
  <si>
    <t>ONE2MANY</t>
  </si>
  <si>
    <t>ONE2MANY B.V.</t>
  </si>
  <si>
    <t>BERGPOORTSTRAAT 63</t>
  </si>
  <si>
    <t>7411 CL</t>
  </si>
  <si>
    <t>DEVENTER</t>
  </si>
  <si>
    <t>CRST</t>
  </si>
  <si>
    <t>CRST SPECIALIZED TRANSPORATION INC</t>
  </si>
  <si>
    <t>7310 INNOVATION BOULEVARD SUITE 103</t>
  </si>
  <si>
    <t>FORT WAYNE</t>
  </si>
  <si>
    <t>DFW</t>
  </si>
  <si>
    <t>DFW PRODUCER LLC</t>
  </si>
  <si>
    <t>809 ROUND HILL RD.</t>
  </si>
  <si>
    <t>HP CANADA</t>
  </si>
  <si>
    <t>HP CANADA CO</t>
  </si>
  <si>
    <t>5150 SPECTRUM WAY, SUITE 600</t>
  </si>
  <si>
    <t>L4W 5G1</t>
  </si>
  <si>
    <t>QORVO</t>
  </si>
  <si>
    <t>QORVO INTERNATIONAL PTE. LTD.</t>
  </si>
  <si>
    <t>1 CHANGI BUSINESS PARK</t>
  </si>
  <si>
    <t>ZP65</t>
  </si>
  <si>
    <t>CONCEUS</t>
  </si>
  <si>
    <t>CONCEALFAB CORP.</t>
  </si>
  <si>
    <t>10205 FEDERAL DRIVE, BLDG. B</t>
  </si>
  <si>
    <t>COLORADO SPRINGS</t>
  </si>
  <si>
    <t>SUPPLIERS FACILITY</t>
  </si>
  <si>
    <t>PROMOUS</t>
  </si>
  <si>
    <t>PROMOTIONS N MOTION LLC</t>
  </si>
  <si>
    <t>2121 W SPRING CREEK PARKWAY</t>
  </si>
  <si>
    <t>BARSALOU</t>
  </si>
  <si>
    <t>BARSALOU LAWSON RHEAULT,</t>
  </si>
  <si>
    <t>1500-2000 AVENUE MCGILL</t>
  </si>
  <si>
    <t>KGS</t>
  </si>
  <si>
    <t>KGS BUILDINGS, INC.</t>
  </si>
  <si>
    <t>2724   N OVERLAND TRL #340</t>
  </si>
  <si>
    <t>80535-9997</t>
  </si>
  <si>
    <t>LAPORTE</t>
  </si>
  <si>
    <t>TIETOEVRY</t>
  </si>
  <si>
    <t>TIETOEVRY SWEDEN SUPPORT SERVICES</t>
  </si>
  <si>
    <t>GUSTAV III:S BOULEVARD 130</t>
  </si>
  <si>
    <t>169 74</t>
  </si>
  <si>
    <t>Z17R</t>
  </si>
  <si>
    <t>LINKEDIN</t>
  </si>
  <si>
    <t>LINKEDIN CORPORATION</t>
  </si>
  <si>
    <t>2029 STIERLIN COURT</t>
  </si>
  <si>
    <t>MOUNTAIN VIEW</t>
  </si>
  <si>
    <t>PERSONIFY</t>
  </si>
  <si>
    <t>PERSONIFY HEALTH INC</t>
  </si>
  <si>
    <t>75 FOUNTAIN STREET</t>
  </si>
  <si>
    <t>PROVIDENCE</t>
  </si>
  <si>
    <t>ARISTA</t>
  </si>
  <si>
    <t>ARISTA NETWORKS INC</t>
  </si>
  <si>
    <t>5453 GREAT AMERICA PARKWAY</t>
  </si>
  <si>
    <t>BRILIANT</t>
  </si>
  <si>
    <t>BRILIANT TECHNOLOGIES SA</t>
  </si>
  <si>
    <t>LOUIS PASTEUR NO 40</t>
  </si>
  <si>
    <t>BUCHAREST</t>
  </si>
  <si>
    <t>SANDACA</t>
  </si>
  <si>
    <t>SANDALWOOD OF CANADA LTD</t>
  </si>
  <si>
    <t>72 MAIN STEET</t>
  </si>
  <si>
    <t>L0G 1M0</t>
  </si>
  <si>
    <t>MT. ALBERT</t>
  </si>
  <si>
    <t>PROSE TECH</t>
  </si>
  <si>
    <t>PROSE TECHNOLOGIES (SUZHOU) CO.,</t>
  </si>
  <si>
    <t>NO. 6, SHEN'AN ROAD, DIANSHANHU</t>
  </si>
  <si>
    <t>IPG</t>
  </si>
  <si>
    <t>IPG DXTRA, INC.</t>
  </si>
  <si>
    <t>13455 NOEL ROAD, FLOOR 11</t>
  </si>
  <si>
    <t>AVIC JONHO</t>
  </si>
  <si>
    <t>AVIC JONHON OPTRONIC TECHNOLOGY</t>
  </si>
  <si>
    <t>NO.10 ZHOUSHAN ROAD, HIGH</t>
  </si>
  <si>
    <t>LUOYANG</t>
  </si>
  <si>
    <t>BOYD (SHEN</t>
  </si>
  <si>
    <t>BOYD (SHENZHEN) THERMAL SYSTEMS</t>
  </si>
  <si>
    <t>NO 116, HUA NING ROAD, DALANG TOWN</t>
  </si>
  <si>
    <t>ROSENBERGE</t>
  </si>
  <si>
    <t>ROSENBERGER SITE SOLUTIONS, LLC</t>
  </si>
  <si>
    <t>102 DUPONT DRIVE</t>
  </si>
  <si>
    <t>LAKE CHARLES</t>
  </si>
  <si>
    <t>ONGO</t>
  </si>
  <si>
    <t>ONGO ALLIANCE</t>
  </si>
  <si>
    <t>3855 SW 153RD DRIVE</t>
  </si>
  <si>
    <t>LILJAS</t>
  </si>
  <si>
    <t>LILJAS PLASTIC (SUZHOU)CO.,LTD</t>
  </si>
  <si>
    <t>NO.7 SHANLIN ROAD</t>
  </si>
  <si>
    <t>ASOCICA</t>
  </si>
  <si>
    <t>A Society Consulting, Inc.</t>
  </si>
  <si>
    <t>SUITE 500 - NORTH TOWER</t>
  </si>
  <si>
    <t>V6X 3M1</t>
  </si>
  <si>
    <t>SYSHA</t>
  </si>
  <si>
    <t>SYSHA CANADA INC</t>
  </si>
  <si>
    <t>401 GEORGIA ST W SUITE 700</t>
  </si>
  <si>
    <t>V6B 5A1</t>
  </si>
  <si>
    <t>LUXOFCH</t>
  </si>
  <si>
    <t>LUXOFT GLOBAL OPERATIONS GMBH</t>
  </si>
  <si>
    <t>GUBELSTRASSE 24</t>
  </si>
  <si>
    <t>ZUG</t>
  </si>
  <si>
    <t>TD SYNNEX CANADA ULC</t>
  </si>
  <si>
    <t>6911 CREDITVIEW RD</t>
  </si>
  <si>
    <t>L5N 8G1</t>
  </si>
  <si>
    <t>H2B-COM</t>
  </si>
  <si>
    <t>1 RUE DES PENITENTS BLANCS</t>
  </si>
  <si>
    <t>TOULOUSE</t>
  </si>
  <si>
    <t>ESITCCA</t>
  </si>
  <si>
    <t>ESIT CANADA ENTERPRISE SERVICES CO</t>
  </si>
  <si>
    <t>5150 SPECTRUM WAY</t>
  </si>
  <si>
    <t>RICOHCA</t>
  </si>
  <si>
    <t>RICOH CANADA INC</t>
  </si>
  <si>
    <t>5520 EXPLORER DRIVE, SUITE 300</t>
  </si>
  <si>
    <t>L4W 5L1</t>
  </si>
  <si>
    <t>HANGZHOU</t>
  </si>
  <si>
    <t>HANGZHOU YONGXIE TECHNOLOGY CO.,</t>
  </si>
  <si>
    <t>NO. 137 CHENJIA, XUTONGSHANXIA VIL.</t>
  </si>
  <si>
    <t>DELETED</t>
  </si>
  <si>
    <t>TEST SLOWMO MR1708</t>
  </si>
  <si>
    <t>123 STREET</t>
  </si>
  <si>
    <t>MANILA</t>
  </si>
  <si>
    <t>COMBAUS</t>
  </si>
  <si>
    <t>COMBA TELECOM INC.</t>
  </si>
  <si>
    <t>568 GIBRALTAR DRIVE</t>
  </si>
  <si>
    <t>UNIVERSITÉ</t>
  </si>
  <si>
    <t>UNIVERSITÉ DE MONTRÉAL</t>
  </si>
  <si>
    <t>7077 AVE DU PARC, 2E ÉTAGE</t>
  </si>
  <si>
    <t>H3N 1X7</t>
  </si>
  <si>
    <t>MONTRÉAL</t>
  </si>
  <si>
    <t>TUVSUCA</t>
  </si>
  <si>
    <t>11 GORDON COLLINS DRIVE</t>
  </si>
  <si>
    <t>L0H 1G0</t>
  </si>
  <si>
    <t>GORMLEY</t>
  </si>
  <si>
    <t>ND90</t>
  </si>
  <si>
    <t>ICOSTUS</t>
  </si>
  <si>
    <t>ICOSTORE, LLC</t>
  </si>
  <si>
    <t>1850 W DRAKE DRIVE</t>
  </si>
  <si>
    <t>TEMPE</t>
  </si>
  <si>
    <t>SUZHOU LUX</t>
  </si>
  <si>
    <t>SUZHOU LUXSHARE TECHNOLOGY CO.,</t>
  </si>
  <si>
    <t>NO.99 XUBANG ROAD, WUZHONG</t>
  </si>
  <si>
    <t>DELOITTE</t>
  </si>
  <si>
    <t>DELOITTE HASKINS &amp; SELLS LLP</t>
  </si>
  <si>
    <t>TOWER B, 7TH FLOOR, BUILDING NO.10</t>
  </si>
  <si>
    <t>SIGNAL SOL</t>
  </si>
  <si>
    <t>SIGNAL SOLUTIONS NORDIC AB</t>
  </si>
  <si>
    <t>ARMBORSTVÄGEN 18</t>
  </si>
  <si>
    <t>184 60</t>
  </si>
  <si>
    <t>ÅKERSBERGA</t>
  </si>
  <si>
    <t>COGNIUS</t>
  </si>
  <si>
    <t>COGNIXIA INC.</t>
  </si>
  <si>
    <t>110 ALLEN ROAD</t>
  </si>
  <si>
    <t>BASKING RIDGE</t>
  </si>
  <si>
    <t>PROCADE</t>
  </si>
  <si>
    <t>PROCASE GMBH</t>
  </si>
  <si>
    <t>IM BRUCH 2</t>
  </si>
  <si>
    <t>MILTENBERG</t>
  </si>
  <si>
    <t>GENSLER</t>
  </si>
  <si>
    <t>GENSLER EUROPE LIMITED</t>
  </si>
  <si>
    <t>THOMAS MORE SQUARE</t>
  </si>
  <si>
    <t>E1W 1YW</t>
  </si>
  <si>
    <t>INNOVCA</t>
  </si>
  <si>
    <t>INNOVATION ENCQOR</t>
  </si>
  <si>
    <t>1100, BD. RENE-LEVESQUE OUEST</t>
  </si>
  <si>
    <t>LIFEMCA</t>
  </si>
  <si>
    <t>LIFEMARK OCCUPATIONAL HEALTH</t>
  </si>
  <si>
    <t>20 EGLINTON AVENUE WEST, SUITE 600</t>
  </si>
  <si>
    <t>M4R 1K8</t>
  </si>
  <si>
    <t>WOLFSUS</t>
  </si>
  <si>
    <t>10016 EDMONDS WAY</t>
  </si>
  <si>
    <t>EDMONDS</t>
  </si>
  <si>
    <t>SHANGHAI AMPHENOL AIRWAVE</t>
  </si>
  <si>
    <t>NO.689 SHEN NAN ROAD XIN ZHUANG</t>
  </si>
  <si>
    <t>DAP N7</t>
  </si>
  <si>
    <t>ANOKIUS</t>
  </si>
  <si>
    <t>ANOKIWAVE INC</t>
  </si>
  <si>
    <t>5355 MIRA SORRENTO PLACE</t>
  </si>
  <si>
    <t>BILLERICA</t>
  </si>
  <si>
    <t>ORBITUS</t>
  </si>
  <si>
    <t>ORBIT ADVANCED TECHNOLOGIES, INC.</t>
  </si>
  <si>
    <t>650 LOUIS DRIVE STE 100</t>
  </si>
  <si>
    <t>WARMINSTER</t>
  </si>
  <si>
    <t>SPACE MATR</t>
  </si>
  <si>
    <t>SPACE MATRIX USA PVT LTD.</t>
  </si>
  <si>
    <t>4751 W TOUHY AVE STE 302</t>
  </si>
  <si>
    <t>LINCOLNWOOD</t>
  </si>
  <si>
    <t>FORGECA</t>
  </si>
  <si>
    <t>111 - 8337 EASTLAKE DRIVE</t>
  </si>
  <si>
    <t>V5A 4W2</t>
  </si>
  <si>
    <t>SCAN</t>
  </si>
  <si>
    <t>SCAN GLOBAL LOGISTICS A/S</t>
  </si>
  <si>
    <t>KIRSTINEHØJ 7</t>
  </si>
  <si>
    <t>KASTRUP</t>
  </si>
  <si>
    <t>HEXATRONIC</t>
  </si>
  <si>
    <t>HEXATRONIC US INC</t>
  </si>
  <si>
    <t>4040 FINN WAY, SUITE 240#</t>
  </si>
  <si>
    <t>LEXINGTON</t>
  </si>
  <si>
    <t>MIDDLESBORO, KY</t>
  </si>
  <si>
    <t>PRACTISING</t>
  </si>
  <si>
    <t>PRACTISING LAW INSTITUTE</t>
  </si>
  <si>
    <t>1177 AVENUE OF THE AMERICAS</t>
  </si>
  <si>
    <t>QRTECH</t>
  </si>
  <si>
    <t>QRTECH AB</t>
  </si>
  <si>
    <t>FLÖJELBERGSGATAN 1C</t>
  </si>
  <si>
    <t>431 35</t>
  </si>
  <si>
    <t>NOLATO SIL</t>
  </si>
  <si>
    <t>NOLATO SILIKONTEKNIK</t>
  </si>
  <si>
    <t>ROOM 207, 2ND FLOOR, BUILDING 208</t>
  </si>
  <si>
    <t>THE SIEMON</t>
  </si>
  <si>
    <t>THE SIEMON COMPANY</t>
  </si>
  <si>
    <t>101 SIEMON COMPANY DRIVE</t>
  </si>
  <si>
    <t>WATERTOWN</t>
  </si>
  <si>
    <t>WATERTOWN CT</t>
  </si>
  <si>
    <t>STARTECH</t>
  </si>
  <si>
    <t>STARTECH NETWORKS (CANADA) INC</t>
  </si>
  <si>
    <t>5484 TOMKEN ROAD, SUITE 14</t>
  </si>
  <si>
    <t>L4W 2Z6</t>
  </si>
  <si>
    <t>MK SYSTEMS</t>
  </si>
  <si>
    <t>MK SYSTEMS USA INC.</t>
  </si>
  <si>
    <t>3001 DALLAS PARKWAY, SUITE 300</t>
  </si>
  <si>
    <t>FRISCO</t>
  </si>
  <si>
    <t>CINTACA</t>
  </si>
  <si>
    <t>CINTAS CANADA LIMITED</t>
  </si>
  <si>
    <t>6300 KENNEDY RD. UNIT 3</t>
  </si>
  <si>
    <t>L5T 2X5</t>
  </si>
  <si>
    <t>MKMEDCA</t>
  </si>
  <si>
    <t>MK MEDIATECH CANADA INC.</t>
  </si>
  <si>
    <t>2425 MATHESON BLVD E.</t>
  </si>
  <si>
    <t>L4W 5K4</t>
  </si>
  <si>
    <t>ONTARIO</t>
  </si>
  <si>
    <t>ARTECH</t>
  </si>
  <si>
    <t>ARTECH TECHNOLOGY CANADA LIMITED</t>
  </si>
  <si>
    <t>34 KING STREET EAST</t>
  </si>
  <si>
    <t>M5C 2X8</t>
  </si>
  <si>
    <t>CEVA</t>
  </si>
  <si>
    <t>CEVA FREIGHT, LLC</t>
  </si>
  <si>
    <t>15350 VICKERY DR</t>
  </si>
  <si>
    <t>77032-2530</t>
  </si>
  <si>
    <t>HOUSTON</t>
  </si>
  <si>
    <t>EQUINCA</t>
  </si>
  <si>
    <t>EQUINOXE VIRTUAL CLINIC CORP</t>
  </si>
  <si>
    <t>201-4060 STE CATHERINE ST WEST</t>
  </si>
  <si>
    <t>H3Z 2Z3</t>
  </si>
  <si>
    <t>WESTMOUNT</t>
  </si>
  <si>
    <t>EXTREME NE</t>
  </si>
  <si>
    <t>EXTREME NETWORKS IRELAND OPS</t>
  </si>
  <si>
    <t>RINEANNA HOUSE SHANNON</t>
  </si>
  <si>
    <t>V14</t>
  </si>
  <si>
    <t>INDUSTRIAL ESTATE CO CLARE</t>
  </si>
  <si>
    <t>MAFIUUS</t>
  </si>
  <si>
    <t>MAFI US INC.</t>
  </si>
  <si>
    <t>2701 E STATE HIGHWAY 121 STE 630</t>
  </si>
  <si>
    <t>75056-6814</t>
  </si>
  <si>
    <t>LEWISVILLE</t>
  </si>
  <si>
    <t>EM54</t>
  </si>
  <si>
    <t>ADVANUS</t>
  </si>
  <si>
    <t>ADVANCED CIRCUITRY INTERNATIONAL</t>
  </si>
  <si>
    <t>3464 HOWELL STREET</t>
  </si>
  <si>
    <t>FORTINET</t>
  </si>
  <si>
    <t>FORTINET INC.</t>
  </si>
  <si>
    <t>899 KIFER ROAD</t>
  </si>
  <si>
    <t>CALIFORNIA</t>
  </si>
  <si>
    <t>COLLABERA</t>
  </si>
  <si>
    <t>COLLABERA CANADA INC.</t>
  </si>
  <si>
    <t>2800 SKYMARK AVE</t>
  </si>
  <si>
    <t>L4W 5A6</t>
  </si>
  <si>
    <t>STATIDE</t>
  </si>
  <si>
    <t>STATISTA GMBH</t>
  </si>
  <si>
    <t>JOHANNES-BRAHMS-PLATZ 1</t>
  </si>
  <si>
    <t>HAMBURG</t>
  </si>
  <si>
    <t>EQUINIX</t>
  </si>
  <si>
    <t>EQUINIX CANADA LTD</t>
  </si>
  <si>
    <t>151 FRONT STREET WEST</t>
  </si>
  <si>
    <t>M5J 2N1</t>
  </si>
  <si>
    <t>NOLEKUS</t>
  </si>
  <si>
    <t>NOLEK INC</t>
  </si>
  <si>
    <t>4 COMMERCE WAY UNIT C</t>
  </si>
  <si>
    <t>CARVER</t>
  </si>
  <si>
    <t>DENTSU</t>
  </si>
  <si>
    <t>DENTSU UK LIMITED</t>
  </si>
  <si>
    <t>10 TRITON STREET</t>
  </si>
  <si>
    <t>NW1 3BF</t>
  </si>
  <si>
    <t>CROWNCA</t>
  </si>
  <si>
    <t>CROWN PROPERTY MANAGEMENT</t>
  </si>
  <si>
    <t>10 CARLSON COURT</t>
  </si>
  <si>
    <t>M9W 6L2</t>
  </si>
  <si>
    <t>DALE&amp;CA</t>
  </si>
  <si>
    <t>DALE &amp; LESSMANN LLP</t>
  </si>
  <si>
    <t>181 UNIVERSITY AVENUE, SUITE 2100</t>
  </si>
  <si>
    <t>M5H 3M7</t>
  </si>
  <si>
    <t>CLEARCA</t>
  </si>
  <si>
    <t>CLEAR THE NOISE COACHING INC.</t>
  </si>
  <si>
    <t>153 COURCELETTE RD</t>
  </si>
  <si>
    <t>M1N 2T1</t>
  </si>
  <si>
    <t>SCARBOROUGH</t>
  </si>
  <si>
    <t>SPIRENT</t>
  </si>
  <si>
    <t>SPIRENT COMMUNICATIONS OF OTTAWA</t>
  </si>
  <si>
    <t>750 PALLADIUM DRIVE</t>
  </si>
  <si>
    <t>K2V 1C7</t>
  </si>
  <si>
    <t>HOMEWCA</t>
  </si>
  <si>
    <t>HOMEWOOD HEALTH INC</t>
  </si>
  <si>
    <t>150 DELHI STREET</t>
  </si>
  <si>
    <t>N1E 6K9</t>
  </si>
  <si>
    <t>GUELPH</t>
  </si>
  <si>
    <t>SHENZHEN GLGNET ELECTRONICS CO.</t>
  </si>
  <si>
    <t>NO. 3 INDUSTRIAL ZONE, SHANMEN</t>
  </si>
  <si>
    <t>SUNSTRONG</t>
  </si>
  <si>
    <t>SUNSTRONG INTERNATIONAL INDUSTRIAL</t>
  </si>
  <si>
    <t>140 PAYA LEBAR ROAD 05-22</t>
  </si>
  <si>
    <t>PROEXCA</t>
  </si>
  <si>
    <t>PROEX INC</t>
  </si>
  <si>
    <t>UNIT 308 2 LANSING SQUARE</t>
  </si>
  <si>
    <t>M2J 4P8</t>
  </si>
  <si>
    <t>DHL EXPRES</t>
  </si>
  <si>
    <t>DHL EXPRESS (CANADA), LTD</t>
  </si>
  <si>
    <t>18 PARKSHORE DR</t>
  </si>
  <si>
    <t>L6T 5M1</t>
  </si>
  <si>
    <t>ED70</t>
  </si>
  <si>
    <t>CALADCA</t>
  </si>
  <si>
    <t>CALADOR COMMUNICATIONS INC.</t>
  </si>
  <si>
    <t>188 PAPE AVE</t>
  </si>
  <si>
    <t>M4M 2V8</t>
  </si>
  <si>
    <t>EMBLACA</t>
  </si>
  <si>
    <t>EMBLASOFT CANADA CORPORATION INC.</t>
  </si>
  <si>
    <t>1300 1 PLACE VILLE-MARIE</t>
  </si>
  <si>
    <t>H3B 0E6</t>
  </si>
  <si>
    <t>HCLCACA</t>
  </si>
  <si>
    <t>HCL Canada Inc.</t>
  </si>
  <si>
    <t>200 FRONT STREET WEST, STE 2600</t>
  </si>
  <si>
    <t>M5V 3L2</t>
  </si>
  <si>
    <t>FINANCIAL</t>
  </si>
  <si>
    <t>FINANCIAL SERVICES REGULATORY</t>
  </si>
  <si>
    <t>5160 YONGE ST, 16TH FLOOR</t>
  </si>
  <si>
    <t>M2N 6L9</t>
  </si>
  <si>
    <t>DELOICA</t>
  </si>
  <si>
    <t>DELOITTE LLP</t>
  </si>
  <si>
    <t>8 ADELAIDE ST W SUITE 200</t>
  </si>
  <si>
    <t>M5H 0A9</t>
  </si>
  <si>
    <t>EMERGCA</t>
  </si>
  <si>
    <t>EMERGITEL INC.</t>
  </si>
  <si>
    <t>68A LEEK CRESCENT</t>
  </si>
  <si>
    <t>L4B 1H1</t>
  </si>
  <si>
    <t>SCHENKER OF CANADA LIMITED</t>
  </si>
  <si>
    <t>5935 AIRPORT ROAD, AIRWAY CENTRE,</t>
  </si>
  <si>
    <t>L4V 1W5</t>
  </si>
  <si>
    <t>ZTGROUS</t>
  </si>
  <si>
    <t>ZT GROUP INT'L, INC.</t>
  </si>
  <si>
    <t>350 MEADOWLANDS PKWY</t>
  </si>
  <si>
    <t>SECAUCUS</t>
  </si>
  <si>
    <t>LOSANUS</t>
  </si>
  <si>
    <t>LOSANT IOT, INC</t>
  </si>
  <si>
    <t>1100 SYCAMORE STREET. 7TH FLOOR</t>
  </si>
  <si>
    <t>CINCINNATI</t>
  </si>
  <si>
    <t>BUYERÂ€™S PLACE</t>
  </si>
  <si>
    <t>STATISTA</t>
  </si>
  <si>
    <t>Statista Inc.</t>
  </si>
  <si>
    <t>3 WORLD TRADE CENTER 175</t>
  </si>
  <si>
    <t>169719 CAN</t>
  </si>
  <si>
    <t>169719 CANADA INC.</t>
  </si>
  <si>
    <t>9305 TRANS-CANADA HWY</t>
  </si>
  <si>
    <t>H4S 1V3</t>
  </si>
  <si>
    <t>12575914 CANADA INC.</t>
  </si>
  <si>
    <t>46-F, BOUL. BRUNSWICK</t>
  </si>
  <si>
    <t>H9B 2L3</t>
  </si>
  <si>
    <t>POINT-CLAIRE</t>
  </si>
  <si>
    <t>UPFLEX</t>
  </si>
  <si>
    <t>UPFLEX, INC.</t>
  </si>
  <si>
    <t>27 E 28TH St</t>
  </si>
  <si>
    <t>10016-7921</t>
  </si>
  <si>
    <t>HOCKEY</t>
  </si>
  <si>
    <t>CLUB DE HOCKEY CANADIEN, INC</t>
  </si>
  <si>
    <t>1275 SAINT ANTOINE STREET WEST</t>
  </si>
  <si>
    <t>H3C 5L2</t>
  </si>
  <si>
    <t>EQE TRAINI</t>
  </si>
  <si>
    <t>EQE TRAINING LIMITED</t>
  </si>
  <si>
    <t>7 ST. JOHN STREET</t>
  </si>
  <si>
    <t>NG18 1QH</t>
  </si>
  <si>
    <t>WOMEN BUSI</t>
  </si>
  <si>
    <t>WOMEN BUSINESS ENTERPRISES CANADA</t>
  </si>
  <si>
    <t>401 BAY ST STE 1600</t>
  </si>
  <si>
    <t>M5H 2Y4</t>
  </si>
  <si>
    <t>FONDATION</t>
  </si>
  <si>
    <t>FONDATION SABLON</t>
  </si>
  <si>
    <t>4265 AV. PAPINEAU</t>
  </si>
  <si>
    <t>H2H 1T3</t>
  </si>
  <si>
    <t>BALLOONIA</t>
  </si>
  <si>
    <t>DECORATIONS BALLOONIA S.E. N.C</t>
  </si>
  <si>
    <t>1855 AV DE LA VOLIERE</t>
  </si>
  <si>
    <t>H7L 5R9</t>
  </si>
  <si>
    <t>MARKIT</t>
  </si>
  <si>
    <t>MARKIT PROCUREMENT CANADA INC.</t>
  </si>
  <si>
    <t>2818 MAIN STREET, SUITE 552</t>
  </si>
  <si>
    <t>V5T 0C1</t>
  </si>
  <si>
    <t>FOXWAY</t>
  </si>
  <si>
    <t>FOXWAY AB</t>
  </si>
  <si>
    <t>GRUSÅSVÄGEN 7</t>
  </si>
  <si>
    <t>352 45</t>
  </si>
  <si>
    <t>VÄXJÖ</t>
  </si>
  <si>
    <t>SOFT DB</t>
  </si>
  <si>
    <t>SOFT DB ACTIVE CONTROL SYSTEMS</t>
  </si>
  <si>
    <t>1040 AV. BELVEDERE #215</t>
  </si>
  <si>
    <t>G1S 3G3</t>
  </si>
  <si>
    <t>RANDSTAD</t>
  </si>
  <si>
    <t>RANDSTAD INTERIM INC.</t>
  </si>
  <si>
    <t>RANDSTAD VILLE SAINT-LAURENT</t>
  </si>
  <si>
    <t>H4R 2N1</t>
  </si>
  <si>
    <t>XEXEC</t>
  </si>
  <si>
    <t>XEXEC LIMITED</t>
  </si>
  <si>
    <t>265 TOTTENHAM COURT ROAD</t>
  </si>
  <si>
    <t>W1T 7RQ</t>
  </si>
  <si>
    <t>LSOFT</t>
  </si>
  <si>
    <t>LSOFT TECHNOLOGIES INC</t>
  </si>
  <si>
    <t>7177 DANTON PROM</t>
  </si>
  <si>
    <t>L5N 5P3</t>
  </si>
  <si>
    <t>INNOLIGHT</t>
  </si>
  <si>
    <t>INNOLIGHT TECHNOLOGY PTE. LIMITED</t>
  </si>
  <si>
    <t>25 INTERNATIONAL BUSINESS PARK</t>
  </si>
  <si>
    <t>HEXATRONIC CANADA INC.</t>
  </si>
  <si>
    <t>62 RAILSIDE ROAD</t>
  </si>
  <si>
    <t>M3A 1A3</t>
  </si>
  <si>
    <t>TORONTO, ON</t>
  </si>
  <si>
    <t>GUADALAJARA</t>
  </si>
  <si>
    <t>COSMIC</t>
  </si>
  <si>
    <t>COSMIC GRAPHIC DESIGN INC</t>
  </si>
  <si>
    <t>Suite 404 317 ADELAIDE ST W</t>
  </si>
  <si>
    <t>M5V 1P9</t>
  </si>
  <si>
    <t>FOXWAY FINANCE AB</t>
  </si>
  <si>
    <t>GRUSÅSVÄGEN 7</t>
  </si>
  <si>
    <t>VÄXJÖ</t>
  </si>
  <si>
    <t>COGNIXIA P</t>
  </si>
  <si>
    <t>COGNIXIA PTE. LIMITED</t>
  </si>
  <si>
    <t>60 PAYA LEBAR ROAD #09-43 PAYA</t>
  </si>
  <si>
    <t>SECURITAS</t>
  </si>
  <si>
    <t>SECURITAS TECHNOLOGY CORPORATION</t>
  </si>
  <si>
    <t>3800 TABS DR</t>
  </si>
  <si>
    <t>44685-9564</t>
  </si>
  <si>
    <t>UNIONTOWN</t>
  </si>
  <si>
    <t>ELEMENT MA</t>
  </si>
  <si>
    <t>150 TRILLIUM DRIVE</t>
  </si>
  <si>
    <t>N2E 2C4</t>
  </si>
  <si>
    <t>KITCHENER</t>
  </si>
  <si>
    <t>1211701 ON</t>
  </si>
  <si>
    <t>1211701 ONTARIO LTD</t>
  </si>
  <si>
    <t>110  COCHRANE DRIVE</t>
  </si>
  <si>
    <t>L3R 9S1</t>
  </si>
  <si>
    <t>REDOACA</t>
  </si>
  <si>
    <t>RED OAK TECHNOLOGIES INC</t>
  </si>
  <si>
    <t>141 BRUNEL RD SUITE 201</t>
  </si>
  <si>
    <t>L4Z 1X3</t>
  </si>
  <si>
    <t>FOXWAY AMERICAS LLC</t>
  </si>
  <si>
    <t>1644 BANKS STREET</t>
  </si>
  <si>
    <t>DELOITTE H</t>
  </si>
  <si>
    <t>DELOITTE HASKINS &amp; SELLS CHARTERED</t>
  </si>
  <si>
    <t>7TH FLOOR, BUILDING NO.10 TOWER B</t>
  </si>
  <si>
    <t>GURGAON</t>
  </si>
  <si>
    <t>AMAZON</t>
  </si>
  <si>
    <t>AMAZON.COM.CA, INC.</t>
  </si>
  <si>
    <t>410 TERRY AVE N</t>
  </si>
  <si>
    <t>98109-5210</t>
  </si>
  <si>
    <t>TIME SPACE</t>
  </si>
  <si>
    <t>TIME &amp; SPACE MEDIA LIMITED</t>
  </si>
  <si>
    <t>2570 AGRICOLA ST</t>
  </si>
  <si>
    <t>B3K 4C6</t>
  </si>
  <si>
    <t>HALIFAX</t>
  </si>
  <si>
    <t>SECURITAS ELECTRONIC SECURITY</t>
  </si>
  <si>
    <t>15 MARMAC DR SUITE 10</t>
  </si>
  <si>
    <t>M9W 1E7</t>
  </si>
  <si>
    <t>XEXEC INC</t>
  </si>
  <si>
    <t>330 W 42ND ST 23RD FLOOR</t>
  </si>
  <si>
    <t>10036-6902</t>
  </si>
  <si>
    <t>CAPGEMINI</t>
  </si>
  <si>
    <t>CAPGEMINI CANADA INC</t>
  </si>
  <si>
    <t>81 BAY ST, SUITE 3540</t>
  </si>
  <si>
    <t>M5J 0E7</t>
  </si>
  <si>
    <t>TRAINING</t>
  </si>
  <si>
    <t>TOTAL TRAINING RESOURCES</t>
  </si>
  <si>
    <t>1800 SHENANDOAH ST.</t>
  </si>
  <si>
    <t>75078-9394</t>
  </si>
  <si>
    <t>PROSPER</t>
  </si>
  <si>
    <t>EMBASSY</t>
  </si>
  <si>
    <t>EMBASSY OF SWEDEN</t>
  </si>
  <si>
    <t>377 DALHOUSIE STREET</t>
  </si>
  <si>
    <t>K1N 9N8</t>
  </si>
  <si>
    <t>ASSOCIATIO</t>
  </si>
  <si>
    <t>ASSOCIATION DE ROBOTIQUE POLYSTAR</t>
  </si>
  <si>
    <t>2500 CH DE LA POLYTECHNIQUE</t>
  </si>
  <si>
    <t>H3T 1J4</t>
  </si>
  <si>
    <t>FRANCIS MA</t>
  </si>
  <si>
    <t>FRANCIS MARION</t>
  </si>
  <si>
    <t>30 RUE D'ANVERS</t>
  </si>
  <si>
    <t>J9J 4H3</t>
  </si>
  <si>
    <t>GATINEAU</t>
  </si>
  <si>
    <t>CHG-MERIDI</t>
  </si>
  <si>
    <t>CHG-MERIDIAN Canada Ltd.</t>
  </si>
  <si>
    <t>1 ROBERT SPECK PARKWAY, SUITE 960</t>
  </si>
  <si>
    <t>L4Z 2G5</t>
  </si>
  <si>
    <t>2536-4589</t>
  </si>
  <si>
    <t>2536-4589 QUEBEC INC</t>
  </si>
  <si>
    <t>195 4975 RUE RIDEAU BUREAU</t>
  </si>
  <si>
    <t>G2E 5H5</t>
  </si>
  <si>
    <t>YUANLIANG</t>
  </si>
  <si>
    <t>YUANLIANG LI</t>
  </si>
  <si>
    <t>1645 BOULEVARD DE MAISONNEUVE O</t>
  </si>
  <si>
    <t>H3H 2N3</t>
  </si>
  <si>
    <t>COMPUTER</t>
  </si>
  <si>
    <t>COMPUTER ROOM SERVICES CORPORATION</t>
  </si>
  <si>
    <t>L1Z 1E1 #6-75 CHAMBERS DRIVE AJAX O</t>
  </si>
  <si>
    <t>L1Z 1E1</t>
  </si>
  <si>
    <t>AJAX</t>
  </si>
  <si>
    <t>ZWICKROELL</t>
  </si>
  <si>
    <t>ZWICKROELL, LP</t>
  </si>
  <si>
    <t>1009 MARKET CENTER DR NW</t>
  </si>
  <si>
    <t>30144-1143</t>
  </si>
  <si>
    <t>KENNESAW</t>
  </si>
  <si>
    <t>LESPERANCE</t>
  </si>
  <si>
    <t>LESPERANCE MENDES LAWYERS</t>
  </si>
  <si>
    <t>900 HOWE ST SUITE 550</t>
  </si>
  <si>
    <t>V6Z 2M4</t>
  </si>
  <si>
    <t>WORLD SUMM</t>
  </si>
  <si>
    <t>WORLD SUMMIT AI LIMITED</t>
  </si>
  <si>
    <t>167 TURNERS HILL CHESHUNT</t>
  </si>
  <si>
    <t>EN8 9BH</t>
  </si>
  <si>
    <t>WALTHAM CROSS</t>
  </si>
  <si>
    <t>PARLEE</t>
  </si>
  <si>
    <t>PARLEE MCLAWS LLP</t>
  </si>
  <si>
    <t>10175 101 ST NW</t>
  </si>
  <si>
    <t>T5J 0H3</t>
  </si>
  <si>
    <t>EDMONTON</t>
  </si>
  <si>
    <t>INVEST OTT</t>
  </si>
  <si>
    <t>INVEST OTTAWA</t>
  </si>
  <si>
    <t>7 BAYVIEW STATION ROAD OTTAWA</t>
  </si>
  <si>
    <t>K1Y 2C5</t>
  </si>
  <si>
    <t>LEONARDO</t>
  </si>
  <si>
    <t>LEONARDO DIAS</t>
  </si>
  <si>
    <t>1825 RUE SAINTE-ROSE</t>
  </si>
  <si>
    <t>H2K 4M1</t>
  </si>
  <si>
    <t>7510489 CA</t>
  </si>
  <si>
    <t>7510489 CANADA INC. / OPTIMAL SHOW</t>
  </si>
  <si>
    <t>2491 KALADAR AVE</t>
  </si>
  <si>
    <t>K1V 8B9</t>
  </si>
  <si>
    <t>EBRAHIM</t>
  </si>
  <si>
    <t>EBRAHIM SARKHOUH</t>
  </si>
  <si>
    <t>1833 TUPPER ST.</t>
  </si>
  <si>
    <t>H3H 1N3</t>
  </si>
  <si>
    <t>TELUS</t>
  </si>
  <si>
    <t>TELUS FRIENDLY FUTURE FOUNDATION</t>
  </si>
  <si>
    <t>510 WEST GEORGIA STREET, 7TH FLOOR</t>
  </si>
  <si>
    <t>SAT</t>
  </si>
  <si>
    <t>SAT (STACEY AND TAYLOR) PTY.</t>
  </si>
  <si>
    <t>10 '10 -' UNIT 12 23 NARABANG WAY</t>
  </si>
  <si>
    <t>BELROSE</t>
  </si>
  <si>
    <t>KPMG</t>
  </si>
  <si>
    <t>KPMG LAW LLP</t>
  </si>
  <si>
    <t>333 BAY ST, SUITE 4600</t>
  </si>
  <si>
    <t>M5H 2S7</t>
  </si>
  <si>
    <t>APRICORN</t>
  </si>
  <si>
    <t>12191  KIRKHAM ROAD</t>
  </si>
  <si>
    <t>POWAY</t>
  </si>
  <si>
    <t>AERIS COMM</t>
  </si>
  <si>
    <t>AERIS COMMUNICATIONS, INC.</t>
  </si>
  <si>
    <t>1731 TECHNOLOGY DRIVE SUITE 800</t>
  </si>
  <si>
    <t>ZP10</t>
  </si>
  <si>
    <t>SECURITAS TECHNOLOGY CANADA</t>
  </si>
  <si>
    <t>6275 MILLCREEK DRIVE</t>
  </si>
  <si>
    <t>L5N 1L8</t>
  </si>
  <si>
    <t>KANATA NORTH BUSINESS ASSOCIATION</t>
  </si>
  <si>
    <t>350 LEGGET DR. SUITE 100</t>
  </si>
  <si>
    <t>K2K 2W7</t>
  </si>
  <si>
    <t>GRILL MAST</t>
  </si>
  <si>
    <t>GRILL MASTER RESTAURANT &amp; CATERING</t>
  </si>
  <si>
    <t>28 PIPER CRESCENT</t>
  </si>
  <si>
    <t>K2K 2S8</t>
  </si>
  <si>
    <t>GLOBAL HEA</t>
  </si>
  <si>
    <t>GLOBAL HEALTH SOLUTIONS (CANADA)</t>
  </si>
  <si>
    <t>15-604 EDWARD AVE</t>
  </si>
  <si>
    <t>L4C 9Y7</t>
  </si>
  <si>
    <t>2275 UPPER MIDDLE RD E SUITE 102</t>
  </si>
  <si>
    <t>L6H 0C3</t>
  </si>
  <si>
    <t>CBRE</t>
  </si>
  <si>
    <t>CBRE Limited</t>
  </si>
  <si>
    <t>18 KING STREET WEST</t>
  </si>
  <si>
    <t>M5C 1C4</t>
  </si>
  <si>
    <t>OLIVIA CAT</t>
  </si>
  <si>
    <t>OLIVIA CATERING SERVICES INC.</t>
  </si>
  <si>
    <t>179B WOODRIDGE CRESCENT</t>
  </si>
  <si>
    <t>K2B 7T2</t>
  </si>
  <si>
    <t>FRAGOMEN</t>
  </si>
  <si>
    <t>FRAGOMEN (CANADA) CO.</t>
  </si>
  <si>
    <t>55 YORK ST SUITE 1500</t>
  </si>
  <si>
    <t>M5J 1R7</t>
  </si>
  <si>
    <t>9202-1385</t>
  </si>
  <si>
    <t>9202-1385 QUEBEC INC.</t>
  </si>
  <si>
    <t>7937 HENRI-BOURASSA O</t>
  </si>
  <si>
    <t>H4S 1P7</t>
  </si>
  <si>
    <t>PAULO FREI</t>
  </si>
  <si>
    <t>PAULO FREITAS DE ARAUJO FILHO</t>
  </si>
  <si>
    <t>1565 RUE RACHEL E</t>
  </si>
  <si>
    <t>H2J 2K5</t>
  </si>
  <si>
    <t>9275-7749</t>
  </si>
  <si>
    <t>9275-7749 QUEBEC INC.</t>
  </si>
  <si>
    <t>777 BOUL. ROBERT BOURASSA</t>
  </si>
  <si>
    <t>H3C 3Z7</t>
  </si>
  <si>
    <t>INNOVEE</t>
  </si>
  <si>
    <t>400, 3 PLACE VILLE MARIE</t>
  </si>
  <si>
    <t>H3B 2E3</t>
  </si>
  <si>
    <t>CANADIAN P</t>
  </si>
  <si>
    <t>CANADIAN POLITICAL SCIENCE</t>
  </si>
  <si>
    <t>SUITE 204, 260 DALHOUSIE STREET</t>
  </si>
  <si>
    <t>K1N 7E4</t>
  </si>
  <si>
    <t>CYBERSECUR</t>
  </si>
  <si>
    <t>NATIONAL CYBERSECURITY CONSORTIUM</t>
  </si>
  <si>
    <t>2500 UNIVERSITY DRIVE NW</t>
  </si>
  <si>
    <t>T2N 1N4</t>
  </si>
  <si>
    <t>AMAZON COM</t>
  </si>
  <si>
    <t>AMAZON.COM.CA ULC</t>
  </si>
  <si>
    <t>40 KING ST W 47TH FL</t>
  </si>
  <si>
    <t>M5H 3Y2</t>
  </si>
  <si>
    <t>MAPLE BANQ</t>
  </si>
  <si>
    <t>MAPLE BANQUET HALL</t>
  </si>
  <si>
    <t>1325 EGLINTON AVE EAST</t>
  </si>
  <si>
    <t>L4W 4L9</t>
  </si>
  <si>
    <t>SHUANGYI C</t>
  </si>
  <si>
    <t>SHUANGYI CHEN</t>
  </si>
  <si>
    <t>UNIT 2401, 38 GRENVILLE ST</t>
  </si>
  <si>
    <t>OA-EUS</t>
  </si>
  <si>
    <t>ZOA0000056</t>
  </si>
  <si>
    <t>ERICSSON INC - OA</t>
  </si>
  <si>
    <t>11121 WILLOWS ROAD NE SUITE 300</t>
  </si>
  <si>
    <t>REDMOND</t>
  </si>
  <si>
    <t>OA-AMAXECA</t>
  </si>
  <si>
    <t>ZOA0000080</t>
  </si>
  <si>
    <t>AMAX ENGINEERING CORPORATION</t>
  </si>
  <si>
    <t>13160 VANIER PLACE UNIT 160</t>
  </si>
  <si>
    <t>V6V 2J2</t>
  </si>
  <si>
    <t>OA-FLEXTUS</t>
  </si>
  <si>
    <t>ZOA0000333</t>
  </si>
  <si>
    <t>FLEXTRONICS TEXAS</t>
  </si>
  <si>
    <t>12455 RESEARCH BOULEVARD</t>
  </si>
  <si>
    <t>OA-SAFENCA</t>
  </si>
  <si>
    <t>ZOA0098824</t>
  </si>
  <si>
    <t>SAFENET CANADA INC</t>
  </si>
  <si>
    <t>M5W 2R2</t>
  </si>
  <si>
    <t>OA-HEWLECA</t>
  </si>
  <si>
    <t>ZOA0098860</t>
  </si>
  <si>
    <t>HEWLETT-PACKARD (CANADA) CO.</t>
  </si>
  <si>
    <t>5150 Spectrum Way</t>
  </si>
  <si>
    <t>Mississauga</t>
  </si>
  <si>
    <t>ZOA92414</t>
  </si>
  <si>
    <t>97077-0001</t>
  </si>
  <si>
    <t>0</t>
  </si>
  <si>
    <t>1</t>
  </si>
  <si>
    <t>Search term</t>
  </si>
  <si>
    <t>Supplier</t>
  </si>
  <si>
    <t>Supplier Name</t>
  </si>
  <si>
    <t>Street</t>
  </si>
  <si>
    <t>Country/Region Key</t>
  </si>
  <si>
    <t>Postal Code</t>
  </si>
  <si>
    <t>City</t>
  </si>
  <si>
    <t>Incoterms</t>
  </si>
  <si>
    <t>Incoterms (Part 2)</t>
  </si>
  <si>
    <t>Account group</t>
  </si>
  <si>
    <t>Purch. Organization</t>
  </si>
  <si>
    <t>Description</t>
  </si>
  <si>
    <t>Terms of Payment</t>
  </si>
  <si>
    <t>Ericsson Buyer</t>
  </si>
  <si>
    <t>ARIBA</t>
  </si>
  <si>
    <t xml:space="preserve">IR Document No. </t>
  </si>
  <si>
    <t>Invoice Due Date</t>
  </si>
  <si>
    <t xml:space="preserve">Received Date </t>
  </si>
  <si>
    <t>GR/IR Mismatch</t>
  </si>
  <si>
    <t>1012420246</t>
  </si>
  <si>
    <t>1012431523</t>
  </si>
  <si>
    <t>1012431560</t>
  </si>
  <si>
    <t>1012432878</t>
  </si>
  <si>
    <t>1012433533</t>
  </si>
  <si>
    <t>1012430780</t>
  </si>
  <si>
    <t>1012434251</t>
  </si>
  <si>
    <t>1012438295</t>
  </si>
  <si>
    <t>1012434272</t>
  </si>
  <si>
    <t xml:space="preserve">Pierre Beaulieu </t>
  </si>
  <si>
    <t xml:space="preserve">Norma Hammond </t>
  </si>
  <si>
    <t xml:space="preserve">Dave Pampararo </t>
  </si>
  <si>
    <t>MILANO:0348</t>
  </si>
  <si>
    <t>MILANO:0347</t>
  </si>
  <si>
    <t>MILANO:0350</t>
  </si>
  <si>
    <t xml:space="preserve">Marianne Flavell </t>
  </si>
  <si>
    <t xml:space="preserve">Majeed Ahamad </t>
  </si>
  <si>
    <t>Martin Da Silveira</t>
  </si>
  <si>
    <t>MAINT:0793</t>
  </si>
  <si>
    <t>MILANO:0345 + MILANO:0355</t>
  </si>
  <si>
    <t>MILANO:0370</t>
  </si>
  <si>
    <t>MILANO:0364</t>
  </si>
  <si>
    <t>INDOOR:0383</t>
  </si>
  <si>
    <t>STOCKHOLM:0750</t>
  </si>
  <si>
    <t>1012438231</t>
  </si>
  <si>
    <t>1012437243</t>
  </si>
  <si>
    <t>1012438982</t>
  </si>
  <si>
    <t>1012431610</t>
  </si>
  <si>
    <t>1012438984</t>
  </si>
  <si>
    <t>1012437240</t>
  </si>
  <si>
    <t>1012439154</t>
  </si>
  <si>
    <t>1012445060</t>
  </si>
  <si>
    <t>1012444944</t>
  </si>
  <si>
    <t>1012447037</t>
  </si>
  <si>
    <t>1012447621</t>
  </si>
  <si>
    <t>1012449107</t>
  </si>
  <si>
    <t>1012448533</t>
  </si>
  <si>
    <t>1012448504</t>
  </si>
  <si>
    <t>1012450293</t>
  </si>
  <si>
    <t>1012452335</t>
  </si>
  <si>
    <t>1012454160</t>
  </si>
  <si>
    <t>1012454164</t>
  </si>
  <si>
    <t>1012454159</t>
  </si>
  <si>
    <t>1012454157</t>
  </si>
  <si>
    <t>1012455626</t>
  </si>
  <si>
    <t>1012456031</t>
  </si>
  <si>
    <t>STOCKHOLM:0744</t>
  </si>
  <si>
    <t>INDOOR:0384</t>
  </si>
  <si>
    <t>MILANO:0376</t>
  </si>
  <si>
    <t>MILANO:0379</t>
  </si>
  <si>
    <t>MILANO:0375</t>
  </si>
  <si>
    <t>MILANO:0374</t>
  </si>
  <si>
    <t>MILANO:0377</t>
  </si>
  <si>
    <t xml:space="preserve">Wentao Ye </t>
  </si>
  <si>
    <t xml:space="preserve">Vishal Pravin </t>
  </si>
  <si>
    <t xml:space="preserve">Andrew Keir </t>
  </si>
  <si>
    <t>1012457823</t>
  </si>
  <si>
    <t>1012454922</t>
  </si>
  <si>
    <t>1012456034</t>
  </si>
  <si>
    <t>1012454923</t>
  </si>
  <si>
    <t> 1012455029</t>
  </si>
  <si>
    <t>1012457824</t>
  </si>
  <si>
    <t>1012457161</t>
  </si>
  <si>
    <t>1012459109</t>
  </si>
  <si>
    <t>1012459637</t>
  </si>
  <si>
    <t>1012460188</t>
  </si>
  <si>
    <t>1012459696</t>
  </si>
  <si>
    <t>1012460777</t>
  </si>
  <si>
    <t>1012459110</t>
  </si>
  <si>
    <t>1012462381</t>
  </si>
  <si>
    <t>1012461732</t>
  </si>
  <si>
    <t>1012463508</t>
  </si>
  <si>
    <t>1012463526</t>
  </si>
  <si>
    <t>1012462214</t>
  </si>
  <si>
    <t>1012464763</t>
  </si>
  <si>
    <t>1012464795</t>
  </si>
  <si>
    <t>1012465332</t>
  </si>
  <si>
    <t>1012466720</t>
  </si>
  <si>
    <t>1012466721</t>
  </si>
  <si>
    <t>1012466746</t>
  </si>
  <si>
    <t>1012466723</t>
  </si>
  <si>
    <t>1012468526</t>
  </si>
  <si>
    <t>1012467946</t>
  </si>
  <si>
    <t>1012467904</t>
  </si>
  <si>
    <t>1012467617</t>
  </si>
  <si>
    <t>1012466299</t>
  </si>
  <si>
    <t> 1012468525</t>
  </si>
  <si>
    <t>1012469292</t>
  </si>
  <si>
    <t>1012469769</t>
  </si>
  <si>
    <t>1012469798</t>
  </si>
  <si>
    <t>1012470261</t>
  </si>
  <si>
    <t>1012471570</t>
  </si>
  <si>
    <t>1012468778</t>
  </si>
  <si>
    <t>1012473210</t>
  </si>
  <si>
    <t>1012473212</t>
  </si>
  <si>
    <t>1012473985</t>
  </si>
  <si>
    <t>1012474392</t>
  </si>
  <si>
    <t>1012475104</t>
  </si>
  <si>
    <t>1012475523</t>
  </si>
  <si>
    <t>1012474394</t>
  </si>
  <si>
    <t>1012476283</t>
  </si>
  <si>
    <t>1012475959</t>
  </si>
  <si>
    <t>1012475521</t>
  </si>
  <si>
    <t>MILANO:0384</t>
  </si>
  <si>
    <t>MILANO:0389</t>
  </si>
  <si>
    <t>MILANO:0388</t>
  </si>
  <si>
    <t>MILANO:0390</t>
  </si>
  <si>
    <t>MILANO:0391</t>
  </si>
  <si>
    <t>9203026999</t>
  </si>
  <si>
    <t>9203027021</t>
  </si>
  <si>
    <t>MILANO:0405</t>
  </si>
  <si>
    <t>MILANO:0411</t>
  </si>
  <si>
    <t>MILANO:0412</t>
  </si>
  <si>
    <t>MILANO:0413</t>
  </si>
  <si>
    <t>MILANO:0402</t>
  </si>
  <si>
    <t>MILANO:0420</t>
  </si>
  <si>
    <t>MILANO:0418</t>
  </si>
  <si>
    <t>MILANO:0415</t>
  </si>
  <si>
    <t>MILANO:0419</t>
  </si>
  <si>
    <t xml:space="preserve">Mariem Georgy </t>
  </si>
  <si>
    <t xml:space="preserve">Niloufar </t>
  </si>
  <si>
    <t xml:space="preserve">Yu Zheng Y </t>
  </si>
  <si>
    <t>1012479753</t>
  </si>
  <si>
    <t>1012479382</t>
  </si>
  <si>
    <t>1012480136</t>
  </si>
  <si>
    <t>1012480170</t>
  </si>
  <si>
    <t>1012480168</t>
  </si>
  <si>
    <t>1012480122</t>
  </si>
  <si>
    <t>1012480530</t>
  </si>
  <si>
    <t>1012480165</t>
  </si>
  <si>
    <t>1012481389</t>
  </si>
  <si>
    <t>1012481437</t>
  </si>
  <si>
    <t>1012480525</t>
  </si>
  <si>
    <t>1012480531</t>
  </si>
  <si>
    <t>1012480141</t>
  </si>
  <si>
    <t>1012481726</t>
  </si>
  <si>
    <t>1012480166</t>
  </si>
  <si>
    <t>1012482526</t>
  </si>
  <si>
    <t>1012481725</t>
  </si>
  <si>
    <t xml:space="preserve">Aurel Serghi </t>
  </si>
  <si>
    <t xml:space="preserve">Eric Denomee </t>
  </si>
  <si>
    <t xml:space="preserve">Anna Zaki </t>
  </si>
  <si>
    <t xml:space="preserve">Cam Boettcher </t>
  </si>
  <si>
    <t>MILANO:0444</t>
  </si>
  <si>
    <t>MILANO:0449</t>
  </si>
  <si>
    <t>MILANO:0442</t>
  </si>
  <si>
    <t>INDOOR:0397</t>
  </si>
  <si>
    <t>RTE:0048</t>
  </si>
  <si>
    <t>SITE:0432</t>
  </si>
  <si>
    <t>MILANO:0453</t>
  </si>
  <si>
    <t>MILANO:0452</t>
  </si>
  <si>
    <t>RTE:0050 0051</t>
  </si>
  <si>
    <t>MILANO:0455</t>
  </si>
  <si>
    <t>Gavin Gan</t>
  </si>
  <si>
    <t>MILANO:0343</t>
  </si>
  <si>
    <t xml:space="preserve">1012433534 </t>
  </si>
  <si>
    <t>MILANO:0344</t>
  </si>
  <si>
    <t xml:space="preserve">MILANO:0354 </t>
  </si>
  <si>
    <t>901367375</t>
  </si>
  <si>
    <t xml:space="preserve">RP MILANO 4471 HP B7 DE </t>
  </si>
  <si>
    <t>13248</t>
  </si>
  <si>
    <t>1012434397</t>
  </si>
  <si>
    <t>MILANO:0346</t>
  </si>
  <si>
    <t xml:space="preserve">1012439045 </t>
  </si>
  <si>
    <t>MILANO:0362</t>
  </si>
  <si>
    <t xml:space="preserve">1012440596 </t>
  </si>
  <si>
    <t>MILANO:0363</t>
  </si>
  <si>
    <t>1012443487</t>
  </si>
  <si>
    <t xml:space="preserve">Alexander Kornishev </t>
  </si>
  <si>
    <t>1012438296</t>
  </si>
  <si>
    <t>MILANO:0367</t>
  </si>
  <si>
    <t xml:space="preserve">1012444985 </t>
  </si>
  <si>
    <t>MILANO:0369</t>
  </si>
  <si>
    <t>1012444988</t>
  </si>
  <si>
    <t>1012475077</t>
  </si>
  <si>
    <t>1012448525</t>
  </si>
  <si>
    <t>1012454924</t>
  </si>
  <si>
    <t>1012456002</t>
  </si>
  <si>
    <t>1012455033</t>
  </si>
  <si>
    <t>1012463507</t>
  </si>
  <si>
    <t>1012472786</t>
  </si>
  <si>
    <t>1012475524</t>
  </si>
  <si>
    <t>1012482661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</si>
</sst>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4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rgb="FF808080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8EA9DB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0"/>
  </cellStyleXfs>
  <cellXfs count="46">
    <xf numFmtId="0" fontId="0" fillId="0" borderId="0" xfId="0"/>
    <xf numFmtId="0" fontId="1" fillId="0" borderId="2" xfId="0" applyFont="1" applyBorder="1" applyAlignment="1">
      <alignment horizontal="center" vertical="top"/>
    </xf>
    <xf numFmtId="49" fontId="5" fillId="6" borderId="1" xfId="0" applyNumberFormat="1" applyFont="1" applyFill="1" applyBorder="1"/>
    <xf numFmtId="49" fontId="5" fillId="6" borderId="4" xfId="0" applyNumberFormat="1" applyFont="1" applyFill="1" applyBorder="1"/>
    <xf numFmtId="49" fontId="4" fillId="5" borderId="6" xfId="5" applyNumberFormat="1" applyFont="1" applyFill="1" applyBorder="1"/>
    <xf numFmtId="49" fontId="1" fillId="0" borderId="2" xfId="0" applyNumberFormat="1" applyFont="1" applyBorder="1" applyAlignment="1">
      <alignment horizontal="center" vertical="top"/>
    </xf>
    <xf numFmtId="49" fontId="0" fillId="0" borderId="0" xfId="0" applyNumberFormat="1"/>
    <xf numFmtId="49" fontId="4" fillId="5" borderId="2" xfId="5" applyNumberFormat="1" applyFont="1" applyFill="1" applyBorder="1"/>
    <xf numFmtId="49" fontId="4" fillId="5" borderId="7" xfId="5" applyNumberFormat="1" applyFont="1" applyFill="1" applyBorder="1"/>
    <xf numFmtId="49" fontId="4" fillId="5" borderId="10" xfId="5" applyNumberFormat="1" applyFont="1" applyFill="1" applyBorder="1"/>
    <xf numFmtId="49" fontId="5" fillId="6" borderId="5" xfId="0" applyNumberFormat="1" applyFont="1" applyFill="1" applyBorder="1"/>
    <xf numFmtId="49" fontId="5" fillId="6" borderId="7" xfId="0" applyNumberFormat="1" applyFont="1" applyFill="1" applyBorder="1"/>
    <xf numFmtId="49" fontId="5" fillId="6" borderId="8" xfId="0" applyNumberFormat="1" applyFont="1" applyFill="1" applyBorder="1"/>
    <xf numFmtId="49" fontId="5" fillId="6" borderId="9" xfId="0" applyNumberFormat="1" applyFont="1" applyFill="1" applyBorder="1"/>
    <xf numFmtId="49" fontId="5" fillId="6" borderId="11" xfId="0" applyNumberFormat="1" applyFont="1" applyFill="1" applyBorder="1"/>
    <xf numFmtId="49" fontId="5" fillId="6" borderId="3" xfId="0" applyNumberFormat="1" applyFont="1" applyFill="1" applyBorder="1"/>
    <xf numFmtId="0" fontId="7" fillId="7" borderId="12" xfId="0" applyFont="1" applyFill="1" applyBorder="1"/>
    <xf numFmtId="0" fontId="7" fillId="7" borderId="0" xfId="0" applyFont="1" applyFill="1"/>
    <xf numFmtId="0" fontId="8" fillId="8" borderId="0" xfId="0" applyFont="1" applyFill="1"/>
    <xf numFmtId="49" fontId="2" fillId="2" borderId="0" xfId="2" applyNumberFormat="1"/>
    <xf numFmtId="49" fontId="9" fillId="2" borderId="2" xfId="2" applyNumberFormat="1" applyFont="1" applyBorder="1" applyAlignment="1">
      <alignment horizontal="center" vertical="top"/>
    </xf>
    <xf numFmtId="0" fontId="2" fillId="4" borderId="0" xfId="4"/>
    <xf numFmtId="0" fontId="9" fillId="4" borderId="2" xfId="4" applyFont="1" applyBorder="1" applyAlignment="1">
      <alignment horizontal="center" vertical="top"/>
    </xf>
    <xf numFmtId="0" fontId="2" fillId="3" borderId="0" xfId="3"/>
    <xf numFmtId="0" fontId="6" fillId="3" borderId="2" xfId="3" applyFont="1" applyBorder="1" applyAlignment="1">
      <alignment horizontal="center" vertical="top"/>
    </xf>
    <xf numFmtId="44" fontId="1" fillId="0" borderId="2" xfId="1" applyFont="1" applyBorder="1" applyAlignment="1">
      <alignment horizontal="center" vertical="top"/>
    </xf>
    <xf numFmtId="44" fontId="0" fillId="0" borderId="0" xfId="1" applyFont="1"/>
    <xf numFmtId="2" fontId="1" fillId="0" borderId="2" xfId="0" applyNumberFormat="1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14" fontId="9" fillId="4" borderId="2" xfId="4" applyNumberFormat="1" applyFont="1" applyBorder="1" applyAlignment="1">
      <alignment horizontal="center" vertical="top"/>
    </xf>
    <xf numFmtId="14" fontId="2" fillId="4" borderId="0" xfId="4" applyNumberFormat="1"/>
    <xf numFmtId="14" fontId="6" fillId="3" borderId="2" xfId="3" applyNumberFormat="1" applyFont="1" applyBorder="1" applyAlignment="1">
      <alignment horizontal="center" vertical="top"/>
    </xf>
    <xf numFmtId="14" fontId="2" fillId="3" borderId="0" xfId="3" applyNumberFormat="1"/>
    <xf numFmtId="0" fontId="2" fillId="4" borderId="0" xfId="4" applyNumberFormat="1"/>
    <xf numFmtId="49" fontId="2" fillId="2" borderId="0" xfId="2" applyNumberFormat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44" fontId="0" fillId="0" borderId="0" xfId="1" applyFont="1" applyProtection="1">
      <protection locked="0"/>
    </xf>
    <xf numFmtId="2" fontId="0" fillId="0" borderId="0" xfId="0" applyNumberFormat="1" applyProtection="1">
      <protection locked="0"/>
    </xf>
    <xf numFmtId="0" fontId="2" fillId="4" borderId="0" xfId="4" applyProtection="1">
      <protection locked="0"/>
    </xf>
    <xf numFmtId="14" fontId="2" fillId="4" borderId="0" xfId="4" applyNumberFormat="1" applyProtection="1">
      <protection locked="0"/>
    </xf>
    <xf numFmtId="0" fontId="2" fillId="3" borderId="0" xfId="3" applyProtection="1">
      <protection locked="0"/>
    </xf>
    <xf numFmtId="14" fontId="2" fillId="3" borderId="0" xfId="3" applyNumberFormat="1" applyProtection="1">
      <protection locked="0"/>
    </xf>
    <xf numFmtId="49" fontId="0" fillId="2" borderId="0" xfId="2" applyNumberFormat="1" applyFont="1" applyProtection="1">
      <protection locked="0"/>
    </xf>
    <xf numFmtId="49" fontId="2" fillId="2" borderId="0" xfId="2" applyNumberFormat="1" applyProtection="1"/>
  </cellXfs>
  <cellStyles count="6">
    <cellStyle name="20% - Accent1" xfId="2" builtinId="30"/>
    <cellStyle name="40% - Accent3" xfId="3" builtinId="39"/>
    <cellStyle name="40% - Accent4" xfId="4" builtinId="43"/>
    <cellStyle name="Currency" xfId="1" builtinId="4"/>
    <cellStyle name="Normal" xfId="0" builtinId="0"/>
    <cellStyle name="Normal 2" xfId="5" xr:uid="{DFC40B05-9B6F-4133-B3E1-520B71ED0C20}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30" formatCode="@"/>
      <fill>
        <patternFill patternType="solid">
          <fgColor indexed="64"/>
          <bgColor theme="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30" formatCode="@"/>
      <fill>
        <patternFill patternType="solid">
          <fgColor indexed="64"/>
          <bgColor theme="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30" formatCode="@"/>
      <fill>
        <patternFill patternType="solid">
          <fgColor indexed="64"/>
          <bgColor theme="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30" formatCode="@"/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</dxf>
    <dxf>
      <border outline="0">
        <bottom style="thin">
          <color auto="1"/>
        </bottom>
      </border>
    </dxf>
    <dxf>
      <numFmt numFmtId="30" formatCode="@"/>
    </dxf>
    <dxf>
      <font>
        <color theme="4" tint="-0.249977111117893"/>
      </font>
      <numFmt numFmtId="30" formatCode="@"/>
      <fill>
        <patternFill patternType="solid">
          <fgColor indexed="64"/>
          <bgColor theme="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  <bottom style="thin">
          <color auto="1"/>
        </bottom>
      </border>
    </dxf>
    <dxf>
      <font>
        <color theme="4" tint="-0.249977111117893"/>
      </font>
      <fill>
        <patternFill patternType="solid">
          <fgColor indexed="64"/>
          <bgColor theme="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0" formatCode="@"/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CC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CC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CC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CC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CC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CC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CC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CC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CC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CC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CC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CC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CCFFFF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CC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808080"/>
        </patternFill>
      </fill>
    </dxf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  <dxf>
      <numFmt numFmtId="0" formatCode="General"/>
    </dxf>
    <dxf>
      <numFmt numFmtId="1" formatCode="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627</xdr:row>
          <xdr:rowOff>38100</xdr:rowOff>
        </xdr:from>
        <xdr:to>
          <xdr:col>10</xdr:col>
          <xdr:colOff>1828800</xdr:colOff>
          <xdr:row>630</xdr:row>
          <xdr:rowOff>6350</xdr:rowOff>
        </xdr:to>
        <xdr:sp macro="" textlink="">
          <xdr:nvSpPr>
            <xdr:cNvPr id="1053" name="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CA" sz="1400" b="1" i="0" u="sng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INSERT ROW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5EDA4F-F9CB-4A35-9451-6A260C9DB9A1}" name="Table1" displayName="Table1" ref="A1:AI627" totalsRowShown="0" headerRowDxfId="43" headerRowBorderDxfId="42" tableBorderDxfId="41">
  <autoFilter ref="A1:AI627" xr:uid="{465EDA4F-F9CB-4A35-9451-6A260C9DB9A1}">
    <filterColumn colId="25">
      <filters>
        <dateGroupItem year="2025" dateTimeGrouping="year"/>
      </filters>
    </filterColumn>
  </autoFilter>
  <tableColumns count="35">
    <tableColumn id="1" xr3:uid="{C3AC7520-E6E2-4FE3-80EB-8968E8FF182F}" name="MR" dataDxfId="40" dataCellStyle="20% - Accent1">
      <calculatedColumnFormula>_xlfn.XLOOKUP(B2, NetworkLookup!B:B, NetworkLookup!A:A, "")</calculatedColumnFormula>
    </tableColumn>
    <tableColumn id="2" xr3:uid="{4F38E382-1C8E-47E9-8D4D-355ABB5012E5}" name="Network Number" dataDxfId="39" dataCellStyle="20% - Accent1"/>
    <tableColumn id="3" xr3:uid="{02667CEA-FC7C-45CE-ACAB-5048BBC7A133}" name="Network Name" dataDxfId="38" dataCellStyle="20% - Accent1">
      <calculatedColumnFormula>_xlfn.XLOOKUP(B2, NetworkLookup!B:B, NetworkLookup!C:C, "")</calculatedColumnFormula>
    </tableColumn>
    <tableColumn id="4" xr3:uid="{58360F6F-FE5E-4126-A8C5-0B14982692FF}" name="REMOTE/INDOOR" dataDxfId="37" dataCellStyle="20% - Accent1">
      <calculatedColumnFormula>_xlfn.XLOOKUP(B2, NetworkLookup!B:B, NetworkLookup!D:D, "")</calculatedColumnFormula>
    </tableColumn>
    <tableColumn id="5" xr3:uid="{7769E3B9-2F7A-4C99-9217-D1F47AE9377A}" name="Requestor"/>
    <tableColumn id="6" xr3:uid="{102186C4-77BD-4331-A78D-5BAC7584F2BD}" name="Requisitioner"/>
    <tableColumn id="7" xr3:uid="{49783D4D-7B60-4E42-829F-05C634986F07}" name="EB/ ARIBA"/>
    <tableColumn id="8" xr3:uid="{F9E99D3A-790D-4529-BDD3-DA82AA2F2AE2}" name="HWMDS"/>
    <tableColumn id="9" xr3:uid="{C1794E21-9B95-42E9-BD54-826D61F24505}" name="Vendor No"/>
    <tableColumn id="10" xr3:uid="{BD6C180C-7CE4-433C-8573-9E28F11F97E2}" name="Vendor Name"/>
    <tableColumn id="11" xr3:uid="{124F6397-4CA5-47D7-89AC-2784D5B52E17}" name="Short Text"/>
    <tableColumn id="12" xr3:uid="{A62395C2-16BC-4162-B36B-934920A3B450}" name="Shopping Cart" dataDxfId="36"/>
    <tableColumn id="13" xr3:uid="{D0381E21-4623-4109-A309-2DA1783AC8A5}" name="Purchasing Document" dataDxfId="35"/>
    <tableColumn id="14" xr3:uid="{E97ED565-CEC4-4B0E-86BD-8B847A287FDD}" name="PO Item"/>
    <tableColumn id="15" xr3:uid="{4564E3B3-E5B7-402C-8867-95DB959F8203}" name="Net Price" dataCellStyle="Currency"/>
    <tableColumn id="16" xr3:uid="{C32A3D04-8B44-477B-A1F9-411A91688B1F}" name="Curr Key"/>
    <tableColumn id="17" xr3:uid="{C8C78402-F8EB-41F9-BFC8-B4F999FF8B90}" name="Total Line Item Price" dataCellStyle="Currency">
      <calculatedColumnFormula>Table1[[#This Row],[Net Price]]*Table1[[#This Row],[Qty ordered]]</calculatedColumnFormula>
    </tableColumn>
    <tableColumn id="18" xr3:uid="{0837BC66-51CE-4F59-A871-7EEFD80C444E}" name="Exchange Rate"/>
    <tableColumn id="19" xr3:uid="{BAD2C191-41D3-4419-94F4-70CAE3686313}" name="Qty ordered"/>
    <tableColumn id="20" xr3:uid="{CC5F27BF-7C8F-432B-B2B5-E5293C480E6E}" name="GR Qty" dataCellStyle="40% - Accent4"/>
    <tableColumn id="21" xr3:uid="{2E5CCE95-F2BB-4F82-9D3D-466DC7E61AB4}" name="GR to be done" dataCellStyle="40% - Accent4"/>
    <tableColumn id="22" xr3:uid="{7D555197-501F-4472-9C08-855BA575DBED}" name="IR Qty" dataCellStyle="40% - Accent4"/>
    <tableColumn id="23" xr3:uid="{721E6136-4728-49B9-95F1-22E9A80BD126}" name="IR to be done" dataCellStyle="40% - Accent4"/>
    <tableColumn id="35" xr3:uid="{8D8FD96D-DD5C-4D8A-A712-B7133BDC88E0}" name="GR/IR Mismatch" dataDxfId="34" dataCellStyle="40% - Accent4">
      <calculatedColumnFormula>IF(Table1[[#This Row],[GR to be done]]=Table1[[#This Row],[IR to be done]], "✔ Match", "⚠ Mismatch")</calculatedColumnFormula>
    </tableColumn>
    <tableColumn id="24" xr3:uid="{2C44CA03-9598-4A54-B698-173BBBC7B022}" name="IR Document No. " dataCellStyle="40% - Accent4"/>
    <tableColumn id="25" xr3:uid="{932FB55D-A7A1-4ECC-8F07-2D61275314F6}" name="PO Released Date" dataDxfId="33" dataCellStyle="40% - Accent4"/>
    <tableColumn id="26" xr3:uid="{DAC0060D-6F6A-40CC-A400-26A050D5E7DA}" name="PO Requested Date" dataDxfId="32" dataCellStyle="40% - Accent4"/>
    <tableColumn id="27" xr3:uid="{EA24CAAA-5F54-4600-9B5C-683292DC56B9}" name="Invoice Date" dataCellStyle="40% - Accent4"/>
    <tableColumn id="28" xr3:uid="{2C368EAC-14B1-4598-B6E3-80CAEFEC095F}" name="Invoice Due Date" dataCellStyle="40% - Accent4"/>
    <tableColumn id="29" xr3:uid="{15B62CC0-0AA1-44BA-8A62-7208723F555C}" name="Items on Loan" dataCellStyle="40% - Accent4"/>
    <tableColumn id="30" xr3:uid="{B20B3493-577E-468D-BA0E-5B43E38E2A57}" name="Incoterms" dataCellStyle="40% - Accent3"/>
    <tableColumn id="31" xr3:uid="{B476ACF2-AF6F-447C-945B-73731BBC917C}" name="Carrier" dataCellStyle="40% - Accent3"/>
    <tableColumn id="32" xr3:uid="{84AB33A6-906A-4271-BA35-AB1D37B58BF9}" name="AWB" dataCellStyle="40% - Accent3"/>
    <tableColumn id="33" xr3:uid="{70929490-0A87-4E35-BC13-89843EB2AE0F}" name="Date of Direct Shipment" dataDxfId="31" dataCellStyle="40% - Accent3"/>
    <tableColumn id="34" xr3:uid="{7445C397-1101-44CC-8E72-56E0ECBB43A3}" name="Received Date " dataDxfId="30" dataCellStyle="40% - Accent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36683D-F838-4B14-AC36-7DED4D22484E}" name="Table6" displayName="Table6" ref="A1:M739" totalsRowShown="0" headerRowDxfId="29" dataDxfId="28" tableBorderDxfId="27">
  <autoFilter ref="A1:M739" xr:uid="{5A36683D-F838-4B14-AC36-7DED4D22484E}"/>
  <tableColumns count="13">
    <tableColumn id="1" xr3:uid="{B4361426-E87B-4D26-861C-2E57FCE902D4}" name="Search term" dataDxfId="26"/>
    <tableColumn id="2" xr3:uid="{4D015567-4306-4581-8C20-A51694F93E93}" name="Supplier" dataDxfId="25"/>
    <tableColumn id="3" xr3:uid="{779A2A0D-670C-4CDB-8996-672CDF9CE5A5}" name="Supplier Name" dataDxfId="24"/>
    <tableColumn id="4" xr3:uid="{44317E8A-95E3-4DEB-8DCF-86612D0444FA}" name="Street" dataDxfId="23"/>
    <tableColumn id="5" xr3:uid="{D00B95BF-AA3F-478D-B3D8-52BB5E05F66D}" name="Country/Region Key" dataDxfId="22"/>
    <tableColumn id="6" xr3:uid="{671D88DD-17E6-4E85-A818-B50EA66A18AD}" name="Postal Code" dataDxfId="21"/>
    <tableColumn id="7" xr3:uid="{FD7CEF3D-C702-40AD-B18F-85913E444CF6}" name="City" dataDxfId="20"/>
    <tableColumn id="8" xr3:uid="{63AA8202-1883-4EF1-A35E-FA5DB9FD2895}" name="Incoterms" dataDxfId="19"/>
    <tableColumn id="9" xr3:uid="{3F934DDF-DB6E-4F4E-898F-694EF04FCD3F}" name="Incoterms (Part 2)" dataDxfId="18"/>
    <tableColumn id="10" xr3:uid="{E0AC614A-C1B8-4C95-8D17-D3864BDB6453}" name="Account group" dataDxfId="17"/>
    <tableColumn id="15" xr3:uid="{931D4DD8-C35E-47BC-B0DE-D1DF6839317A}" name="Purch. Organization" dataDxfId="16"/>
    <tableColumn id="16" xr3:uid="{C0F8B15B-7D43-4834-8A79-2EBD44E16FA2}" name="Description" dataDxfId="15"/>
    <tableColumn id="17" xr3:uid="{47C879BD-91E3-4C94-9764-6BDCA3FFBBAB}" name="Terms of Payment" dataDxfId="1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5DBC3A-6A5C-4483-BCE3-1172F400DBD7}" name="Table3" displayName="Table3" ref="A1:A1048576" totalsRowShown="0" headerRowDxfId="13" dataDxfId="11" headerRowBorderDxfId="12" tableBorderDxfId="10" headerRowCellStyle="Normal 2">
  <autoFilter ref="A1:A1048576" xr:uid="{EE5DBC3A-6A5C-4483-BCE3-1172F400DBD7}"/>
  <tableColumns count="1">
    <tableColumn id="1" xr3:uid="{27E7E7DB-7935-4166-8960-1EE1645416EC}" name="Requestor Name " dataDxfId="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512376-9DD0-4CFD-B1E8-FAF627BF5DE6}" name="Table2" displayName="Table2" ref="A1:D25" totalsRowShown="0" headerRowDxfId="8" dataDxfId="6" headerRowBorderDxfId="7" tableBorderDxfId="5" totalsRowBorderDxfId="4">
  <autoFilter ref="A1:D25" xr:uid="{35512376-9DD0-4CFD-B1E8-FAF627BF5DE6}"/>
  <tableColumns count="4">
    <tableColumn id="1" xr3:uid="{5DB0A20A-8403-4A2E-BE15-C590807EDF10}" name="MR" dataDxfId="3"/>
    <tableColumn id="2" xr3:uid="{5AD43DE7-F848-44DE-AD96-0603B90902FE}" name="Network Number " dataDxfId="2"/>
    <tableColumn id="3" xr3:uid="{2BE7233C-9E61-4770-B448-8192A285FC3D}" name="Network Name " dataDxfId="1"/>
    <tableColumn id="4" xr3:uid="{00FC89BB-4F1C-40C6-9B21-84BDDE2BE193}" name="Ref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C50C-A9C9-4DE7-9CBA-6FEF527D2C21}">
  <sheetPr codeName="Sheet1"/>
  <dimension ref="A1"/>
  <sheetViews>
    <sheetView workbookViewId="0">
      <selection activeCell="C33" sqref="C33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I627"/>
  <sheetViews>
    <sheetView tabSelected="1" topLeftCell="P1" workbookViewId="0">
      <selection sqref="A1:XFD294"/>
    </sheetView>
  </sheetViews>
  <sheetFormatPr defaultRowHeight="14.5" x14ac:dyDescent="0.35"/>
  <cols>
    <col min="1" max="1" width="8.26953125" style="19" bestFit="1" customWidth="1"/>
    <col min="2" max="2" width="20.26953125" style="19" bestFit="1" customWidth="1"/>
    <col min="3" max="3" width="33.81640625" style="19" customWidth="1"/>
    <col min="4" max="4" width="20.453125" style="19" bestFit="1" customWidth="1"/>
    <col min="5" max="5" width="19.7265625" customWidth="1"/>
    <col min="6" max="6" width="17" bestFit="1" customWidth="1"/>
    <col min="7" max="7" width="14.453125" customWidth="1"/>
    <col min="8" max="8" width="26.08984375" customWidth="1"/>
    <col min="9" max="9" width="14.54296875" bestFit="1" customWidth="1"/>
    <col min="10" max="10" width="38.7265625" customWidth="1"/>
    <col min="11" max="11" width="43" customWidth="1"/>
    <col min="12" max="12" width="17.26953125" style="6" bestFit="1" customWidth="1"/>
    <col min="13" max="13" width="24" style="6" bestFit="1" customWidth="1"/>
    <col min="14" max="14" width="12.26953125" bestFit="1" customWidth="1"/>
    <col min="15" max="15" width="14.54296875" style="26" bestFit="1" customWidth="1"/>
    <col min="16" max="16" width="12.54296875" bestFit="1" customWidth="1"/>
    <col min="17" max="17" width="24.26953125" style="26" bestFit="1" customWidth="1"/>
    <col min="18" max="18" width="17.7265625" style="28" bestFit="1" customWidth="1"/>
    <col min="19" max="19" width="15.6328125" bestFit="1" customWidth="1"/>
    <col min="20" max="20" width="11.26953125" style="21" bestFit="1" customWidth="1"/>
    <col min="21" max="21" width="17.54296875" style="21" bestFit="1" customWidth="1"/>
    <col min="22" max="22" width="10.453125" style="21" bestFit="1" customWidth="1"/>
    <col min="23" max="23" width="16.6328125" style="21" bestFit="1" customWidth="1"/>
    <col min="24" max="24" width="18.08984375" style="21" customWidth="1"/>
    <col min="25" max="25" width="20.1796875" style="21" bestFit="1" customWidth="1"/>
    <col min="26" max="26" width="20.54296875" style="31" bestFit="1" customWidth="1"/>
    <col min="27" max="27" width="22.08984375" style="31" bestFit="1" customWidth="1"/>
    <col min="28" max="28" width="15.90625" style="21" bestFit="1" customWidth="1"/>
    <col min="29" max="29" width="19.90625" style="21" bestFit="1" customWidth="1"/>
    <col min="30" max="30" width="17.26953125" style="21" bestFit="1" customWidth="1"/>
    <col min="31" max="31" width="13.90625" style="23" bestFit="1" customWidth="1"/>
    <col min="32" max="32" width="11.1796875" style="23" bestFit="1" customWidth="1"/>
    <col min="33" max="33" width="9.6328125" style="23" bestFit="1" customWidth="1"/>
    <col min="34" max="34" width="26" style="33" bestFit="1" customWidth="1"/>
    <col min="35" max="35" width="18.08984375" style="33" bestFit="1" customWidth="1"/>
  </cols>
  <sheetData>
    <row r="1" spans="1:35" x14ac:dyDescent="0.35">
      <c r="A1" s="20" t="s">
        <v>0</v>
      </c>
      <c r="B1" s="20" t="s">
        <v>1</v>
      </c>
      <c r="C1" s="20" t="s">
        <v>2</v>
      </c>
      <c r="D1" s="2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5" t="s">
        <v>12</v>
      </c>
      <c r="N1" s="1" t="s">
        <v>13</v>
      </c>
      <c r="O1" s="25" t="s">
        <v>14</v>
      </c>
      <c r="P1" s="1" t="s">
        <v>15</v>
      </c>
      <c r="Q1" s="25" t="s">
        <v>16</v>
      </c>
      <c r="R1" s="27" t="s">
        <v>17</v>
      </c>
      <c r="S1" s="1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3642</v>
      </c>
      <c r="Y1" s="22" t="s">
        <v>3639</v>
      </c>
      <c r="Z1" s="30" t="s">
        <v>24</v>
      </c>
      <c r="AA1" s="30" t="s">
        <v>23</v>
      </c>
      <c r="AB1" s="22" t="s">
        <v>25</v>
      </c>
      <c r="AC1" s="22" t="s">
        <v>3640</v>
      </c>
      <c r="AD1" s="22" t="s">
        <v>26</v>
      </c>
      <c r="AE1" s="24" t="s">
        <v>3631</v>
      </c>
      <c r="AF1" s="24" t="s">
        <v>27</v>
      </c>
      <c r="AG1" s="24" t="s">
        <v>28</v>
      </c>
      <c r="AH1" s="32" t="s">
        <v>29</v>
      </c>
      <c r="AI1" s="32" t="s">
        <v>3641</v>
      </c>
    </row>
    <row r="2" spans="1:35" hidden="1" x14ac:dyDescent="0.35">
      <c r="A2" s="19" t="str">
        <f>_xlfn.XLOOKUP(B2, NetworkLookup!B:B, NetworkLookup!A:A, "")</f>
        <v>N/A</v>
      </c>
      <c r="B2" s="19">
        <v>900863898</v>
      </c>
      <c r="C2" s="19" t="str">
        <f>_xlfn.XLOOKUP(B2, NetworkLookup!B:B, NetworkLookup!C:C, "")</f>
        <v>RTE TE OPEX HWM RA</v>
      </c>
      <c r="D2" s="19" t="str">
        <f>_xlfn.XLOOKUP(B2, NetworkLookup!B:B, NetworkLookup!D:D, "")</f>
        <v>N/A</v>
      </c>
      <c r="E2" t="s">
        <v>572</v>
      </c>
      <c r="F2" t="s">
        <v>30</v>
      </c>
      <c r="G2" t="s">
        <v>3637</v>
      </c>
      <c r="I2">
        <f>_xlfn.XLOOKUP(Table1[[#This Row],[Vendor Name]], VendorLookup!C:C, VendorLookup!B:B, "")</f>
        <v>1000000551</v>
      </c>
      <c r="J2" t="s">
        <v>33</v>
      </c>
      <c r="K2" t="s">
        <v>58</v>
      </c>
      <c r="L2" s="29"/>
      <c r="M2" s="29">
        <v>9202820751</v>
      </c>
      <c r="N2">
        <v>1</v>
      </c>
      <c r="O2" s="26">
        <v>1180.3900000000001</v>
      </c>
      <c r="P2" t="s">
        <v>507</v>
      </c>
      <c r="Q2" s="26">
        <f>Table1[[#This Row],[Net Price]]*Table1[[#This Row],[Qty ordered]]</f>
        <v>16525.460000000003</v>
      </c>
      <c r="R2"/>
      <c r="S2">
        <v>14</v>
      </c>
      <c r="T2" s="21">
        <v>8</v>
      </c>
      <c r="U2" s="21">
        <v>6</v>
      </c>
      <c r="V2" s="21">
        <v>8</v>
      </c>
      <c r="W2" s="21">
        <v>6</v>
      </c>
      <c r="X2" s="21" t="str">
        <f>IF(Table1[[#This Row],[GR to be done]]=Table1[[#This Row],[IR to be done]], "✔ Match", "⚠ Mismatch")</f>
        <v>✔ Match</v>
      </c>
      <c r="Z2" s="31">
        <v>44749</v>
      </c>
      <c r="AE2" s="23" t="str">
        <f>_xlfn.XLOOKUP(Table1[[#This Row],[Vendor Name]],VendorLookup!C:C,VendorLookup!H:H, "")</f>
        <v>DAP</v>
      </c>
    </row>
    <row r="3" spans="1:35" hidden="1" x14ac:dyDescent="0.35">
      <c r="A3" s="19">
        <f>_xlfn.XLOOKUP(B3, NetworkLookup!B:B, NetworkLookup!A:A, "")</f>
        <v>0</v>
      </c>
      <c r="C3" s="19">
        <f>_xlfn.XLOOKUP(B3, NetworkLookup!B:B, NetworkLookup!C:C, "")</f>
        <v>0</v>
      </c>
      <c r="D3" s="19">
        <f>_xlfn.XLOOKUP(B3, NetworkLookup!B:B, NetworkLookup!D:D, "")</f>
        <v>0</v>
      </c>
      <c r="F3" t="s">
        <v>30</v>
      </c>
      <c r="I3">
        <f>_xlfn.XLOOKUP(Table1[[#This Row],[Vendor Name]], VendorLookup!C:C, VendorLookup!B:B, "")</f>
        <v>2000097191</v>
      </c>
      <c r="J3" t="s">
        <v>34</v>
      </c>
      <c r="K3" t="s">
        <v>59</v>
      </c>
      <c r="L3" s="28"/>
      <c r="M3" s="29">
        <v>9202829609</v>
      </c>
      <c r="N3">
        <v>1</v>
      </c>
      <c r="O3" s="26">
        <v>954.72</v>
      </c>
      <c r="P3" t="s">
        <v>507</v>
      </c>
      <c r="Q3" s="26">
        <f>Table1[[#This Row],[Net Price]]*Table1[[#This Row],[Qty ordered]]</f>
        <v>954.72</v>
      </c>
      <c r="R3"/>
      <c r="S3">
        <v>1</v>
      </c>
      <c r="T3" s="21">
        <v>1</v>
      </c>
      <c r="U3" s="21">
        <v>0</v>
      </c>
      <c r="V3" s="21">
        <v>0</v>
      </c>
      <c r="W3" s="21">
        <v>1</v>
      </c>
      <c r="X3" s="21" t="str">
        <f>IF(Table1[[#This Row],[GR to be done]]=Table1[[#This Row],[IR to be done]], "✔ Match", "⚠ Mismatch")</f>
        <v>⚠ Mismatch</v>
      </c>
      <c r="Z3" s="31">
        <v>44788</v>
      </c>
      <c r="AE3" s="23" t="str">
        <f>_xlfn.XLOOKUP(Table1[[#This Row],[Vendor Name]],VendorLookup!C:C,VendorLookup!H:H, "")</f>
        <v>FCA</v>
      </c>
    </row>
    <row r="4" spans="1:35" hidden="1" x14ac:dyDescent="0.35">
      <c r="A4" s="19">
        <f>_xlfn.XLOOKUP(B4, NetworkLookup!B:B, NetworkLookup!A:A, "")</f>
        <v>0</v>
      </c>
      <c r="C4" s="19">
        <f>_xlfn.XLOOKUP(B4, NetworkLookup!B:B, NetworkLookup!C:C, "")</f>
        <v>0</v>
      </c>
      <c r="D4" s="19">
        <f>_xlfn.XLOOKUP(B4, NetworkLookup!B:B, NetworkLookup!D:D, "")</f>
        <v>0</v>
      </c>
      <c r="F4" t="s">
        <v>30</v>
      </c>
      <c r="I4">
        <f>_xlfn.XLOOKUP(Table1[[#This Row],[Vendor Name]], VendorLookup!C:C, VendorLookup!B:B, "")</f>
        <v>2000041466</v>
      </c>
      <c r="J4" t="s">
        <v>1810</v>
      </c>
      <c r="K4" t="s">
        <v>60</v>
      </c>
      <c r="L4" s="28"/>
      <c r="M4" s="29">
        <v>9202869152</v>
      </c>
      <c r="N4">
        <v>1</v>
      </c>
      <c r="O4" s="26">
        <v>1498.19</v>
      </c>
      <c r="P4" t="s">
        <v>507</v>
      </c>
      <c r="Q4" s="26">
        <f>Table1[[#This Row],[Net Price]]*Table1[[#This Row],[Qty ordered]]</f>
        <v>2996.38</v>
      </c>
      <c r="R4"/>
      <c r="S4">
        <v>2</v>
      </c>
      <c r="T4" s="21">
        <v>2</v>
      </c>
      <c r="U4" s="21">
        <v>0</v>
      </c>
      <c r="V4" s="21">
        <v>2</v>
      </c>
      <c r="W4" s="21">
        <v>0</v>
      </c>
      <c r="X4" s="21" t="str">
        <f>IF(Table1[[#This Row],[GR to be done]]=Table1[[#This Row],[IR to be done]], "✔ Match", "⚠ Mismatch")</f>
        <v>✔ Match</v>
      </c>
      <c r="Z4" s="31">
        <v>44939</v>
      </c>
      <c r="AE4" s="23" t="str">
        <f>_xlfn.XLOOKUP(Table1[[#This Row],[Vendor Name]],VendorLookup!C:C,VendorLookup!H:H, "")</f>
        <v>DAP</v>
      </c>
    </row>
    <row r="5" spans="1:35" hidden="1" x14ac:dyDescent="0.35">
      <c r="A5" s="19">
        <f>_xlfn.XLOOKUP(B5, NetworkLookup!B:B, NetworkLookup!A:A, "")</f>
        <v>0</v>
      </c>
      <c r="C5" s="19">
        <f>_xlfn.XLOOKUP(B5, NetworkLookup!B:B, NetworkLookup!C:C, "")</f>
        <v>0</v>
      </c>
      <c r="D5" s="19">
        <f>_xlfn.XLOOKUP(B5, NetworkLookup!B:B, NetworkLookup!D:D, "")</f>
        <v>0</v>
      </c>
      <c r="F5" t="s">
        <v>30</v>
      </c>
      <c r="I5">
        <f>_xlfn.XLOOKUP(Table1[[#This Row],[Vendor Name]], VendorLookup!C:C, VendorLookup!B:B, "")</f>
        <v>2000041466</v>
      </c>
      <c r="J5" t="s">
        <v>1810</v>
      </c>
      <c r="K5" t="s">
        <v>61</v>
      </c>
      <c r="L5" s="28"/>
      <c r="M5" s="29">
        <v>9202901771</v>
      </c>
      <c r="N5">
        <v>1</v>
      </c>
      <c r="O5" s="26">
        <v>0.16</v>
      </c>
      <c r="P5" t="s">
        <v>507</v>
      </c>
      <c r="Q5" s="26">
        <f>Table1[[#This Row],[Net Price]]*Table1[[#This Row],[Qty ordered]]</f>
        <v>32</v>
      </c>
      <c r="R5"/>
      <c r="S5">
        <v>200</v>
      </c>
      <c r="T5" s="21">
        <v>150</v>
      </c>
      <c r="U5" s="21">
        <v>50</v>
      </c>
      <c r="V5" s="21">
        <v>200</v>
      </c>
      <c r="W5" s="21">
        <v>0</v>
      </c>
      <c r="X5" s="21" t="str">
        <f>IF(Table1[[#This Row],[GR to be done]]=Table1[[#This Row],[IR to be done]], "✔ Match", "⚠ Mismatch")</f>
        <v>⚠ Mismatch</v>
      </c>
      <c r="Z5" s="31">
        <v>45077</v>
      </c>
      <c r="AE5" s="23" t="str">
        <f>_xlfn.XLOOKUP(Table1[[#This Row],[Vendor Name]],VendorLookup!C:C,VendorLookup!H:H, "")</f>
        <v>DAP</v>
      </c>
    </row>
    <row r="6" spans="1:35" hidden="1" x14ac:dyDescent="0.35">
      <c r="A6" s="19">
        <f>_xlfn.XLOOKUP(B6, NetworkLookup!B:B, NetworkLookup!A:A, "")</f>
        <v>0</v>
      </c>
      <c r="C6" s="19">
        <f>_xlfn.XLOOKUP(B6, NetworkLookup!B:B, NetworkLookup!C:C, "")</f>
        <v>0</v>
      </c>
      <c r="D6" s="19">
        <f>_xlfn.XLOOKUP(B6, NetworkLookup!B:B, NetworkLookup!D:D, "")</f>
        <v>0</v>
      </c>
      <c r="F6" t="s">
        <v>30</v>
      </c>
      <c r="I6">
        <f>_xlfn.XLOOKUP(Table1[[#This Row],[Vendor Name]], VendorLookup!C:C, VendorLookup!B:B, "")</f>
        <v>2000041466</v>
      </c>
      <c r="J6" t="s">
        <v>1810</v>
      </c>
      <c r="K6" t="s">
        <v>62</v>
      </c>
      <c r="L6" s="28"/>
      <c r="M6" s="29">
        <v>9202901771</v>
      </c>
      <c r="N6">
        <v>2</v>
      </c>
      <c r="O6" s="26">
        <v>0.18</v>
      </c>
      <c r="P6" t="s">
        <v>507</v>
      </c>
      <c r="Q6" s="26">
        <f>Table1[[#This Row],[Net Price]]*Table1[[#This Row],[Qty ordered]]</f>
        <v>9</v>
      </c>
      <c r="R6"/>
      <c r="S6">
        <v>50</v>
      </c>
      <c r="T6" s="21">
        <v>50</v>
      </c>
      <c r="U6" s="21">
        <v>0</v>
      </c>
      <c r="V6" s="21">
        <v>50</v>
      </c>
      <c r="W6" s="21">
        <v>0</v>
      </c>
      <c r="X6" s="21" t="str">
        <f>IF(Table1[[#This Row],[GR to be done]]=Table1[[#This Row],[IR to be done]], "✔ Match", "⚠ Mismatch")</f>
        <v>✔ Match</v>
      </c>
      <c r="Z6" s="31">
        <v>45077</v>
      </c>
      <c r="AE6" s="23" t="str">
        <f>_xlfn.XLOOKUP(Table1[[#This Row],[Vendor Name]],VendorLookup!C:C,VendorLookup!H:H, "")</f>
        <v>DAP</v>
      </c>
    </row>
    <row r="7" spans="1:35" hidden="1" x14ac:dyDescent="0.35">
      <c r="A7" s="19">
        <f>_xlfn.XLOOKUP(B7, NetworkLookup!B:B, NetworkLookup!A:A, "")</f>
        <v>0</v>
      </c>
      <c r="C7" s="19">
        <f>_xlfn.XLOOKUP(B7, NetworkLookup!B:B, NetworkLookup!C:C, "")</f>
        <v>0</v>
      </c>
      <c r="D7" s="19">
        <f>_xlfn.XLOOKUP(B7, NetworkLookup!B:B, NetworkLookup!D:D, "")</f>
        <v>0</v>
      </c>
      <c r="F7" t="s">
        <v>30</v>
      </c>
      <c r="I7">
        <f>_xlfn.XLOOKUP(Table1[[#This Row],[Vendor Name]], VendorLookup!C:C, VendorLookup!B:B, "")</f>
        <v>1000000551</v>
      </c>
      <c r="J7" t="s">
        <v>33</v>
      </c>
      <c r="K7" t="s">
        <v>63</v>
      </c>
      <c r="L7" s="28"/>
      <c r="M7" s="29">
        <v>9202903162</v>
      </c>
      <c r="N7">
        <v>1</v>
      </c>
      <c r="O7" s="26">
        <v>3637.57</v>
      </c>
      <c r="P7" t="s">
        <v>507</v>
      </c>
      <c r="Q7" s="26">
        <f>Table1[[#This Row],[Net Price]]*Table1[[#This Row],[Qty ordered]]</f>
        <v>65476.26</v>
      </c>
      <c r="R7"/>
      <c r="S7">
        <v>18</v>
      </c>
      <c r="T7" s="21">
        <v>18</v>
      </c>
      <c r="U7" s="21">
        <v>0</v>
      </c>
      <c r="V7" s="21">
        <v>18</v>
      </c>
      <c r="W7" s="21">
        <v>0</v>
      </c>
      <c r="X7" s="21" t="str">
        <f>IF(Table1[[#This Row],[GR to be done]]=Table1[[#This Row],[IR to be done]], "✔ Match", "⚠ Mismatch")</f>
        <v>✔ Match</v>
      </c>
      <c r="Z7" s="31">
        <v>45084</v>
      </c>
      <c r="AE7" s="23" t="str">
        <f>_xlfn.XLOOKUP(Table1[[#This Row],[Vendor Name]],VendorLookup!C:C,VendorLookup!H:H, "")</f>
        <v>DAP</v>
      </c>
    </row>
    <row r="8" spans="1:35" hidden="1" x14ac:dyDescent="0.35">
      <c r="A8" s="19">
        <f>_xlfn.XLOOKUP(B8, NetworkLookup!B:B, NetworkLookup!A:A, "")</f>
        <v>0</v>
      </c>
      <c r="C8" s="19">
        <f>_xlfn.XLOOKUP(B8, NetworkLookup!B:B, NetworkLookup!C:C, "")</f>
        <v>0</v>
      </c>
      <c r="D8" s="19">
        <f>_xlfn.XLOOKUP(B8, NetworkLookup!B:B, NetworkLookup!D:D, "")</f>
        <v>0</v>
      </c>
      <c r="F8" t="s">
        <v>30</v>
      </c>
      <c r="I8">
        <f>_xlfn.XLOOKUP(Table1[[#This Row],[Vendor Name]], VendorLookup!C:C, VendorLookup!B:B, "")</f>
        <v>2000041466</v>
      </c>
      <c r="J8" t="s">
        <v>1810</v>
      </c>
      <c r="K8" t="s">
        <v>64</v>
      </c>
      <c r="L8" s="28"/>
      <c r="M8" s="29">
        <v>9202910341</v>
      </c>
      <c r="N8">
        <v>1</v>
      </c>
      <c r="O8" s="26">
        <v>4.4000000000000004</v>
      </c>
      <c r="P8" t="s">
        <v>507</v>
      </c>
      <c r="Q8" s="26">
        <f>Table1[[#This Row],[Net Price]]*Table1[[#This Row],[Qty ordered]]</f>
        <v>88</v>
      </c>
      <c r="R8"/>
      <c r="S8">
        <v>20</v>
      </c>
      <c r="T8" s="21">
        <v>20</v>
      </c>
      <c r="U8" s="21">
        <v>0</v>
      </c>
      <c r="V8" s="21">
        <v>18</v>
      </c>
      <c r="W8" s="21">
        <v>2</v>
      </c>
      <c r="X8" s="21" t="str">
        <f>IF(Table1[[#This Row],[GR to be done]]=Table1[[#This Row],[IR to be done]], "✔ Match", "⚠ Mismatch")</f>
        <v>⚠ Mismatch</v>
      </c>
      <c r="Z8" s="31">
        <v>45119</v>
      </c>
      <c r="AE8" s="23" t="str">
        <f>_xlfn.XLOOKUP(Table1[[#This Row],[Vendor Name]],VendorLookup!C:C,VendorLookup!H:H, "")</f>
        <v>DAP</v>
      </c>
    </row>
    <row r="9" spans="1:35" hidden="1" x14ac:dyDescent="0.35">
      <c r="A9" s="19">
        <f>_xlfn.XLOOKUP(B9, NetworkLookup!B:B, NetworkLookup!A:A, "")</f>
        <v>0</v>
      </c>
      <c r="C9" s="19">
        <f>_xlfn.XLOOKUP(B9, NetworkLookup!B:B, NetworkLookup!C:C, "")</f>
        <v>0</v>
      </c>
      <c r="D9" s="19">
        <f>_xlfn.XLOOKUP(B9, NetworkLookup!B:B, NetworkLookup!D:D, "")</f>
        <v>0</v>
      </c>
      <c r="F9" t="s">
        <v>30</v>
      </c>
      <c r="I9">
        <f>_xlfn.XLOOKUP(Table1[[#This Row],[Vendor Name]], VendorLookup!C:C, VendorLookup!B:B, "")</f>
        <v>2000041466</v>
      </c>
      <c r="J9" t="s">
        <v>1810</v>
      </c>
      <c r="K9" t="s">
        <v>65</v>
      </c>
      <c r="L9" s="28"/>
      <c r="M9" s="29">
        <v>9202910341</v>
      </c>
      <c r="N9">
        <v>2</v>
      </c>
      <c r="O9" s="26">
        <v>0.95</v>
      </c>
      <c r="P9" t="s">
        <v>507</v>
      </c>
      <c r="Q9" s="26">
        <f>Table1[[#This Row],[Net Price]]*Table1[[#This Row],[Qty ordered]]</f>
        <v>19</v>
      </c>
      <c r="R9"/>
      <c r="S9">
        <v>20</v>
      </c>
      <c r="T9" s="21">
        <v>20</v>
      </c>
      <c r="U9" s="21">
        <v>0</v>
      </c>
      <c r="V9" s="21">
        <v>18</v>
      </c>
      <c r="W9" s="21">
        <v>2</v>
      </c>
      <c r="X9" s="21" t="str">
        <f>IF(Table1[[#This Row],[GR to be done]]=Table1[[#This Row],[IR to be done]], "✔ Match", "⚠ Mismatch")</f>
        <v>⚠ Mismatch</v>
      </c>
      <c r="Z9" s="31">
        <v>45119</v>
      </c>
      <c r="AE9" s="23" t="str">
        <f>_xlfn.XLOOKUP(Table1[[#This Row],[Vendor Name]],VendorLookup!C:C,VendorLookup!H:H, "")</f>
        <v>DAP</v>
      </c>
    </row>
    <row r="10" spans="1:35" hidden="1" x14ac:dyDescent="0.35">
      <c r="A10" s="19">
        <f>_xlfn.XLOOKUP(B10, NetworkLookup!B:B, NetworkLookup!A:A, "")</f>
        <v>0</v>
      </c>
      <c r="C10" s="19">
        <f>_xlfn.XLOOKUP(B10, NetworkLookup!B:B, NetworkLookup!C:C, "")</f>
        <v>0</v>
      </c>
      <c r="D10" s="19">
        <f>_xlfn.XLOOKUP(B10, NetworkLookup!B:B, NetworkLookup!D:D, "")</f>
        <v>0</v>
      </c>
      <c r="F10" t="s">
        <v>30</v>
      </c>
      <c r="I10">
        <f>_xlfn.XLOOKUP(Table1[[#This Row],[Vendor Name]], VendorLookup!C:C, VendorLookup!B:B, "")</f>
        <v>2000041466</v>
      </c>
      <c r="J10" t="s">
        <v>1810</v>
      </c>
      <c r="K10" t="s">
        <v>66</v>
      </c>
      <c r="L10" s="28"/>
      <c r="M10" s="29">
        <v>9202910341</v>
      </c>
      <c r="N10">
        <v>3</v>
      </c>
      <c r="O10" s="26">
        <v>0.7</v>
      </c>
      <c r="P10" t="s">
        <v>507</v>
      </c>
      <c r="Q10" s="26">
        <f>Table1[[#This Row],[Net Price]]*Table1[[#This Row],[Qty ordered]]</f>
        <v>14</v>
      </c>
      <c r="R10"/>
      <c r="S10">
        <v>20</v>
      </c>
      <c r="T10" s="21">
        <v>20</v>
      </c>
      <c r="U10" s="21">
        <v>0</v>
      </c>
      <c r="V10" s="21">
        <v>18</v>
      </c>
      <c r="W10" s="21">
        <v>2</v>
      </c>
      <c r="X10" s="21" t="str">
        <f>IF(Table1[[#This Row],[GR to be done]]=Table1[[#This Row],[IR to be done]], "✔ Match", "⚠ Mismatch")</f>
        <v>⚠ Mismatch</v>
      </c>
      <c r="Z10" s="31">
        <v>45119</v>
      </c>
      <c r="AE10" s="23" t="str">
        <f>_xlfn.XLOOKUP(Table1[[#This Row],[Vendor Name]],VendorLookup!C:C,VendorLookup!H:H, "")</f>
        <v>DAP</v>
      </c>
    </row>
    <row r="11" spans="1:35" hidden="1" x14ac:dyDescent="0.35">
      <c r="A11" s="19">
        <f>_xlfn.XLOOKUP(B11, NetworkLookup!B:B, NetworkLookup!A:A, "")</f>
        <v>0</v>
      </c>
      <c r="C11" s="19">
        <f>_xlfn.XLOOKUP(B11, NetworkLookup!B:B, NetworkLookup!C:C, "")</f>
        <v>0</v>
      </c>
      <c r="D11" s="19">
        <f>_xlfn.XLOOKUP(B11, NetworkLookup!B:B, NetworkLookup!D:D, "")</f>
        <v>0</v>
      </c>
      <c r="F11" t="s">
        <v>30</v>
      </c>
      <c r="I11">
        <f>_xlfn.XLOOKUP(Table1[[#This Row],[Vendor Name]], VendorLookup!C:C, VendorLookup!B:B, "")</f>
        <v>2000041466</v>
      </c>
      <c r="J11" t="s">
        <v>1810</v>
      </c>
      <c r="K11" t="s">
        <v>67</v>
      </c>
      <c r="L11" s="28"/>
      <c r="M11" s="29">
        <v>9202916028</v>
      </c>
      <c r="N11">
        <v>1</v>
      </c>
      <c r="O11" s="26">
        <v>2675.91</v>
      </c>
      <c r="P11" t="s">
        <v>507</v>
      </c>
      <c r="Q11" s="26">
        <f>Table1[[#This Row],[Net Price]]*Table1[[#This Row],[Qty ordered]]</f>
        <v>26759.1</v>
      </c>
      <c r="R11"/>
      <c r="S11">
        <v>10</v>
      </c>
      <c r="T11" s="21">
        <v>10</v>
      </c>
      <c r="U11" s="21">
        <v>0</v>
      </c>
      <c r="V11" s="21">
        <v>10</v>
      </c>
      <c r="W11" s="21">
        <v>0</v>
      </c>
      <c r="X11" s="21" t="str">
        <f>IF(Table1[[#This Row],[GR to be done]]=Table1[[#This Row],[IR to be done]], "✔ Match", "⚠ Mismatch")</f>
        <v>✔ Match</v>
      </c>
      <c r="Z11" s="31">
        <v>45149</v>
      </c>
      <c r="AE11" s="23" t="str">
        <f>_xlfn.XLOOKUP(Table1[[#This Row],[Vendor Name]],VendorLookup!C:C,VendorLookup!H:H, "")</f>
        <v>DAP</v>
      </c>
    </row>
    <row r="12" spans="1:35" hidden="1" x14ac:dyDescent="0.35">
      <c r="A12" s="19">
        <f>_xlfn.XLOOKUP(B12, NetworkLookup!B:B, NetworkLookup!A:A, "")</f>
        <v>0</v>
      </c>
      <c r="C12" s="19">
        <f>_xlfn.XLOOKUP(B12, NetworkLookup!B:B, NetworkLookup!C:C, "")</f>
        <v>0</v>
      </c>
      <c r="D12" s="19">
        <f>_xlfn.XLOOKUP(B12, NetworkLookup!B:B, NetworkLookup!D:D, "")</f>
        <v>0</v>
      </c>
      <c r="F12" t="s">
        <v>30</v>
      </c>
      <c r="I12">
        <f>_xlfn.XLOOKUP(Table1[[#This Row],[Vendor Name]], VendorLookup!C:C, VendorLookup!B:B, "")</f>
        <v>1000003280</v>
      </c>
      <c r="J12" t="s">
        <v>35</v>
      </c>
      <c r="K12" t="s">
        <v>68</v>
      </c>
      <c r="L12" s="28"/>
      <c r="M12" s="29">
        <v>9202947501</v>
      </c>
      <c r="N12">
        <v>1</v>
      </c>
      <c r="O12" s="26">
        <v>7.0000000000000007E-2</v>
      </c>
      <c r="P12" t="s">
        <v>507</v>
      </c>
      <c r="Q12" s="26">
        <f>Table1[[#This Row],[Net Price]]*Table1[[#This Row],[Qty ordered]]</f>
        <v>0.70000000000000007</v>
      </c>
      <c r="R12"/>
      <c r="S12">
        <v>10</v>
      </c>
      <c r="T12" s="21">
        <v>10</v>
      </c>
      <c r="U12" s="21">
        <v>0</v>
      </c>
      <c r="V12" s="21">
        <v>10</v>
      </c>
      <c r="W12" s="21">
        <v>0</v>
      </c>
      <c r="X12" s="21" t="str">
        <f>IF(Table1[[#This Row],[GR to be done]]=Table1[[#This Row],[IR to be done]], "✔ Match", "⚠ Mismatch")</f>
        <v>✔ Match</v>
      </c>
      <c r="Z12" s="31">
        <v>45271</v>
      </c>
      <c r="AE12" s="23" t="str">
        <f>_xlfn.XLOOKUP(Table1[[#This Row],[Vendor Name]],VendorLookup!C:C,VendorLookup!H:H, "")</f>
        <v>DAP</v>
      </c>
    </row>
    <row r="13" spans="1:35" hidden="1" x14ac:dyDescent="0.35">
      <c r="A13" s="19">
        <f>_xlfn.XLOOKUP(B13, NetworkLookup!B:B, NetworkLookup!A:A, "")</f>
        <v>0</v>
      </c>
      <c r="C13" s="19">
        <f>_xlfn.XLOOKUP(B13, NetworkLookup!B:B, NetworkLookup!C:C, "")</f>
        <v>0</v>
      </c>
      <c r="D13" s="19">
        <f>_xlfn.XLOOKUP(B13, NetworkLookup!B:B, NetworkLookup!D:D, "")</f>
        <v>0</v>
      </c>
      <c r="F13" t="s">
        <v>30</v>
      </c>
      <c r="I13">
        <f>_xlfn.XLOOKUP(Table1[[#This Row],[Vendor Name]], VendorLookup!C:C, VendorLookup!B:B, "")</f>
        <v>1000003280</v>
      </c>
      <c r="J13" t="s">
        <v>35</v>
      </c>
      <c r="K13" t="s">
        <v>68</v>
      </c>
      <c r="L13" s="28"/>
      <c r="M13" s="29">
        <v>9202947501</v>
      </c>
      <c r="N13">
        <v>2</v>
      </c>
      <c r="O13" s="26">
        <v>7.0000000000000007E-2</v>
      </c>
      <c r="P13" t="s">
        <v>507</v>
      </c>
      <c r="Q13" s="26">
        <f>Table1[[#This Row],[Net Price]]*Table1[[#This Row],[Qty ordered]]</f>
        <v>0.70000000000000007</v>
      </c>
      <c r="R13"/>
      <c r="S13">
        <v>10</v>
      </c>
      <c r="T13" s="21">
        <v>10</v>
      </c>
      <c r="U13" s="21">
        <v>0</v>
      </c>
      <c r="V13" s="21">
        <v>0</v>
      </c>
      <c r="W13" s="21">
        <v>10</v>
      </c>
      <c r="X13" s="21" t="str">
        <f>IF(Table1[[#This Row],[GR to be done]]=Table1[[#This Row],[IR to be done]], "✔ Match", "⚠ Mismatch")</f>
        <v>⚠ Mismatch</v>
      </c>
      <c r="Z13" s="31">
        <v>45271</v>
      </c>
      <c r="AE13" s="23" t="str">
        <f>_xlfn.XLOOKUP(Table1[[#This Row],[Vendor Name]],VendorLookup!C:C,VendorLookup!H:H, "")</f>
        <v>DAP</v>
      </c>
    </row>
    <row r="14" spans="1:35" hidden="1" x14ac:dyDescent="0.35">
      <c r="A14" s="19">
        <f>_xlfn.XLOOKUP(B14, NetworkLookup!B:B, NetworkLookup!A:A, "")</f>
        <v>0</v>
      </c>
      <c r="C14" s="19">
        <f>_xlfn.XLOOKUP(B14, NetworkLookup!B:B, NetworkLookup!C:C, "")</f>
        <v>0</v>
      </c>
      <c r="D14" s="19">
        <f>_xlfn.XLOOKUP(B14, NetworkLookup!B:B, NetworkLookup!D:D, "")</f>
        <v>0</v>
      </c>
      <c r="F14" t="s">
        <v>30</v>
      </c>
      <c r="I14">
        <f>_xlfn.XLOOKUP(Table1[[#This Row],[Vendor Name]], VendorLookup!C:C, VendorLookup!B:B, "")</f>
        <v>1000003280</v>
      </c>
      <c r="J14" t="s">
        <v>35</v>
      </c>
      <c r="K14" t="s">
        <v>69</v>
      </c>
      <c r="L14" s="28"/>
      <c r="M14" s="29">
        <v>9202947501</v>
      </c>
      <c r="N14">
        <v>3</v>
      </c>
      <c r="O14" s="26">
        <v>0.08</v>
      </c>
      <c r="P14" t="s">
        <v>507</v>
      </c>
      <c r="Q14" s="26">
        <f>Table1[[#This Row],[Net Price]]*Table1[[#This Row],[Qty ordered]]</f>
        <v>0.8</v>
      </c>
      <c r="R14"/>
      <c r="S14">
        <v>10</v>
      </c>
      <c r="T14" s="21">
        <v>10</v>
      </c>
      <c r="U14" s="21">
        <v>0</v>
      </c>
      <c r="V14" s="21">
        <v>10</v>
      </c>
      <c r="W14" s="21">
        <v>0</v>
      </c>
      <c r="X14" s="21" t="str">
        <f>IF(Table1[[#This Row],[GR to be done]]=Table1[[#This Row],[IR to be done]], "✔ Match", "⚠ Mismatch")</f>
        <v>✔ Match</v>
      </c>
      <c r="Z14" s="31">
        <v>45271</v>
      </c>
      <c r="AE14" s="23" t="str">
        <f>_xlfn.XLOOKUP(Table1[[#This Row],[Vendor Name]],VendorLookup!C:C,VendorLookup!H:H, "")</f>
        <v>DAP</v>
      </c>
    </row>
    <row r="15" spans="1:35" hidden="1" x14ac:dyDescent="0.35">
      <c r="A15" s="19">
        <f>_xlfn.XLOOKUP(B15, NetworkLookup!B:B, NetworkLookup!A:A, "")</f>
        <v>0</v>
      </c>
      <c r="C15" s="19">
        <f>_xlfn.XLOOKUP(B15, NetworkLookup!B:B, NetworkLookup!C:C, "")</f>
        <v>0</v>
      </c>
      <c r="D15" s="19">
        <f>_xlfn.XLOOKUP(B15, NetworkLookup!B:B, NetworkLookup!D:D, "")</f>
        <v>0</v>
      </c>
      <c r="F15" t="s">
        <v>30</v>
      </c>
      <c r="I15">
        <f>_xlfn.XLOOKUP(Table1[[#This Row],[Vendor Name]], VendorLookup!C:C, VendorLookup!B:B, "")</f>
        <v>1000003280</v>
      </c>
      <c r="J15" t="s">
        <v>35</v>
      </c>
      <c r="K15" t="s">
        <v>68</v>
      </c>
      <c r="L15" s="28"/>
      <c r="M15" s="29">
        <v>9202947501</v>
      </c>
      <c r="N15">
        <v>4</v>
      </c>
      <c r="O15" s="26">
        <v>7.0000000000000007E-2</v>
      </c>
      <c r="P15" t="s">
        <v>507</v>
      </c>
      <c r="Q15" s="26">
        <f>Table1[[#This Row],[Net Price]]*Table1[[#This Row],[Qty ordered]]</f>
        <v>0.70000000000000007</v>
      </c>
      <c r="R15"/>
      <c r="S15">
        <v>10</v>
      </c>
      <c r="T15" s="21">
        <v>0</v>
      </c>
      <c r="U15" s="21">
        <v>10</v>
      </c>
      <c r="V15" s="21">
        <v>10</v>
      </c>
      <c r="W15" s="21">
        <v>0</v>
      </c>
      <c r="X15" s="21" t="str">
        <f>IF(Table1[[#This Row],[GR to be done]]=Table1[[#This Row],[IR to be done]], "✔ Match", "⚠ Mismatch")</f>
        <v>⚠ Mismatch</v>
      </c>
      <c r="Z15" s="31">
        <v>45271</v>
      </c>
      <c r="AE15" s="23" t="str">
        <f>_xlfn.XLOOKUP(Table1[[#This Row],[Vendor Name]],VendorLookup!C:C,VendorLookup!H:H, "")</f>
        <v>DAP</v>
      </c>
    </row>
    <row r="16" spans="1:35" hidden="1" x14ac:dyDescent="0.35">
      <c r="A16" s="19">
        <f>_xlfn.XLOOKUP(B16, NetworkLookup!B:B, NetworkLookup!A:A, "")</f>
        <v>0</v>
      </c>
      <c r="C16" s="19">
        <f>_xlfn.XLOOKUP(B16, NetworkLookup!B:B, NetworkLookup!C:C, "")</f>
        <v>0</v>
      </c>
      <c r="D16" s="19">
        <f>_xlfn.XLOOKUP(B16, NetworkLookup!B:B, NetworkLookup!D:D, "")</f>
        <v>0</v>
      </c>
      <c r="F16" t="s">
        <v>30</v>
      </c>
      <c r="I16">
        <f>_xlfn.XLOOKUP(Table1[[#This Row],[Vendor Name]], VendorLookup!C:C, VendorLookup!B:B, "")</f>
        <v>2000051340</v>
      </c>
      <c r="J16" t="s">
        <v>36</v>
      </c>
      <c r="K16" t="s">
        <v>70</v>
      </c>
      <c r="L16" s="28"/>
      <c r="M16" s="29">
        <v>9202961950</v>
      </c>
      <c r="N16">
        <v>1</v>
      </c>
      <c r="O16" s="26">
        <v>15000</v>
      </c>
      <c r="P16" t="s">
        <v>507</v>
      </c>
      <c r="Q16" s="26">
        <f>Table1[[#This Row],[Net Price]]*Table1[[#This Row],[Qty ordered]]</f>
        <v>15000</v>
      </c>
      <c r="R16"/>
      <c r="S16">
        <v>1</v>
      </c>
      <c r="T16" s="21">
        <v>0</v>
      </c>
      <c r="U16" s="21">
        <v>1</v>
      </c>
      <c r="V16" s="21">
        <v>0</v>
      </c>
      <c r="W16" s="21">
        <v>1</v>
      </c>
      <c r="X16" s="21" t="str">
        <f>IF(Table1[[#This Row],[GR to be done]]=Table1[[#This Row],[IR to be done]], "✔ Match", "⚠ Mismatch")</f>
        <v>✔ Match</v>
      </c>
      <c r="Z16" s="31">
        <v>45331</v>
      </c>
      <c r="AE16" s="23" t="str">
        <f>_xlfn.XLOOKUP(Table1[[#This Row],[Vendor Name]],VendorLookup!C:C,VendorLookup!H:H, "")</f>
        <v>ZZ</v>
      </c>
    </row>
    <row r="17" spans="1:31" hidden="1" x14ac:dyDescent="0.35">
      <c r="A17" s="19">
        <f>_xlfn.XLOOKUP(B17, NetworkLookup!B:B, NetworkLookup!A:A, "")</f>
        <v>0</v>
      </c>
      <c r="C17" s="19">
        <f>_xlfn.XLOOKUP(B17, NetworkLookup!B:B, NetworkLookup!C:C, "")</f>
        <v>0</v>
      </c>
      <c r="D17" s="19">
        <f>_xlfn.XLOOKUP(B17, NetworkLookup!B:B, NetworkLookup!D:D, "")</f>
        <v>0</v>
      </c>
      <c r="F17" t="s">
        <v>30</v>
      </c>
      <c r="I17">
        <f>_xlfn.XLOOKUP(Table1[[#This Row],[Vendor Name]], VendorLookup!C:C, VendorLookup!B:B, "")</f>
        <v>2000051340</v>
      </c>
      <c r="J17" t="s">
        <v>36</v>
      </c>
      <c r="K17" t="s">
        <v>71</v>
      </c>
      <c r="L17" s="28"/>
      <c r="M17" s="29">
        <v>9202961950</v>
      </c>
      <c r="N17">
        <v>2</v>
      </c>
      <c r="O17" s="26">
        <v>115000</v>
      </c>
      <c r="P17" t="s">
        <v>507</v>
      </c>
      <c r="Q17" s="26">
        <f>Table1[[#This Row],[Net Price]]*Table1[[#This Row],[Qty ordered]]</f>
        <v>115000</v>
      </c>
      <c r="R17"/>
      <c r="S17">
        <v>1</v>
      </c>
      <c r="T17" s="21">
        <v>0</v>
      </c>
      <c r="U17" s="21">
        <v>1</v>
      </c>
      <c r="V17" s="21">
        <v>0</v>
      </c>
      <c r="W17" s="21">
        <v>1</v>
      </c>
      <c r="X17" s="21" t="str">
        <f>IF(Table1[[#This Row],[GR to be done]]=Table1[[#This Row],[IR to be done]], "✔ Match", "⚠ Mismatch")</f>
        <v>✔ Match</v>
      </c>
      <c r="Z17" s="31">
        <v>45331</v>
      </c>
      <c r="AE17" s="23" t="str">
        <f>_xlfn.XLOOKUP(Table1[[#This Row],[Vendor Name]],VendorLookup!C:C,VendorLookup!H:H, "")</f>
        <v>ZZ</v>
      </c>
    </row>
    <row r="18" spans="1:31" hidden="1" x14ac:dyDescent="0.35">
      <c r="A18" s="19">
        <f>_xlfn.XLOOKUP(B18, NetworkLookup!B:B, NetworkLookup!A:A, "")</f>
        <v>0</v>
      </c>
      <c r="C18" s="19">
        <f>_xlfn.XLOOKUP(B18, NetworkLookup!B:B, NetworkLookup!C:C, "")</f>
        <v>0</v>
      </c>
      <c r="D18" s="19">
        <f>_xlfn.XLOOKUP(B18, NetworkLookup!B:B, NetworkLookup!D:D, "")</f>
        <v>0</v>
      </c>
      <c r="F18" t="s">
        <v>30</v>
      </c>
      <c r="I18">
        <f>_xlfn.XLOOKUP(Table1[[#This Row],[Vendor Name]], VendorLookup!C:C, VendorLookup!B:B, "")</f>
        <v>2000051340</v>
      </c>
      <c r="J18" t="s">
        <v>36</v>
      </c>
      <c r="K18" t="s">
        <v>72</v>
      </c>
      <c r="L18" s="28"/>
      <c r="M18" s="29">
        <v>9202961950</v>
      </c>
      <c r="N18">
        <v>3</v>
      </c>
      <c r="O18" s="26">
        <v>355</v>
      </c>
      <c r="P18" t="s">
        <v>507</v>
      </c>
      <c r="Q18" s="26">
        <f>Table1[[#This Row],[Net Price]]*Table1[[#This Row],[Qty ordered]]</f>
        <v>4260</v>
      </c>
      <c r="R18"/>
      <c r="S18">
        <v>12</v>
      </c>
      <c r="T18" s="21">
        <v>0</v>
      </c>
      <c r="U18" s="21">
        <v>12</v>
      </c>
      <c r="V18" s="21">
        <v>0</v>
      </c>
      <c r="W18" s="21">
        <v>12</v>
      </c>
      <c r="X18" s="21" t="str">
        <f>IF(Table1[[#This Row],[GR to be done]]=Table1[[#This Row],[IR to be done]], "✔ Match", "⚠ Mismatch")</f>
        <v>✔ Match</v>
      </c>
      <c r="Z18" s="31">
        <v>45331</v>
      </c>
      <c r="AE18" s="23" t="str">
        <f>_xlfn.XLOOKUP(Table1[[#This Row],[Vendor Name]],VendorLookup!C:C,VendorLookup!H:H, "")</f>
        <v>ZZ</v>
      </c>
    </row>
    <row r="19" spans="1:31" hidden="1" x14ac:dyDescent="0.35">
      <c r="A19" s="19">
        <f>_xlfn.XLOOKUP(B19, NetworkLookup!B:B, NetworkLookup!A:A, "")</f>
        <v>0</v>
      </c>
      <c r="C19" s="19">
        <f>_xlfn.XLOOKUP(B19, NetworkLookup!B:B, NetworkLookup!C:C, "")</f>
        <v>0</v>
      </c>
      <c r="D19" s="19">
        <f>_xlfn.XLOOKUP(B19, NetworkLookup!B:B, NetworkLookup!D:D, "")</f>
        <v>0</v>
      </c>
      <c r="F19" t="s">
        <v>30</v>
      </c>
      <c r="I19">
        <f>_xlfn.XLOOKUP(Table1[[#This Row],[Vendor Name]], VendorLookup!C:C, VendorLookup!B:B, "")</f>
        <v>2000051340</v>
      </c>
      <c r="J19" t="s">
        <v>36</v>
      </c>
      <c r="K19" t="s">
        <v>73</v>
      </c>
      <c r="L19" s="28"/>
      <c r="M19" s="29">
        <v>9202961950</v>
      </c>
      <c r="N19">
        <v>4</v>
      </c>
      <c r="O19" s="26">
        <v>355</v>
      </c>
      <c r="P19" t="s">
        <v>507</v>
      </c>
      <c r="Q19" s="26">
        <f>Table1[[#This Row],[Net Price]]*Table1[[#This Row],[Qty ordered]]</f>
        <v>24850</v>
      </c>
      <c r="R19"/>
      <c r="S19">
        <v>70</v>
      </c>
      <c r="T19" s="21">
        <v>0</v>
      </c>
      <c r="U19" s="21">
        <v>70</v>
      </c>
      <c r="V19" s="21">
        <v>0</v>
      </c>
      <c r="W19" s="21">
        <v>70</v>
      </c>
      <c r="X19" s="21" t="str">
        <f>IF(Table1[[#This Row],[GR to be done]]=Table1[[#This Row],[IR to be done]], "✔ Match", "⚠ Mismatch")</f>
        <v>✔ Match</v>
      </c>
      <c r="Z19" s="31">
        <v>45331</v>
      </c>
      <c r="AE19" s="23" t="str">
        <f>_xlfn.XLOOKUP(Table1[[#This Row],[Vendor Name]],VendorLookup!C:C,VendorLookup!H:H, "")</f>
        <v>ZZ</v>
      </c>
    </row>
    <row r="20" spans="1:31" hidden="1" x14ac:dyDescent="0.35">
      <c r="A20" s="19">
        <f>_xlfn.XLOOKUP(B20, NetworkLookup!B:B, NetworkLookup!A:A, "")</f>
        <v>0</v>
      </c>
      <c r="C20" s="19">
        <f>_xlfn.XLOOKUP(B20, NetworkLookup!B:B, NetworkLookup!C:C, "")</f>
        <v>0</v>
      </c>
      <c r="D20" s="19">
        <f>_xlfn.XLOOKUP(B20, NetworkLookup!B:B, NetworkLookup!D:D, "")</f>
        <v>0</v>
      </c>
      <c r="F20" t="s">
        <v>30</v>
      </c>
      <c r="I20">
        <f>_xlfn.XLOOKUP(Table1[[#This Row],[Vendor Name]], VendorLookup!C:C, VendorLookup!B:B, "")</f>
        <v>2000048012</v>
      </c>
      <c r="J20" t="s">
        <v>37</v>
      </c>
      <c r="K20" t="s">
        <v>74</v>
      </c>
      <c r="L20" s="28"/>
      <c r="M20" s="29">
        <v>9202962463</v>
      </c>
      <c r="N20">
        <v>1</v>
      </c>
      <c r="O20" s="26">
        <v>1920</v>
      </c>
      <c r="P20" t="s">
        <v>507</v>
      </c>
      <c r="Q20" s="26">
        <f>Table1[[#This Row],[Net Price]]*Table1[[#This Row],[Qty ordered]]</f>
        <v>11520</v>
      </c>
      <c r="R20"/>
      <c r="S20">
        <v>6</v>
      </c>
      <c r="T20" s="21">
        <v>6</v>
      </c>
      <c r="U20" s="21">
        <v>0</v>
      </c>
      <c r="V20" s="21">
        <v>6</v>
      </c>
      <c r="W20" s="21">
        <v>0</v>
      </c>
      <c r="X20" s="21" t="str">
        <f>IF(Table1[[#This Row],[GR to be done]]=Table1[[#This Row],[IR to be done]], "✔ Match", "⚠ Mismatch")</f>
        <v>✔ Match</v>
      </c>
      <c r="Z20" s="31">
        <v>45334</v>
      </c>
      <c r="AE20" s="23" t="str">
        <f>_xlfn.XLOOKUP(Table1[[#This Row],[Vendor Name]],VendorLookup!C:C,VendorLookup!H:H, "")</f>
        <v>DAP</v>
      </c>
    </row>
    <row r="21" spans="1:31" hidden="1" x14ac:dyDescent="0.35">
      <c r="A21" s="19">
        <f>_xlfn.XLOOKUP(B21, NetworkLookup!B:B, NetworkLookup!A:A, "")</f>
        <v>0</v>
      </c>
      <c r="C21" s="19">
        <f>_xlfn.XLOOKUP(B21, NetworkLookup!B:B, NetworkLookup!C:C, "")</f>
        <v>0</v>
      </c>
      <c r="D21" s="19">
        <f>_xlfn.XLOOKUP(B21, NetworkLookup!B:B, NetworkLookup!D:D, "")</f>
        <v>0</v>
      </c>
      <c r="F21" t="s">
        <v>30</v>
      </c>
      <c r="I21">
        <f>_xlfn.XLOOKUP(Table1[[#This Row],[Vendor Name]], VendorLookup!C:C, VendorLookup!B:B, "")</f>
        <v>2000048012</v>
      </c>
      <c r="J21" t="s">
        <v>37</v>
      </c>
      <c r="K21" t="s">
        <v>75</v>
      </c>
      <c r="L21" s="28"/>
      <c r="M21" s="29">
        <v>9202962463</v>
      </c>
      <c r="N21">
        <v>2</v>
      </c>
      <c r="O21" s="26">
        <v>810</v>
      </c>
      <c r="P21" t="s">
        <v>507</v>
      </c>
      <c r="Q21" s="26">
        <f>Table1[[#This Row],[Net Price]]*Table1[[#This Row],[Qty ordered]]</f>
        <v>4050</v>
      </c>
      <c r="R21"/>
      <c r="S21">
        <v>5</v>
      </c>
      <c r="T21" s="21">
        <v>0</v>
      </c>
      <c r="U21" s="21">
        <v>5</v>
      </c>
      <c r="V21" s="21">
        <v>0</v>
      </c>
      <c r="W21" s="21">
        <v>5</v>
      </c>
      <c r="X21" s="21" t="str">
        <f>IF(Table1[[#This Row],[GR to be done]]=Table1[[#This Row],[IR to be done]], "✔ Match", "⚠ Mismatch")</f>
        <v>✔ Match</v>
      </c>
      <c r="Z21" s="31">
        <v>45334</v>
      </c>
      <c r="AE21" s="23" t="str">
        <f>_xlfn.XLOOKUP(Table1[[#This Row],[Vendor Name]],VendorLookup!C:C,VendorLookup!H:H, "")</f>
        <v>DAP</v>
      </c>
    </row>
    <row r="22" spans="1:31" hidden="1" x14ac:dyDescent="0.35">
      <c r="A22" s="19">
        <f>_xlfn.XLOOKUP(B22, NetworkLookup!B:B, NetworkLookup!A:A, "")</f>
        <v>0</v>
      </c>
      <c r="C22" s="19">
        <f>_xlfn.XLOOKUP(B22, NetworkLookup!B:B, NetworkLookup!C:C, "")</f>
        <v>0</v>
      </c>
      <c r="D22" s="19">
        <f>_xlfn.XLOOKUP(B22, NetworkLookup!B:B, NetworkLookup!D:D, "")</f>
        <v>0</v>
      </c>
      <c r="F22" t="s">
        <v>30</v>
      </c>
      <c r="I22">
        <f>_xlfn.XLOOKUP(Table1[[#This Row],[Vendor Name]], VendorLookup!C:C, VendorLookup!B:B, "")</f>
        <v>2000068990</v>
      </c>
      <c r="J22" t="s">
        <v>38</v>
      </c>
      <c r="K22" t="s">
        <v>76</v>
      </c>
      <c r="L22" s="28"/>
      <c r="M22" s="29">
        <v>9202963742</v>
      </c>
      <c r="N22">
        <v>1</v>
      </c>
      <c r="O22" s="26">
        <v>10.46</v>
      </c>
      <c r="P22" t="s">
        <v>507</v>
      </c>
      <c r="Q22" s="26">
        <f>Table1[[#This Row],[Net Price]]*Table1[[#This Row],[Qty ordered]]</f>
        <v>41.84</v>
      </c>
      <c r="R22"/>
      <c r="S22">
        <v>4</v>
      </c>
      <c r="T22" s="21">
        <v>4</v>
      </c>
      <c r="U22" s="21">
        <v>0</v>
      </c>
      <c r="V22" s="21">
        <v>4</v>
      </c>
      <c r="W22" s="21">
        <v>0</v>
      </c>
      <c r="X22" s="21" t="str">
        <f>IF(Table1[[#This Row],[GR to be done]]=Table1[[#This Row],[IR to be done]], "✔ Match", "⚠ Mismatch")</f>
        <v>✔ Match</v>
      </c>
      <c r="Z22" s="31">
        <v>45341</v>
      </c>
      <c r="AE22" s="23" t="str">
        <f>_xlfn.XLOOKUP(Table1[[#This Row],[Vendor Name]],VendorLookup!C:C,VendorLookup!H:H, "")</f>
        <v>FOB</v>
      </c>
    </row>
    <row r="23" spans="1:31" hidden="1" x14ac:dyDescent="0.35">
      <c r="A23" s="19">
        <f>_xlfn.XLOOKUP(B23, NetworkLookup!B:B, NetworkLookup!A:A, "")</f>
        <v>0</v>
      </c>
      <c r="C23" s="19">
        <f>_xlfn.XLOOKUP(B23, NetworkLookup!B:B, NetworkLookup!C:C, "")</f>
        <v>0</v>
      </c>
      <c r="D23" s="19">
        <f>_xlfn.XLOOKUP(B23, NetworkLookup!B:B, NetworkLookup!D:D, "")</f>
        <v>0</v>
      </c>
      <c r="F23" t="s">
        <v>30</v>
      </c>
      <c r="I23">
        <f>_xlfn.XLOOKUP(Table1[[#This Row],[Vendor Name]], VendorLookup!C:C, VendorLookup!B:B, "")</f>
        <v>2000068990</v>
      </c>
      <c r="J23" t="s">
        <v>38</v>
      </c>
      <c r="K23" t="s">
        <v>77</v>
      </c>
      <c r="L23" s="28"/>
      <c r="M23" s="29">
        <v>9202963742</v>
      </c>
      <c r="N23">
        <v>2</v>
      </c>
      <c r="O23" s="26">
        <v>15.97</v>
      </c>
      <c r="P23" t="s">
        <v>507</v>
      </c>
      <c r="Q23" s="26">
        <f>Table1[[#This Row],[Net Price]]*Table1[[#This Row],[Qty ordered]]</f>
        <v>31.94</v>
      </c>
      <c r="R23"/>
      <c r="S23">
        <v>2</v>
      </c>
      <c r="T23" s="21">
        <v>2</v>
      </c>
      <c r="U23" s="21">
        <v>0</v>
      </c>
      <c r="V23" s="21">
        <v>2</v>
      </c>
      <c r="W23" s="21">
        <v>0</v>
      </c>
      <c r="X23" s="21" t="str">
        <f>IF(Table1[[#This Row],[GR to be done]]=Table1[[#This Row],[IR to be done]], "✔ Match", "⚠ Mismatch")</f>
        <v>✔ Match</v>
      </c>
      <c r="Z23" s="31">
        <v>45341</v>
      </c>
      <c r="AE23" s="23" t="str">
        <f>_xlfn.XLOOKUP(Table1[[#This Row],[Vendor Name]],VendorLookup!C:C,VendorLookup!H:H, "")</f>
        <v>FOB</v>
      </c>
    </row>
    <row r="24" spans="1:31" hidden="1" x14ac:dyDescent="0.35">
      <c r="A24" s="19">
        <f>_xlfn.XLOOKUP(B24, NetworkLookup!B:B, NetworkLookup!A:A, "")</f>
        <v>0</v>
      </c>
      <c r="C24" s="19">
        <f>_xlfn.XLOOKUP(B24, NetworkLookup!B:B, NetworkLookup!C:C, "")</f>
        <v>0</v>
      </c>
      <c r="D24" s="19">
        <f>_xlfn.XLOOKUP(B24, NetworkLookup!B:B, NetworkLookup!D:D, "")</f>
        <v>0</v>
      </c>
      <c r="F24" t="s">
        <v>30</v>
      </c>
      <c r="I24">
        <f>_xlfn.XLOOKUP(Table1[[#This Row],[Vendor Name]], VendorLookup!C:C, VendorLookup!B:B, "")</f>
        <v>2000068990</v>
      </c>
      <c r="J24" t="s">
        <v>38</v>
      </c>
      <c r="K24" t="s">
        <v>78</v>
      </c>
      <c r="L24" s="28"/>
      <c r="M24" s="29">
        <v>9202963742</v>
      </c>
      <c r="N24">
        <v>3</v>
      </c>
      <c r="O24" s="26">
        <v>3.16</v>
      </c>
      <c r="P24" t="s">
        <v>507</v>
      </c>
      <c r="Q24" s="26">
        <f>Table1[[#This Row],[Net Price]]*Table1[[#This Row],[Qty ordered]]</f>
        <v>63.2</v>
      </c>
      <c r="R24"/>
      <c r="S24">
        <v>20</v>
      </c>
      <c r="T24" s="21">
        <v>20</v>
      </c>
      <c r="U24" s="21">
        <v>0</v>
      </c>
      <c r="V24" s="21">
        <v>20</v>
      </c>
      <c r="W24" s="21">
        <v>0</v>
      </c>
      <c r="X24" s="21" t="str">
        <f>IF(Table1[[#This Row],[GR to be done]]=Table1[[#This Row],[IR to be done]], "✔ Match", "⚠ Mismatch")</f>
        <v>✔ Match</v>
      </c>
      <c r="Z24" s="31">
        <v>45341</v>
      </c>
      <c r="AE24" s="23" t="str">
        <f>_xlfn.XLOOKUP(Table1[[#This Row],[Vendor Name]],VendorLookup!C:C,VendorLookup!H:H, "")</f>
        <v>FOB</v>
      </c>
    </row>
    <row r="25" spans="1:31" hidden="1" x14ac:dyDescent="0.35">
      <c r="A25" s="19">
        <f>_xlfn.XLOOKUP(B25, NetworkLookup!B:B, NetworkLookup!A:A, "")</f>
        <v>0</v>
      </c>
      <c r="C25" s="19">
        <f>_xlfn.XLOOKUP(B25, NetworkLookup!B:B, NetworkLookup!C:C, "")</f>
        <v>0</v>
      </c>
      <c r="D25" s="19">
        <f>_xlfn.XLOOKUP(B25, NetworkLookup!B:B, NetworkLookup!D:D, "")</f>
        <v>0</v>
      </c>
      <c r="F25" t="s">
        <v>30</v>
      </c>
      <c r="I25">
        <f>_xlfn.XLOOKUP(Table1[[#This Row],[Vendor Name]], VendorLookup!C:C, VendorLookup!B:B, "")</f>
        <v>2000068990</v>
      </c>
      <c r="J25" t="s">
        <v>38</v>
      </c>
      <c r="K25" t="s">
        <v>79</v>
      </c>
      <c r="L25" s="28"/>
      <c r="M25" s="29">
        <v>9202963742</v>
      </c>
      <c r="N25">
        <v>4</v>
      </c>
      <c r="O25" s="26">
        <v>3.16</v>
      </c>
      <c r="P25" t="s">
        <v>507</v>
      </c>
      <c r="Q25" s="26">
        <f>Table1[[#This Row],[Net Price]]*Table1[[#This Row],[Qty ordered]]</f>
        <v>63.2</v>
      </c>
      <c r="R25"/>
      <c r="S25">
        <v>20</v>
      </c>
      <c r="T25" s="21">
        <v>20</v>
      </c>
      <c r="U25" s="21">
        <v>0</v>
      </c>
      <c r="V25" s="21">
        <v>20</v>
      </c>
      <c r="W25" s="21">
        <v>0</v>
      </c>
      <c r="X25" s="21" t="str">
        <f>IF(Table1[[#This Row],[GR to be done]]=Table1[[#This Row],[IR to be done]], "✔ Match", "⚠ Mismatch")</f>
        <v>✔ Match</v>
      </c>
      <c r="Z25" s="31">
        <v>45341</v>
      </c>
      <c r="AE25" s="23" t="str">
        <f>_xlfn.XLOOKUP(Table1[[#This Row],[Vendor Name]],VendorLookup!C:C,VendorLookup!H:H, "")</f>
        <v>FOB</v>
      </c>
    </row>
    <row r="26" spans="1:31" hidden="1" x14ac:dyDescent="0.35">
      <c r="A26" s="19">
        <f>_xlfn.XLOOKUP(B26, NetworkLookup!B:B, NetworkLookup!A:A, "")</f>
        <v>0</v>
      </c>
      <c r="C26" s="19">
        <f>_xlfn.XLOOKUP(B26, NetworkLookup!B:B, NetworkLookup!C:C, "")</f>
        <v>0</v>
      </c>
      <c r="D26" s="19">
        <f>_xlfn.XLOOKUP(B26, NetworkLookup!B:B, NetworkLookup!D:D, "")</f>
        <v>0</v>
      </c>
      <c r="F26" t="s">
        <v>30</v>
      </c>
      <c r="I26">
        <f>_xlfn.XLOOKUP(Table1[[#This Row],[Vendor Name]], VendorLookup!C:C, VendorLookup!B:B, "")</f>
        <v>2000169315</v>
      </c>
      <c r="J26" t="s">
        <v>3112</v>
      </c>
      <c r="K26" t="s">
        <v>80</v>
      </c>
      <c r="L26" s="28"/>
      <c r="M26" s="29">
        <v>9202966715</v>
      </c>
      <c r="N26">
        <v>1</v>
      </c>
      <c r="O26" s="26">
        <v>1000</v>
      </c>
      <c r="P26" t="s">
        <v>507</v>
      </c>
      <c r="Q26" s="26">
        <f>Table1[[#This Row],[Net Price]]*Table1[[#This Row],[Qty ordered]]</f>
        <v>6000</v>
      </c>
      <c r="R26"/>
      <c r="S26">
        <v>6</v>
      </c>
      <c r="T26" s="21">
        <v>5</v>
      </c>
      <c r="U26" s="21">
        <v>1</v>
      </c>
      <c r="V26" s="21">
        <v>5</v>
      </c>
      <c r="W26" s="21">
        <v>1</v>
      </c>
      <c r="X26" s="21" t="str">
        <f>IF(Table1[[#This Row],[GR to be done]]=Table1[[#This Row],[IR to be done]], "✔ Match", "⚠ Mismatch")</f>
        <v>✔ Match</v>
      </c>
      <c r="Z26" s="31">
        <v>45355</v>
      </c>
      <c r="AE26" s="23" t="str">
        <f>_xlfn.XLOOKUP(Table1[[#This Row],[Vendor Name]],VendorLookup!C:C,VendorLookup!H:H, "")</f>
        <v>DAP</v>
      </c>
    </row>
    <row r="27" spans="1:31" hidden="1" x14ac:dyDescent="0.35">
      <c r="A27" s="19">
        <f>_xlfn.XLOOKUP(B27, NetworkLookup!B:B, NetworkLookup!A:A, "")</f>
        <v>0</v>
      </c>
      <c r="C27" s="19">
        <f>_xlfn.XLOOKUP(B27, NetworkLookup!B:B, NetworkLookup!C:C, "")</f>
        <v>0</v>
      </c>
      <c r="D27" s="19">
        <f>_xlfn.XLOOKUP(B27, NetworkLookup!B:B, NetworkLookup!D:D, "")</f>
        <v>0</v>
      </c>
      <c r="F27" t="s">
        <v>30</v>
      </c>
      <c r="I27">
        <f>_xlfn.XLOOKUP(Table1[[#This Row],[Vendor Name]], VendorLookup!C:C, VendorLookup!B:B, "")</f>
        <v>2000169315</v>
      </c>
      <c r="J27" t="s">
        <v>3112</v>
      </c>
      <c r="K27" t="s">
        <v>81</v>
      </c>
      <c r="L27" s="28"/>
      <c r="M27" s="29">
        <v>9202966715</v>
      </c>
      <c r="N27">
        <v>2</v>
      </c>
      <c r="O27" s="26">
        <v>260</v>
      </c>
      <c r="P27" t="s">
        <v>507</v>
      </c>
      <c r="Q27" s="26">
        <f>Table1[[#This Row],[Net Price]]*Table1[[#This Row],[Qty ordered]]</f>
        <v>1300</v>
      </c>
      <c r="R27"/>
      <c r="S27">
        <v>5</v>
      </c>
      <c r="T27" s="21">
        <v>2</v>
      </c>
      <c r="U27" s="21">
        <v>3</v>
      </c>
      <c r="V27" s="21">
        <v>2</v>
      </c>
      <c r="W27" s="21">
        <v>3</v>
      </c>
      <c r="X27" s="21" t="str">
        <f>IF(Table1[[#This Row],[GR to be done]]=Table1[[#This Row],[IR to be done]], "✔ Match", "⚠ Mismatch")</f>
        <v>✔ Match</v>
      </c>
      <c r="Z27" s="31">
        <v>45355</v>
      </c>
      <c r="AE27" s="23" t="str">
        <f>_xlfn.XLOOKUP(Table1[[#This Row],[Vendor Name]],VendorLookup!C:C,VendorLookup!H:H, "")</f>
        <v>DAP</v>
      </c>
    </row>
    <row r="28" spans="1:31" hidden="1" x14ac:dyDescent="0.35">
      <c r="A28" s="19">
        <f>_xlfn.XLOOKUP(B28, NetworkLookup!B:B, NetworkLookup!A:A, "")</f>
        <v>0</v>
      </c>
      <c r="C28" s="19">
        <f>_xlfn.XLOOKUP(B28, NetworkLookup!B:B, NetworkLookup!C:C, "")</f>
        <v>0</v>
      </c>
      <c r="D28" s="19">
        <f>_xlfn.XLOOKUP(B28, NetworkLookup!B:B, NetworkLookup!D:D, "")</f>
        <v>0</v>
      </c>
      <c r="F28" t="s">
        <v>30</v>
      </c>
      <c r="I28">
        <f>_xlfn.XLOOKUP(Table1[[#This Row],[Vendor Name]], VendorLookup!C:C, VendorLookup!B:B, "")</f>
        <v>2000050856</v>
      </c>
      <c r="J28" t="s">
        <v>1859</v>
      </c>
      <c r="K28" t="s">
        <v>82</v>
      </c>
      <c r="L28" s="28"/>
      <c r="M28" s="29">
        <v>9202966716</v>
      </c>
      <c r="N28">
        <v>1</v>
      </c>
      <c r="O28" s="26">
        <v>1300</v>
      </c>
      <c r="P28" t="s">
        <v>507</v>
      </c>
      <c r="Q28" s="26">
        <f>Table1[[#This Row],[Net Price]]*Table1[[#This Row],[Qty ordered]]</f>
        <v>7800</v>
      </c>
      <c r="R28"/>
      <c r="S28">
        <v>6</v>
      </c>
      <c r="T28" s="21">
        <v>1</v>
      </c>
      <c r="U28" s="21">
        <v>5</v>
      </c>
      <c r="V28" s="21">
        <v>1</v>
      </c>
      <c r="W28" s="21">
        <v>5</v>
      </c>
      <c r="X28" s="21" t="str">
        <f>IF(Table1[[#This Row],[GR to be done]]=Table1[[#This Row],[IR to be done]], "✔ Match", "⚠ Mismatch")</f>
        <v>✔ Match</v>
      </c>
      <c r="Z28" s="31">
        <v>45355</v>
      </c>
      <c r="AE28" s="23" t="str">
        <f>_xlfn.XLOOKUP(Table1[[#This Row],[Vendor Name]],VendorLookup!C:C,VendorLookup!H:H, "")</f>
        <v>EXW</v>
      </c>
    </row>
    <row r="29" spans="1:31" hidden="1" x14ac:dyDescent="0.35">
      <c r="A29" s="19">
        <f>_xlfn.XLOOKUP(B29, NetworkLookup!B:B, NetworkLookup!A:A, "")</f>
        <v>0</v>
      </c>
      <c r="C29" s="19">
        <f>_xlfn.XLOOKUP(B29, NetworkLookup!B:B, NetworkLookup!C:C, "")</f>
        <v>0</v>
      </c>
      <c r="D29" s="19">
        <f>_xlfn.XLOOKUP(B29, NetworkLookup!B:B, NetworkLookup!D:D, "")</f>
        <v>0</v>
      </c>
      <c r="F29" t="s">
        <v>30</v>
      </c>
      <c r="I29">
        <f>_xlfn.XLOOKUP(Table1[[#This Row],[Vendor Name]], VendorLookup!C:C, VendorLookup!B:B, "")</f>
        <v>2000050856</v>
      </c>
      <c r="J29" t="s">
        <v>1859</v>
      </c>
      <c r="K29" t="s">
        <v>75</v>
      </c>
      <c r="L29" s="28"/>
      <c r="M29" s="29">
        <v>9202966716</v>
      </c>
      <c r="N29">
        <v>2</v>
      </c>
      <c r="O29" s="26">
        <v>420</v>
      </c>
      <c r="P29" t="s">
        <v>507</v>
      </c>
      <c r="Q29" s="26">
        <f>Table1[[#This Row],[Net Price]]*Table1[[#This Row],[Qty ordered]]</f>
        <v>2520</v>
      </c>
      <c r="R29"/>
      <c r="S29">
        <v>6</v>
      </c>
      <c r="T29" s="21">
        <v>2</v>
      </c>
      <c r="U29" s="21">
        <v>4</v>
      </c>
      <c r="V29" s="21">
        <v>2</v>
      </c>
      <c r="W29" s="21">
        <v>4</v>
      </c>
      <c r="X29" s="21" t="str">
        <f>IF(Table1[[#This Row],[GR to be done]]=Table1[[#This Row],[IR to be done]], "✔ Match", "⚠ Mismatch")</f>
        <v>✔ Match</v>
      </c>
      <c r="Z29" s="31">
        <v>45355</v>
      </c>
      <c r="AE29" s="23" t="str">
        <f>_xlfn.XLOOKUP(Table1[[#This Row],[Vendor Name]],VendorLookup!C:C,VendorLookup!H:H, "")</f>
        <v>EXW</v>
      </c>
    </row>
    <row r="30" spans="1:31" hidden="1" x14ac:dyDescent="0.35">
      <c r="A30" s="19">
        <f>_xlfn.XLOOKUP(B30, NetworkLookup!B:B, NetworkLookup!A:A, "")</f>
        <v>0</v>
      </c>
      <c r="C30" s="19">
        <f>_xlfn.XLOOKUP(B30, NetworkLookup!B:B, NetworkLookup!C:C, "")</f>
        <v>0</v>
      </c>
      <c r="D30" s="19">
        <f>_xlfn.XLOOKUP(B30, NetworkLookup!B:B, NetworkLookup!D:D, "")</f>
        <v>0</v>
      </c>
      <c r="F30" t="s">
        <v>30</v>
      </c>
      <c r="I30">
        <f>_xlfn.XLOOKUP(Table1[[#This Row],[Vendor Name]], VendorLookup!C:C, VendorLookup!B:B, "")</f>
        <v>2000050856</v>
      </c>
      <c r="J30" t="s">
        <v>1859</v>
      </c>
      <c r="K30" t="s">
        <v>83</v>
      </c>
      <c r="L30" s="28"/>
      <c r="M30" s="29">
        <v>9202966716</v>
      </c>
      <c r="N30">
        <v>3</v>
      </c>
      <c r="O30" s="26">
        <v>23080</v>
      </c>
      <c r="P30" t="s">
        <v>507</v>
      </c>
      <c r="Q30" s="26">
        <f>Table1[[#This Row],[Net Price]]*Table1[[#This Row],[Qty ordered]]</f>
        <v>23080</v>
      </c>
      <c r="R30"/>
      <c r="S30">
        <v>1</v>
      </c>
      <c r="T30" s="21">
        <v>1</v>
      </c>
      <c r="U30" s="21">
        <v>0</v>
      </c>
      <c r="V30" s="21">
        <v>1</v>
      </c>
      <c r="W30" s="21">
        <v>0</v>
      </c>
      <c r="X30" s="21" t="str">
        <f>IF(Table1[[#This Row],[GR to be done]]=Table1[[#This Row],[IR to be done]], "✔ Match", "⚠ Mismatch")</f>
        <v>✔ Match</v>
      </c>
      <c r="Z30" s="31">
        <v>45355</v>
      </c>
      <c r="AE30" s="23" t="str">
        <f>_xlfn.XLOOKUP(Table1[[#This Row],[Vendor Name]],VendorLookup!C:C,VendorLookup!H:H, "")</f>
        <v>EXW</v>
      </c>
    </row>
    <row r="31" spans="1:31" hidden="1" x14ac:dyDescent="0.35">
      <c r="A31" s="19">
        <f>_xlfn.XLOOKUP(B31, NetworkLookup!B:B, NetworkLookup!A:A, "")</f>
        <v>0</v>
      </c>
      <c r="C31" s="19">
        <f>_xlfn.XLOOKUP(B31, NetworkLookup!B:B, NetworkLookup!C:C, "")</f>
        <v>0</v>
      </c>
      <c r="D31" s="19">
        <f>_xlfn.XLOOKUP(B31, NetworkLookup!B:B, NetworkLookup!D:D, "")</f>
        <v>0</v>
      </c>
      <c r="F31" t="s">
        <v>30</v>
      </c>
      <c r="I31">
        <f>_xlfn.XLOOKUP(Table1[[#This Row],[Vendor Name]], VendorLookup!C:C, VendorLookup!B:B, "")</f>
        <v>2000050856</v>
      </c>
      <c r="J31" t="s">
        <v>1859</v>
      </c>
      <c r="K31" t="s">
        <v>84</v>
      </c>
      <c r="L31" s="28"/>
      <c r="M31" s="29">
        <v>9202966716</v>
      </c>
      <c r="N31">
        <v>4</v>
      </c>
      <c r="O31" s="26">
        <v>85000</v>
      </c>
      <c r="P31" t="s">
        <v>507</v>
      </c>
      <c r="Q31" s="26">
        <f>Table1[[#This Row],[Net Price]]*Table1[[#This Row],[Qty ordered]]</f>
        <v>85000</v>
      </c>
      <c r="R31"/>
      <c r="S31">
        <v>1</v>
      </c>
      <c r="T31" s="21">
        <v>1</v>
      </c>
      <c r="U31" s="21">
        <v>0</v>
      </c>
      <c r="V31" s="21">
        <v>1</v>
      </c>
      <c r="W31" s="21">
        <v>0</v>
      </c>
      <c r="X31" s="21" t="str">
        <f>IF(Table1[[#This Row],[GR to be done]]=Table1[[#This Row],[IR to be done]], "✔ Match", "⚠ Mismatch")</f>
        <v>✔ Match</v>
      </c>
      <c r="Z31" s="31">
        <v>45355</v>
      </c>
      <c r="AE31" s="23" t="str">
        <f>_xlfn.XLOOKUP(Table1[[#This Row],[Vendor Name]],VendorLookup!C:C,VendorLookup!H:H, "")</f>
        <v>EXW</v>
      </c>
    </row>
    <row r="32" spans="1:31" hidden="1" x14ac:dyDescent="0.35">
      <c r="A32" s="19">
        <f>_xlfn.XLOOKUP(B32, NetworkLookup!B:B, NetworkLookup!A:A, "")</f>
        <v>0</v>
      </c>
      <c r="C32" s="19">
        <f>_xlfn.XLOOKUP(B32, NetworkLookup!B:B, NetworkLookup!C:C, "")</f>
        <v>0</v>
      </c>
      <c r="D32" s="19">
        <f>_xlfn.XLOOKUP(B32, NetworkLookup!B:B, NetworkLookup!D:D, "")</f>
        <v>0</v>
      </c>
      <c r="F32" t="s">
        <v>30</v>
      </c>
      <c r="I32">
        <f>_xlfn.XLOOKUP(Table1[[#This Row],[Vendor Name]], VendorLookup!C:C, VendorLookup!B:B, "")</f>
        <v>2000050856</v>
      </c>
      <c r="J32" t="s">
        <v>1859</v>
      </c>
      <c r="K32" t="s">
        <v>85</v>
      </c>
      <c r="L32" s="28"/>
      <c r="M32" s="29">
        <v>9202966716</v>
      </c>
      <c r="N32">
        <v>5</v>
      </c>
      <c r="O32" s="26">
        <v>34620</v>
      </c>
      <c r="P32" t="s">
        <v>507</v>
      </c>
      <c r="Q32" s="26">
        <f>Table1[[#This Row],[Net Price]]*Table1[[#This Row],[Qty ordered]]</f>
        <v>34620</v>
      </c>
      <c r="R32"/>
      <c r="S32">
        <v>1</v>
      </c>
      <c r="T32" s="21">
        <v>0</v>
      </c>
      <c r="U32" s="21">
        <v>1</v>
      </c>
      <c r="V32" s="21">
        <v>1</v>
      </c>
      <c r="W32" s="21">
        <v>0</v>
      </c>
      <c r="X32" s="21" t="str">
        <f>IF(Table1[[#This Row],[GR to be done]]=Table1[[#This Row],[IR to be done]], "✔ Match", "⚠ Mismatch")</f>
        <v>⚠ Mismatch</v>
      </c>
      <c r="Z32" s="31">
        <v>45355</v>
      </c>
      <c r="AE32" s="23" t="str">
        <f>_xlfn.XLOOKUP(Table1[[#This Row],[Vendor Name]],VendorLookup!C:C,VendorLookup!H:H, "")</f>
        <v>EXW</v>
      </c>
    </row>
    <row r="33" spans="1:31" hidden="1" x14ac:dyDescent="0.35">
      <c r="A33" s="19">
        <f>_xlfn.XLOOKUP(B33, NetworkLookup!B:B, NetworkLookup!A:A, "")</f>
        <v>0</v>
      </c>
      <c r="C33" s="19">
        <f>_xlfn.XLOOKUP(B33, NetworkLookup!B:B, NetworkLookup!C:C, "")</f>
        <v>0</v>
      </c>
      <c r="D33" s="19">
        <f>_xlfn.XLOOKUP(B33, NetworkLookup!B:B, NetworkLookup!D:D, "")</f>
        <v>0</v>
      </c>
      <c r="F33" t="s">
        <v>30</v>
      </c>
      <c r="I33">
        <f>_xlfn.XLOOKUP(Table1[[#This Row],[Vendor Name]], VendorLookup!C:C, VendorLookup!B:B, "")</f>
        <v>2000066439</v>
      </c>
      <c r="J33" t="s">
        <v>39</v>
      </c>
      <c r="K33" t="s">
        <v>86</v>
      </c>
      <c r="L33" s="28"/>
      <c r="M33" s="29">
        <v>9202970010</v>
      </c>
      <c r="N33">
        <v>1</v>
      </c>
      <c r="O33" s="26">
        <v>10000</v>
      </c>
      <c r="P33" t="s">
        <v>507</v>
      </c>
      <c r="Q33" s="26">
        <f>Table1[[#This Row],[Net Price]]*Table1[[#This Row],[Qty ordered]]</f>
        <v>10000</v>
      </c>
      <c r="R33"/>
      <c r="S33">
        <v>1</v>
      </c>
      <c r="T33" s="21">
        <v>1</v>
      </c>
      <c r="U33" s="21">
        <v>0</v>
      </c>
      <c r="V33" s="21">
        <v>2</v>
      </c>
      <c r="W33" s="21">
        <v>-1</v>
      </c>
      <c r="X33" s="21" t="str">
        <f>IF(Table1[[#This Row],[GR to be done]]=Table1[[#This Row],[IR to be done]], "✔ Match", "⚠ Mismatch")</f>
        <v>⚠ Mismatch</v>
      </c>
      <c r="Z33" s="31">
        <v>45370</v>
      </c>
      <c r="AE33" s="23" t="str">
        <f>_xlfn.XLOOKUP(Table1[[#This Row],[Vendor Name]],VendorLookup!C:C,VendorLookup!H:H, "")</f>
        <v>FCA</v>
      </c>
    </row>
    <row r="34" spans="1:31" hidden="1" x14ac:dyDescent="0.35">
      <c r="A34" s="19">
        <f>_xlfn.XLOOKUP(B34, NetworkLookup!B:B, NetworkLookup!A:A, "")</f>
        <v>0</v>
      </c>
      <c r="C34" s="19">
        <f>_xlfn.XLOOKUP(B34, NetworkLookup!B:B, NetworkLookup!C:C, "")</f>
        <v>0</v>
      </c>
      <c r="D34" s="19">
        <f>_xlfn.XLOOKUP(B34, NetworkLookup!B:B, NetworkLookup!D:D, "")</f>
        <v>0</v>
      </c>
      <c r="F34" t="s">
        <v>30</v>
      </c>
      <c r="I34">
        <f>_xlfn.XLOOKUP(Table1[[#This Row],[Vendor Name]], VendorLookup!C:C, VendorLookup!B:B, "")</f>
        <v>2000167603</v>
      </c>
      <c r="J34" t="s">
        <v>40</v>
      </c>
      <c r="K34" t="s">
        <v>87</v>
      </c>
      <c r="L34" s="28"/>
      <c r="M34" s="29">
        <v>9202977675</v>
      </c>
      <c r="N34">
        <v>1</v>
      </c>
      <c r="O34" s="26">
        <v>2500</v>
      </c>
      <c r="P34" t="s">
        <v>508</v>
      </c>
      <c r="Q34" s="26">
        <f>Table1[[#This Row],[Net Price]]*Table1[[#This Row],[Qty ordered]]</f>
        <v>30000</v>
      </c>
      <c r="R34"/>
      <c r="S34">
        <v>12</v>
      </c>
      <c r="T34" s="21">
        <v>12</v>
      </c>
      <c r="U34" s="21">
        <v>0</v>
      </c>
      <c r="V34" s="21">
        <v>12</v>
      </c>
      <c r="W34" s="21">
        <v>0</v>
      </c>
      <c r="X34" s="21" t="str">
        <f>IF(Table1[[#This Row],[GR to be done]]=Table1[[#This Row],[IR to be done]], "✔ Match", "⚠ Mismatch")</f>
        <v>✔ Match</v>
      </c>
      <c r="Z34" s="31">
        <v>45411</v>
      </c>
      <c r="AE34" s="23" t="str">
        <f>_xlfn.XLOOKUP(Table1[[#This Row],[Vendor Name]],VendorLookup!C:C,VendorLookup!H:H, "")</f>
        <v>ZZ</v>
      </c>
    </row>
    <row r="35" spans="1:31" hidden="1" x14ac:dyDescent="0.35">
      <c r="A35" s="19">
        <f>_xlfn.XLOOKUP(B35, NetworkLookup!B:B, NetworkLookup!A:A, "")</f>
        <v>0</v>
      </c>
      <c r="C35" s="19">
        <f>_xlfn.XLOOKUP(B35, NetworkLookup!B:B, NetworkLookup!C:C, "")</f>
        <v>0</v>
      </c>
      <c r="D35" s="19">
        <f>_xlfn.XLOOKUP(B35, NetworkLookup!B:B, NetworkLookup!D:D, "")</f>
        <v>0</v>
      </c>
      <c r="F35" t="s">
        <v>30</v>
      </c>
      <c r="I35">
        <f>_xlfn.XLOOKUP(Table1[[#This Row],[Vendor Name]], VendorLookup!C:C, VendorLookup!B:B, "")</f>
        <v>2000167603</v>
      </c>
      <c r="J35" t="s">
        <v>40</v>
      </c>
      <c r="K35" t="s">
        <v>88</v>
      </c>
      <c r="L35" s="28"/>
      <c r="M35" s="29">
        <v>9202977675</v>
      </c>
      <c r="N35">
        <v>2</v>
      </c>
      <c r="O35" s="26">
        <v>1600</v>
      </c>
      <c r="P35" t="s">
        <v>508</v>
      </c>
      <c r="Q35" s="26">
        <f>Table1[[#This Row],[Net Price]]*Table1[[#This Row],[Qty ordered]]</f>
        <v>1600</v>
      </c>
      <c r="R35"/>
      <c r="S35">
        <v>1</v>
      </c>
      <c r="T35" s="21">
        <v>1</v>
      </c>
      <c r="U35" s="21">
        <v>0</v>
      </c>
      <c r="V35" s="21">
        <v>1</v>
      </c>
      <c r="W35" s="21">
        <v>0</v>
      </c>
      <c r="X35" s="21" t="str">
        <f>IF(Table1[[#This Row],[GR to be done]]=Table1[[#This Row],[IR to be done]], "✔ Match", "⚠ Mismatch")</f>
        <v>✔ Match</v>
      </c>
      <c r="Z35" s="31">
        <v>45411</v>
      </c>
      <c r="AE35" s="23" t="str">
        <f>_xlfn.XLOOKUP(Table1[[#This Row],[Vendor Name]],VendorLookup!C:C,VendorLookup!H:H, "")</f>
        <v>ZZ</v>
      </c>
    </row>
    <row r="36" spans="1:31" hidden="1" x14ac:dyDescent="0.35">
      <c r="A36" s="19">
        <f>_xlfn.XLOOKUP(B36, NetworkLookup!B:B, NetworkLookup!A:A, "")</f>
        <v>0</v>
      </c>
      <c r="C36" s="19">
        <f>_xlfn.XLOOKUP(B36, NetworkLookup!B:B, NetworkLookup!C:C, "")</f>
        <v>0</v>
      </c>
      <c r="D36" s="19">
        <f>_xlfn.XLOOKUP(B36, NetworkLookup!B:B, NetworkLookup!D:D, "")</f>
        <v>0</v>
      </c>
      <c r="F36" t="s">
        <v>30</v>
      </c>
      <c r="I36">
        <f>_xlfn.XLOOKUP(Table1[[#This Row],[Vendor Name]], VendorLookup!C:C, VendorLookup!B:B, "")</f>
        <v>2000115430</v>
      </c>
      <c r="J36" t="s">
        <v>41</v>
      </c>
      <c r="K36" t="s">
        <v>89</v>
      </c>
      <c r="L36" s="28"/>
      <c r="M36" s="29">
        <v>9202978212</v>
      </c>
      <c r="N36">
        <v>1</v>
      </c>
      <c r="O36" s="26">
        <v>2200</v>
      </c>
      <c r="P36" t="s">
        <v>508</v>
      </c>
      <c r="Q36" s="26">
        <f>Table1[[#This Row],[Net Price]]*Table1[[#This Row],[Qty ordered]]</f>
        <v>2200</v>
      </c>
      <c r="R36"/>
      <c r="S36">
        <v>1</v>
      </c>
      <c r="T36" s="21">
        <v>0.5</v>
      </c>
      <c r="U36" s="21">
        <v>0.5</v>
      </c>
      <c r="V36" s="21">
        <v>0.5</v>
      </c>
      <c r="W36" s="21">
        <v>0.5</v>
      </c>
      <c r="X36" s="21" t="str">
        <f>IF(Table1[[#This Row],[GR to be done]]=Table1[[#This Row],[IR to be done]], "✔ Match", "⚠ Mismatch")</f>
        <v>✔ Match</v>
      </c>
      <c r="Z36" s="31">
        <v>45415</v>
      </c>
      <c r="AE36" s="23" t="str">
        <f>_xlfn.XLOOKUP(Table1[[#This Row],[Vendor Name]],VendorLookup!C:C,VendorLookup!H:H, "")</f>
        <v>FCA</v>
      </c>
    </row>
    <row r="37" spans="1:31" hidden="1" x14ac:dyDescent="0.35">
      <c r="A37" s="19">
        <f>_xlfn.XLOOKUP(B37, NetworkLookup!B:B, NetworkLookup!A:A, "")</f>
        <v>0</v>
      </c>
      <c r="C37" s="19">
        <f>_xlfn.XLOOKUP(B37, NetworkLookup!B:B, NetworkLookup!C:C, "")</f>
        <v>0</v>
      </c>
      <c r="D37" s="19">
        <f>_xlfn.XLOOKUP(B37, NetworkLookup!B:B, NetworkLookup!D:D, "")</f>
        <v>0</v>
      </c>
      <c r="F37" t="s">
        <v>30</v>
      </c>
      <c r="I37">
        <f>_xlfn.XLOOKUP(Table1[[#This Row],[Vendor Name]], VendorLookup!C:C, VendorLookup!B:B, "")</f>
        <v>2000115430</v>
      </c>
      <c r="J37" t="s">
        <v>41</v>
      </c>
      <c r="K37" t="s">
        <v>90</v>
      </c>
      <c r="L37" s="28"/>
      <c r="M37" s="29">
        <v>9202978212</v>
      </c>
      <c r="N37">
        <v>2</v>
      </c>
      <c r="O37" s="26">
        <v>800</v>
      </c>
      <c r="P37" t="s">
        <v>508</v>
      </c>
      <c r="Q37" s="26">
        <f>Table1[[#This Row],[Net Price]]*Table1[[#This Row],[Qty ordered]]</f>
        <v>800</v>
      </c>
      <c r="R37"/>
      <c r="S37">
        <v>1</v>
      </c>
      <c r="T37" s="21">
        <v>1</v>
      </c>
      <c r="U37" s="21">
        <v>0</v>
      </c>
      <c r="V37" s="21">
        <v>1</v>
      </c>
      <c r="W37" s="21">
        <v>0</v>
      </c>
      <c r="X37" s="21" t="str">
        <f>IF(Table1[[#This Row],[GR to be done]]=Table1[[#This Row],[IR to be done]], "✔ Match", "⚠ Mismatch")</f>
        <v>✔ Match</v>
      </c>
      <c r="Z37" s="31">
        <v>45415</v>
      </c>
      <c r="AE37" s="23" t="str">
        <f>_xlfn.XLOOKUP(Table1[[#This Row],[Vendor Name]],VendorLookup!C:C,VendorLookup!H:H, "")</f>
        <v>FCA</v>
      </c>
    </row>
    <row r="38" spans="1:31" hidden="1" x14ac:dyDescent="0.35">
      <c r="A38" s="19">
        <f>_xlfn.XLOOKUP(B38, NetworkLookup!B:B, NetworkLookup!A:A, "")</f>
        <v>0</v>
      </c>
      <c r="C38" s="19">
        <f>_xlfn.XLOOKUP(B38, NetworkLookup!B:B, NetworkLookup!C:C, "")</f>
        <v>0</v>
      </c>
      <c r="D38" s="19">
        <f>_xlfn.XLOOKUP(B38, NetworkLookup!B:B, NetworkLookup!D:D, "")</f>
        <v>0</v>
      </c>
      <c r="F38" t="s">
        <v>30</v>
      </c>
      <c r="I38">
        <f>_xlfn.XLOOKUP(Table1[[#This Row],[Vendor Name]], VendorLookup!C:C, VendorLookup!B:B, "")</f>
        <v>2000115430</v>
      </c>
      <c r="J38" t="s">
        <v>41</v>
      </c>
      <c r="K38" t="s">
        <v>91</v>
      </c>
      <c r="L38" s="28"/>
      <c r="M38" s="29">
        <v>9202978212</v>
      </c>
      <c r="N38">
        <v>3</v>
      </c>
      <c r="O38" s="26">
        <v>800</v>
      </c>
      <c r="P38" t="s">
        <v>508</v>
      </c>
      <c r="Q38" s="26">
        <f>Table1[[#This Row],[Net Price]]*Table1[[#This Row],[Qty ordered]]</f>
        <v>800</v>
      </c>
      <c r="R38"/>
      <c r="S38">
        <v>1</v>
      </c>
      <c r="T38" s="21">
        <v>1</v>
      </c>
      <c r="U38" s="21">
        <v>0</v>
      </c>
      <c r="V38" s="21">
        <v>1</v>
      </c>
      <c r="W38" s="21">
        <v>0</v>
      </c>
      <c r="X38" s="21" t="str">
        <f>IF(Table1[[#This Row],[GR to be done]]=Table1[[#This Row],[IR to be done]], "✔ Match", "⚠ Mismatch")</f>
        <v>✔ Match</v>
      </c>
      <c r="Z38" s="31">
        <v>45415</v>
      </c>
      <c r="AE38" s="23" t="str">
        <f>_xlfn.XLOOKUP(Table1[[#This Row],[Vendor Name]],VendorLookup!C:C,VendorLookup!H:H, "")</f>
        <v>FCA</v>
      </c>
    </row>
    <row r="39" spans="1:31" hidden="1" x14ac:dyDescent="0.35">
      <c r="A39" s="19">
        <f>_xlfn.XLOOKUP(B39, NetworkLookup!B:B, NetworkLookup!A:A, "")</f>
        <v>0</v>
      </c>
      <c r="C39" s="19">
        <f>_xlfn.XLOOKUP(B39, NetworkLookup!B:B, NetworkLookup!C:C, "")</f>
        <v>0</v>
      </c>
      <c r="D39" s="19">
        <f>_xlfn.XLOOKUP(B39, NetworkLookup!B:B, NetworkLookup!D:D, "")</f>
        <v>0</v>
      </c>
      <c r="F39" t="s">
        <v>30</v>
      </c>
      <c r="I39">
        <f>_xlfn.XLOOKUP(Table1[[#This Row],[Vendor Name]], VendorLookup!C:C, VendorLookup!B:B, "")</f>
        <v>2000115430</v>
      </c>
      <c r="J39" t="s">
        <v>41</v>
      </c>
      <c r="K39" t="s">
        <v>92</v>
      </c>
      <c r="L39" s="28"/>
      <c r="M39" s="29">
        <v>9202978212</v>
      </c>
      <c r="N39">
        <v>4</v>
      </c>
      <c r="O39" s="26">
        <v>800</v>
      </c>
      <c r="P39" t="s">
        <v>508</v>
      </c>
      <c r="Q39" s="26">
        <f>Table1[[#This Row],[Net Price]]*Table1[[#This Row],[Qty ordered]]</f>
        <v>800</v>
      </c>
      <c r="R39"/>
      <c r="S39">
        <v>1</v>
      </c>
      <c r="T39" s="21">
        <v>1</v>
      </c>
      <c r="U39" s="21">
        <v>0</v>
      </c>
      <c r="V39" s="21">
        <v>1</v>
      </c>
      <c r="W39" s="21">
        <v>0</v>
      </c>
      <c r="X39" s="21" t="str">
        <f>IF(Table1[[#This Row],[GR to be done]]=Table1[[#This Row],[IR to be done]], "✔ Match", "⚠ Mismatch")</f>
        <v>✔ Match</v>
      </c>
      <c r="Z39" s="31">
        <v>45415</v>
      </c>
      <c r="AE39" s="23" t="str">
        <f>_xlfn.XLOOKUP(Table1[[#This Row],[Vendor Name]],VendorLookup!C:C,VendorLookup!H:H, "")</f>
        <v>FCA</v>
      </c>
    </row>
    <row r="40" spans="1:31" hidden="1" x14ac:dyDescent="0.35">
      <c r="A40" s="19">
        <f>_xlfn.XLOOKUP(B40, NetworkLookup!B:B, NetworkLookup!A:A, "")</f>
        <v>0</v>
      </c>
      <c r="C40" s="19">
        <f>_xlfn.XLOOKUP(B40, NetworkLookup!B:B, NetworkLookup!C:C, "")</f>
        <v>0</v>
      </c>
      <c r="D40" s="19">
        <f>_xlfn.XLOOKUP(B40, NetworkLookup!B:B, NetworkLookup!D:D, "")</f>
        <v>0</v>
      </c>
      <c r="F40" t="s">
        <v>30</v>
      </c>
      <c r="I40">
        <f>_xlfn.XLOOKUP(Table1[[#This Row],[Vendor Name]], VendorLookup!C:C, VendorLookup!B:B, "")</f>
        <v>2000115430</v>
      </c>
      <c r="J40" t="s">
        <v>41</v>
      </c>
      <c r="K40" t="s">
        <v>93</v>
      </c>
      <c r="L40" s="28"/>
      <c r="M40" s="29">
        <v>9202978212</v>
      </c>
      <c r="N40">
        <v>5</v>
      </c>
      <c r="O40" s="26">
        <v>1000</v>
      </c>
      <c r="P40" t="s">
        <v>508</v>
      </c>
      <c r="Q40" s="26">
        <f>Table1[[#This Row],[Net Price]]*Table1[[#This Row],[Qty ordered]]</f>
        <v>1000</v>
      </c>
      <c r="R40"/>
      <c r="S40">
        <v>1</v>
      </c>
      <c r="T40" s="21">
        <v>1</v>
      </c>
      <c r="U40" s="21">
        <v>0</v>
      </c>
      <c r="V40" s="21">
        <v>1</v>
      </c>
      <c r="W40" s="21">
        <v>0</v>
      </c>
      <c r="X40" s="21" t="str">
        <f>IF(Table1[[#This Row],[GR to be done]]=Table1[[#This Row],[IR to be done]], "✔ Match", "⚠ Mismatch")</f>
        <v>✔ Match</v>
      </c>
      <c r="Z40" s="31">
        <v>45415</v>
      </c>
      <c r="AE40" s="23" t="str">
        <f>_xlfn.XLOOKUP(Table1[[#This Row],[Vendor Name]],VendorLookup!C:C,VendorLookup!H:H, "")</f>
        <v>FCA</v>
      </c>
    </row>
    <row r="41" spans="1:31" hidden="1" x14ac:dyDescent="0.35">
      <c r="A41" s="19">
        <f>_xlfn.XLOOKUP(B41, NetworkLookup!B:B, NetworkLookup!A:A, "")</f>
        <v>0</v>
      </c>
      <c r="C41" s="19">
        <f>_xlfn.XLOOKUP(B41, NetworkLookup!B:B, NetworkLookup!C:C, "")</f>
        <v>0</v>
      </c>
      <c r="D41" s="19">
        <f>_xlfn.XLOOKUP(B41, NetworkLookup!B:B, NetworkLookup!D:D, "")</f>
        <v>0</v>
      </c>
      <c r="F41" t="s">
        <v>30</v>
      </c>
      <c r="I41">
        <f>_xlfn.XLOOKUP(Table1[[#This Row],[Vendor Name]], VendorLookup!C:C, VendorLookup!B:B, "")</f>
        <v>2000115430</v>
      </c>
      <c r="J41" t="s">
        <v>41</v>
      </c>
      <c r="K41" t="s">
        <v>94</v>
      </c>
      <c r="L41" s="28"/>
      <c r="M41" s="29">
        <v>9202978730</v>
      </c>
      <c r="N41">
        <v>1</v>
      </c>
      <c r="O41" s="26">
        <v>2200</v>
      </c>
      <c r="P41" t="s">
        <v>508</v>
      </c>
      <c r="Q41" s="26">
        <f>Table1[[#This Row],[Net Price]]*Table1[[#This Row],[Qty ordered]]</f>
        <v>2200</v>
      </c>
      <c r="R41"/>
      <c r="S41">
        <v>1</v>
      </c>
      <c r="T41" s="21">
        <v>1</v>
      </c>
      <c r="U41" s="21">
        <v>0</v>
      </c>
      <c r="V41" s="21">
        <v>1</v>
      </c>
      <c r="W41" s="21">
        <v>0</v>
      </c>
      <c r="X41" s="21" t="str">
        <f>IF(Table1[[#This Row],[GR to be done]]=Table1[[#This Row],[IR to be done]], "✔ Match", "⚠ Mismatch")</f>
        <v>✔ Match</v>
      </c>
      <c r="Z41" s="31">
        <v>45419</v>
      </c>
      <c r="AE41" s="23" t="str">
        <f>_xlfn.XLOOKUP(Table1[[#This Row],[Vendor Name]],VendorLookup!C:C,VendorLookup!H:H, "")</f>
        <v>FCA</v>
      </c>
    </row>
    <row r="42" spans="1:31" hidden="1" x14ac:dyDescent="0.35">
      <c r="A42" s="19">
        <f>_xlfn.XLOOKUP(B42, NetworkLookup!B:B, NetworkLookup!A:A, "")</f>
        <v>0</v>
      </c>
      <c r="C42" s="19">
        <f>_xlfn.XLOOKUP(B42, NetworkLookup!B:B, NetworkLookup!C:C, "")</f>
        <v>0</v>
      </c>
      <c r="D42" s="19">
        <f>_xlfn.XLOOKUP(B42, NetworkLookup!B:B, NetworkLookup!D:D, "")</f>
        <v>0</v>
      </c>
      <c r="F42" t="s">
        <v>30</v>
      </c>
      <c r="I42">
        <f>_xlfn.XLOOKUP(Table1[[#This Row],[Vendor Name]], VendorLookup!C:C, VendorLookup!B:B, "")</f>
        <v>2000115430</v>
      </c>
      <c r="J42" t="s">
        <v>41</v>
      </c>
      <c r="K42" t="s">
        <v>95</v>
      </c>
      <c r="L42" s="28"/>
      <c r="M42" s="29">
        <v>9202978730</v>
      </c>
      <c r="N42">
        <v>2</v>
      </c>
      <c r="O42" s="26">
        <v>6600</v>
      </c>
      <c r="P42" t="s">
        <v>508</v>
      </c>
      <c r="Q42" s="26">
        <f>Table1[[#This Row],[Net Price]]*Table1[[#This Row],[Qty ordered]]</f>
        <v>6600</v>
      </c>
      <c r="R42"/>
      <c r="S42">
        <v>1</v>
      </c>
      <c r="T42" s="21">
        <v>1</v>
      </c>
      <c r="U42" s="21">
        <v>0</v>
      </c>
      <c r="V42" s="21">
        <v>1</v>
      </c>
      <c r="W42" s="21">
        <v>0</v>
      </c>
      <c r="X42" s="21" t="str">
        <f>IF(Table1[[#This Row],[GR to be done]]=Table1[[#This Row],[IR to be done]], "✔ Match", "⚠ Mismatch")</f>
        <v>✔ Match</v>
      </c>
      <c r="Z42" s="31">
        <v>45419</v>
      </c>
      <c r="AE42" s="23" t="str">
        <f>_xlfn.XLOOKUP(Table1[[#This Row],[Vendor Name]],VendorLookup!C:C,VendorLookup!H:H, "")</f>
        <v>FCA</v>
      </c>
    </row>
    <row r="43" spans="1:31" hidden="1" x14ac:dyDescent="0.35">
      <c r="A43" s="19">
        <f>_xlfn.XLOOKUP(B43, NetworkLookup!B:B, NetworkLookup!A:A, "")</f>
        <v>0</v>
      </c>
      <c r="C43" s="19">
        <f>_xlfn.XLOOKUP(B43, NetworkLookup!B:B, NetworkLookup!C:C, "")</f>
        <v>0</v>
      </c>
      <c r="D43" s="19">
        <f>_xlfn.XLOOKUP(B43, NetworkLookup!B:B, NetworkLookup!D:D, "")</f>
        <v>0</v>
      </c>
      <c r="F43" t="s">
        <v>30</v>
      </c>
      <c r="I43">
        <f>_xlfn.XLOOKUP(Table1[[#This Row],[Vendor Name]], VendorLookup!C:C, VendorLookup!B:B, "")</f>
        <v>2000115430</v>
      </c>
      <c r="J43" t="s">
        <v>41</v>
      </c>
      <c r="K43" t="s">
        <v>90</v>
      </c>
      <c r="L43" s="28"/>
      <c r="M43" s="29">
        <v>9202978730</v>
      </c>
      <c r="N43">
        <v>3</v>
      </c>
      <c r="O43" s="26">
        <v>800</v>
      </c>
      <c r="P43" t="s">
        <v>508</v>
      </c>
      <c r="Q43" s="26">
        <f>Table1[[#This Row],[Net Price]]*Table1[[#This Row],[Qty ordered]]</f>
        <v>800</v>
      </c>
      <c r="R43"/>
      <c r="S43">
        <v>1</v>
      </c>
      <c r="T43" s="21">
        <v>1</v>
      </c>
      <c r="U43" s="21">
        <v>0</v>
      </c>
      <c r="V43" s="21">
        <v>1</v>
      </c>
      <c r="W43" s="21">
        <v>0</v>
      </c>
      <c r="X43" s="21" t="str">
        <f>IF(Table1[[#This Row],[GR to be done]]=Table1[[#This Row],[IR to be done]], "✔ Match", "⚠ Mismatch")</f>
        <v>✔ Match</v>
      </c>
      <c r="Z43" s="31">
        <v>45419</v>
      </c>
      <c r="AE43" s="23" t="str">
        <f>_xlfn.XLOOKUP(Table1[[#This Row],[Vendor Name]],VendorLookup!C:C,VendorLookup!H:H, "")</f>
        <v>FCA</v>
      </c>
    </row>
    <row r="44" spans="1:31" hidden="1" x14ac:dyDescent="0.35">
      <c r="A44" s="19">
        <f>_xlfn.XLOOKUP(B44, NetworkLookup!B:B, NetworkLookup!A:A, "")</f>
        <v>0</v>
      </c>
      <c r="C44" s="19">
        <f>_xlfn.XLOOKUP(B44, NetworkLookup!B:B, NetworkLookup!C:C, "")</f>
        <v>0</v>
      </c>
      <c r="D44" s="19">
        <f>_xlfn.XLOOKUP(B44, NetworkLookup!B:B, NetworkLookup!D:D, "")</f>
        <v>0</v>
      </c>
      <c r="F44" t="s">
        <v>30</v>
      </c>
      <c r="I44">
        <f>_xlfn.XLOOKUP(Table1[[#This Row],[Vendor Name]], VendorLookup!C:C, VendorLookup!B:B, "")</f>
        <v>2000115430</v>
      </c>
      <c r="J44" t="s">
        <v>41</v>
      </c>
      <c r="K44" t="s">
        <v>96</v>
      </c>
      <c r="L44" s="28"/>
      <c r="M44" s="29">
        <v>9202978730</v>
      </c>
      <c r="N44">
        <v>4</v>
      </c>
      <c r="O44" s="26">
        <v>1890</v>
      </c>
      <c r="P44" t="s">
        <v>508</v>
      </c>
      <c r="Q44" s="26">
        <f>Table1[[#This Row],[Net Price]]*Table1[[#This Row],[Qty ordered]]</f>
        <v>1890</v>
      </c>
      <c r="R44"/>
      <c r="S44">
        <v>1</v>
      </c>
      <c r="T44" s="21">
        <v>1</v>
      </c>
      <c r="U44" s="21">
        <v>0</v>
      </c>
      <c r="V44" s="21">
        <v>1</v>
      </c>
      <c r="W44" s="21">
        <v>0</v>
      </c>
      <c r="X44" s="21" t="str">
        <f>IF(Table1[[#This Row],[GR to be done]]=Table1[[#This Row],[IR to be done]], "✔ Match", "⚠ Mismatch")</f>
        <v>✔ Match</v>
      </c>
      <c r="Z44" s="31">
        <v>45419</v>
      </c>
      <c r="AE44" s="23" t="str">
        <f>_xlfn.XLOOKUP(Table1[[#This Row],[Vendor Name]],VendorLookup!C:C,VendorLookup!H:H, "")</f>
        <v>FCA</v>
      </c>
    </row>
    <row r="45" spans="1:31" hidden="1" x14ac:dyDescent="0.35">
      <c r="A45" s="19">
        <f>_xlfn.XLOOKUP(B45, NetworkLookup!B:B, NetworkLookup!A:A, "")</f>
        <v>0</v>
      </c>
      <c r="C45" s="19">
        <f>_xlfn.XLOOKUP(B45, NetworkLookup!B:B, NetworkLookup!C:C, "")</f>
        <v>0</v>
      </c>
      <c r="D45" s="19">
        <f>_xlfn.XLOOKUP(B45, NetworkLookup!B:B, NetworkLookup!D:D, "")</f>
        <v>0</v>
      </c>
      <c r="F45" t="s">
        <v>30</v>
      </c>
      <c r="I45">
        <f>_xlfn.XLOOKUP(Table1[[#This Row],[Vendor Name]], VendorLookup!C:C, VendorLookup!B:B, "")</f>
        <v>2000115430</v>
      </c>
      <c r="J45" t="s">
        <v>41</v>
      </c>
      <c r="K45" t="s">
        <v>97</v>
      </c>
      <c r="L45" s="28"/>
      <c r="M45" s="29">
        <v>9202978730</v>
      </c>
      <c r="N45">
        <v>5</v>
      </c>
      <c r="O45" s="26">
        <v>790</v>
      </c>
      <c r="P45" t="s">
        <v>508</v>
      </c>
      <c r="Q45" s="26">
        <f>Table1[[#This Row],[Net Price]]*Table1[[#This Row],[Qty ordered]]</f>
        <v>790</v>
      </c>
      <c r="R45"/>
      <c r="S45">
        <v>1</v>
      </c>
      <c r="T45" s="21">
        <v>1</v>
      </c>
      <c r="U45" s="21">
        <v>0</v>
      </c>
      <c r="V45" s="21">
        <v>1</v>
      </c>
      <c r="W45" s="21">
        <v>0</v>
      </c>
      <c r="X45" s="21" t="str">
        <f>IF(Table1[[#This Row],[GR to be done]]=Table1[[#This Row],[IR to be done]], "✔ Match", "⚠ Mismatch")</f>
        <v>✔ Match</v>
      </c>
      <c r="Z45" s="31">
        <v>45419</v>
      </c>
      <c r="AE45" s="23" t="str">
        <f>_xlfn.XLOOKUP(Table1[[#This Row],[Vendor Name]],VendorLookup!C:C,VendorLookup!H:H, "")</f>
        <v>FCA</v>
      </c>
    </row>
    <row r="46" spans="1:31" hidden="1" x14ac:dyDescent="0.35">
      <c r="A46" s="19">
        <f>_xlfn.XLOOKUP(B46, NetworkLookup!B:B, NetworkLookup!A:A, "")</f>
        <v>0</v>
      </c>
      <c r="C46" s="19">
        <f>_xlfn.XLOOKUP(B46, NetworkLookup!B:B, NetworkLookup!C:C, "")</f>
        <v>0</v>
      </c>
      <c r="D46" s="19">
        <f>_xlfn.XLOOKUP(B46, NetworkLookup!B:B, NetworkLookup!D:D, "")</f>
        <v>0</v>
      </c>
      <c r="F46" t="s">
        <v>30</v>
      </c>
      <c r="I46">
        <f>_xlfn.XLOOKUP(Table1[[#This Row],[Vendor Name]], VendorLookup!C:C, VendorLookup!B:B, "")</f>
        <v>2000115430</v>
      </c>
      <c r="J46" t="s">
        <v>41</v>
      </c>
      <c r="K46" t="s">
        <v>93</v>
      </c>
      <c r="L46" s="28"/>
      <c r="M46" s="29">
        <v>9202978730</v>
      </c>
      <c r="N46">
        <v>6</v>
      </c>
      <c r="O46" s="26">
        <v>1000</v>
      </c>
      <c r="P46" t="s">
        <v>508</v>
      </c>
      <c r="Q46" s="26">
        <f>Table1[[#This Row],[Net Price]]*Table1[[#This Row],[Qty ordered]]</f>
        <v>1000</v>
      </c>
      <c r="R46"/>
      <c r="S46">
        <v>1</v>
      </c>
      <c r="T46" s="21">
        <v>1</v>
      </c>
      <c r="U46" s="21">
        <v>0</v>
      </c>
      <c r="V46" s="21">
        <v>1</v>
      </c>
      <c r="W46" s="21">
        <v>0</v>
      </c>
      <c r="X46" s="21" t="str">
        <f>IF(Table1[[#This Row],[GR to be done]]=Table1[[#This Row],[IR to be done]], "✔ Match", "⚠ Mismatch")</f>
        <v>✔ Match</v>
      </c>
      <c r="Z46" s="31">
        <v>45419</v>
      </c>
      <c r="AE46" s="23" t="str">
        <f>_xlfn.XLOOKUP(Table1[[#This Row],[Vendor Name]],VendorLookup!C:C,VendorLookup!H:H, "")</f>
        <v>FCA</v>
      </c>
    </row>
    <row r="47" spans="1:31" hidden="1" x14ac:dyDescent="0.35">
      <c r="A47" s="19">
        <f>_xlfn.XLOOKUP(B47, NetworkLookup!B:B, NetworkLookup!A:A, "")</f>
        <v>0</v>
      </c>
      <c r="C47" s="19">
        <f>_xlfn.XLOOKUP(B47, NetworkLookup!B:B, NetworkLookup!C:C, "")</f>
        <v>0</v>
      </c>
      <c r="D47" s="19">
        <f>_xlfn.XLOOKUP(B47, NetworkLookup!B:B, NetworkLookup!D:D, "")</f>
        <v>0</v>
      </c>
      <c r="F47" t="s">
        <v>30</v>
      </c>
      <c r="I47">
        <f>_xlfn.XLOOKUP(Table1[[#This Row],[Vendor Name]], VendorLookup!C:C, VendorLookup!B:B, "")</f>
        <v>2000115430</v>
      </c>
      <c r="J47" t="s">
        <v>41</v>
      </c>
      <c r="K47" t="s">
        <v>98</v>
      </c>
      <c r="L47" s="28"/>
      <c r="M47" s="29">
        <v>9202978756</v>
      </c>
      <c r="N47">
        <v>1</v>
      </c>
      <c r="O47" s="26">
        <v>2200</v>
      </c>
      <c r="P47" t="s">
        <v>508</v>
      </c>
      <c r="Q47" s="26">
        <f>Table1[[#This Row],[Net Price]]*Table1[[#This Row],[Qty ordered]]</f>
        <v>2200</v>
      </c>
      <c r="R47"/>
      <c r="S47">
        <v>1</v>
      </c>
      <c r="T47" s="21">
        <v>1</v>
      </c>
      <c r="U47" s="21">
        <v>0</v>
      </c>
      <c r="V47" s="21">
        <v>1</v>
      </c>
      <c r="W47" s="21">
        <v>0</v>
      </c>
      <c r="X47" s="21" t="str">
        <f>IF(Table1[[#This Row],[GR to be done]]=Table1[[#This Row],[IR to be done]], "✔ Match", "⚠ Mismatch")</f>
        <v>✔ Match</v>
      </c>
      <c r="Z47" s="31">
        <v>45419</v>
      </c>
      <c r="AE47" s="23" t="str">
        <f>_xlfn.XLOOKUP(Table1[[#This Row],[Vendor Name]],VendorLookup!C:C,VendorLookup!H:H, "")</f>
        <v>FCA</v>
      </c>
    </row>
    <row r="48" spans="1:31" hidden="1" x14ac:dyDescent="0.35">
      <c r="A48" s="19">
        <f>_xlfn.XLOOKUP(B48, NetworkLookup!B:B, NetworkLookup!A:A, "")</f>
        <v>0</v>
      </c>
      <c r="C48" s="19">
        <f>_xlfn.XLOOKUP(B48, NetworkLookup!B:B, NetworkLookup!C:C, "")</f>
        <v>0</v>
      </c>
      <c r="D48" s="19">
        <f>_xlfn.XLOOKUP(B48, NetworkLookup!B:B, NetworkLookup!D:D, "")</f>
        <v>0</v>
      </c>
      <c r="F48" t="s">
        <v>30</v>
      </c>
      <c r="I48">
        <f>_xlfn.XLOOKUP(Table1[[#This Row],[Vendor Name]], VendorLookup!C:C, VendorLookup!B:B, "")</f>
        <v>2000115430</v>
      </c>
      <c r="J48" t="s">
        <v>41</v>
      </c>
      <c r="K48" t="s">
        <v>95</v>
      </c>
      <c r="L48" s="28"/>
      <c r="M48" s="29">
        <v>9202978756</v>
      </c>
      <c r="N48">
        <v>2</v>
      </c>
      <c r="O48" s="26">
        <v>6600</v>
      </c>
      <c r="P48" t="s">
        <v>508</v>
      </c>
      <c r="Q48" s="26">
        <f>Table1[[#This Row],[Net Price]]*Table1[[#This Row],[Qty ordered]]</f>
        <v>6600</v>
      </c>
      <c r="R48"/>
      <c r="S48">
        <v>1</v>
      </c>
      <c r="T48" s="21">
        <v>1</v>
      </c>
      <c r="U48" s="21">
        <v>0</v>
      </c>
      <c r="V48" s="21">
        <v>1</v>
      </c>
      <c r="W48" s="21">
        <v>0</v>
      </c>
      <c r="X48" s="21" t="str">
        <f>IF(Table1[[#This Row],[GR to be done]]=Table1[[#This Row],[IR to be done]], "✔ Match", "⚠ Mismatch")</f>
        <v>✔ Match</v>
      </c>
      <c r="Z48" s="31">
        <v>45419</v>
      </c>
      <c r="AE48" s="23" t="str">
        <f>_xlfn.XLOOKUP(Table1[[#This Row],[Vendor Name]],VendorLookup!C:C,VendorLookup!H:H, "")</f>
        <v>FCA</v>
      </c>
    </row>
    <row r="49" spans="1:31" hidden="1" x14ac:dyDescent="0.35">
      <c r="A49" s="19">
        <f>_xlfn.XLOOKUP(B49, NetworkLookup!B:B, NetworkLookup!A:A, "")</f>
        <v>0</v>
      </c>
      <c r="C49" s="19">
        <f>_xlfn.XLOOKUP(B49, NetworkLookup!B:B, NetworkLookup!C:C, "")</f>
        <v>0</v>
      </c>
      <c r="D49" s="19">
        <f>_xlfn.XLOOKUP(B49, NetworkLookup!B:B, NetworkLookup!D:D, "")</f>
        <v>0</v>
      </c>
      <c r="F49" t="s">
        <v>30</v>
      </c>
      <c r="I49">
        <f>_xlfn.XLOOKUP(Table1[[#This Row],[Vendor Name]], VendorLookup!C:C, VendorLookup!B:B, "")</f>
        <v>2000115430</v>
      </c>
      <c r="J49" t="s">
        <v>41</v>
      </c>
      <c r="K49" t="s">
        <v>90</v>
      </c>
      <c r="L49" s="28"/>
      <c r="M49" s="29">
        <v>9202978756</v>
      </c>
      <c r="N49">
        <v>3</v>
      </c>
      <c r="O49" s="26">
        <v>800</v>
      </c>
      <c r="P49" t="s">
        <v>508</v>
      </c>
      <c r="Q49" s="26">
        <f>Table1[[#This Row],[Net Price]]*Table1[[#This Row],[Qty ordered]]</f>
        <v>800</v>
      </c>
      <c r="R49"/>
      <c r="S49">
        <v>1</v>
      </c>
      <c r="T49" s="21">
        <v>1</v>
      </c>
      <c r="U49" s="21">
        <v>0</v>
      </c>
      <c r="V49" s="21">
        <v>1</v>
      </c>
      <c r="W49" s="21">
        <v>0</v>
      </c>
      <c r="X49" s="21" t="str">
        <f>IF(Table1[[#This Row],[GR to be done]]=Table1[[#This Row],[IR to be done]], "✔ Match", "⚠ Mismatch")</f>
        <v>✔ Match</v>
      </c>
      <c r="Z49" s="31">
        <v>45419</v>
      </c>
      <c r="AE49" s="23" t="str">
        <f>_xlfn.XLOOKUP(Table1[[#This Row],[Vendor Name]],VendorLookup!C:C,VendorLookup!H:H, "")</f>
        <v>FCA</v>
      </c>
    </row>
    <row r="50" spans="1:31" hidden="1" x14ac:dyDescent="0.35">
      <c r="A50" s="19">
        <f>_xlfn.XLOOKUP(B50, NetworkLookup!B:B, NetworkLookup!A:A, "")</f>
        <v>0</v>
      </c>
      <c r="C50" s="19">
        <f>_xlfn.XLOOKUP(B50, NetworkLookup!B:B, NetworkLookup!C:C, "")</f>
        <v>0</v>
      </c>
      <c r="D50" s="19">
        <f>_xlfn.XLOOKUP(B50, NetworkLookup!B:B, NetworkLookup!D:D, "")</f>
        <v>0</v>
      </c>
      <c r="F50" t="s">
        <v>30</v>
      </c>
      <c r="I50">
        <f>_xlfn.XLOOKUP(Table1[[#This Row],[Vendor Name]], VendorLookup!C:C, VendorLookup!B:B, "")</f>
        <v>2000115430</v>
      </c>
      <c r="J50" t="s">
        <v>41</v>
      </c>
      <c r="K50" t="s">
        <v>96</v>
      </c>
      <c r="L50" s="28"/>
      <c r="M50" s="29">
        <v>9202978756</v>
      </c>
      <c r="N50">
        <v>4</v>
      </c>
      <c r="O50" s="26">
        <v>1890</v>
      </c>
      <c r="P50" t="s">
        <v>508</v>
      </c>
      <c r="Q50" s="26">
        <f>Table1[[#This Row],[Net Price]]*Table1[[#This Row],[Qty ordered]]</f>
        <v>1890</v>
      </c>
      <c r="R50"/>
      <c r="S50">
        <v>1</v>
      </c>
      <c r="T50" s="21">
        <v>1</v>
      </c>
      <c r="U50" s="21">
        <v>0</v>
      </c>
      <c r="V50" s="21">
        <v>1</v>
      </c>
      <c r="W50" s="21">
        <v>0</v>
      </c>
      <c r="X50" s="21" t="str">
        <f>IF(Table1[[#This Row],[GR to be done]]=Table1[[#This Row],[IR to be done]], "✔ Match", "⚠ Mismatch")</f>
        <v>✔ Match</v>
      </c>
      <c r="Z50" s="31">
        <v>45419</v>
      </c>
      <c r="AE50" s="23" t="str">
        <f>_xlfn.XLOOKUP(Table1[[#This Row],[Vendor Name]],VendorLookup!C:C,VendorLookup!H:H, "")</f>
        <v>FCA</v>
      </c>
    </row>
    <row r="51" spans="1:31" hidden="1" x14ac:dyDescent="0.35">
      <c r="A51" s="19">
        <f>_xlfn.XLOOKUP(B51, NetworkLookup!B:B, NetworkLookup!A:A, "")</f>
        <v>0</v>
      </c>
      <c r="C51" s="19">
        <f>_xlfn.XLOOKUP(B51, NetworkLookup!B:B, NetworkLookup!C:C, "")</f>
        <v>0</v>
      </c>
      <c r="D51" s="19">
        <f>_xlfn.XLOOKUP(B51, NetworkLookup!B:B, NetworkLookup!D:D, "")</f>
        <v>0</v>
      </c>
      <c r="F51" t="s">
        <v>30</v>
      </c>
      <c r="I51">
        <f>_xlfn.XLOOKUP(Table1[[#This Row],[Vendor Name]], VendorLookup!C:C, VendorLookup!B:B, "")</f>
        <v>2000115430</v>
      </c>
      <c r="J51" t="s">
        <v>41</v>
      </c>
      <c r="K51" t="s">
        <v>97</v>
      </c>
      <c r="L51" s="28"/>
      <c r="M51" s="29">
        <v>9202978756</v>
      </c>
      <c r="N51">
        <v>5</v>
      </c>
      <c r="O51" s="26">
        <v>790</v>
      </c>
      <c r="P51" t="s">
        <v>508</v>
      </c>
      <c r="Q51" s="26">
        <f>Table1[[#This Row],[Net Price]]*Table1[[#This Row],[Qty ordered]]</f>
        <v>790</v>
      </c>
      <c r="R51"/>
      <c r="S51">
        <v>1</v>
      </c>
      <c r="T51" s="21">
        <v>1</v>
      </c>
      <c r="U51" s="21">
        <v>0</v>
      </c>
      <c r="V51" s="21">
        <v>1</v>
      </c>
      <c r="W51" s="21">
        <v>0</v>
      </c>
      <c r="X51" s="21" t="str">
        <f>IF(Table1[[#This Row],[GR to be done]]=Table1[[#This Row],[IR to be done]], "✔ Match", "⚠ Mismatch")</f>
        <v>✔ Match</v>
      </c>
      <c r="Z51" s="31">
        <v>45419</v>
      </c>
      <c r="AE51" s="23" t="str">
        <f>_xlfn.XLOOKUP(Table1[[#This Row],[Vendor Name]],VendorLookup!C:C,VendorLookup!H:H, "")</f>
        <v>FCA</v>
      </c>
    </row>
    <row r="52" spans="1:31" hidden="1" x14ac:dyDescent="0.35">
      <c r="A52" s="19">
        <f>_xlfn.XLOOKUP(B52, NetworkLookup!B:B, NetworkLookup!A:A, "")</f>
        <v>0</v>
      </c>
      <c r="C52" s="19">
        <f>_xlfn.XLOOKUP(B52, NetworkLookup!B:B, NetworkLookup!C:C, "")</f>
        <v>0</v>
      </c>
      <c r="D52" s="19">
        <f>_xlfn.XLOOKUP(B52, NetworkLookup!B:B, NetworkLookup!D:D, "")</f>
        <v>0</v>
      </c>
      <c r="F52" t="s">
        <v>30</v>
      </c>
      <c r="I52">
        <f>_xlfn.XLOOKUP(Table1[[#This Row],[Vendor Name]], VendorLookup!C:C, VendorLookup!B:B, "")</f>
        <v>2000115430</v>
      </c>
      <c r="J52" t="s">
        <v>41</v>
      </c>
      <c r="K52" t="s">
        <v>93</v>
      </c>
      <c r="L52" s="28"/>
      <c r="M52" s="29">
        <v>9202978756</v>
      </c>
      <c r="N52">
        <v>6</v>
      </c>
      <c r="O52" s="26">
        <v>1000</v>
      </c>
      <c r="P52" t="s">
        <v>508</v>
      </c>
      <c r="Q52" s="26">
        <f>Table1[[#This Row],[Net Price]]*Table1[[#This Row],[Qty ordered]]</f>
        <v>1000</v>
      </c>
      <c r="R52"/>
      <c r="S52">
        <v>1</v>
      </c>
      <c r="T52" s="21">
        <v>1</v>
      </c>
      <c r="U52" s="21">
        <v>0</v>
      </c>
      <c r="V52" s="21">
        <v>1</v>
      </c>
      <c r="W52" s="21">
        <v>0</v>
      </c>
      <c r="X52" s="21" t="str">
        <f>IF(Table1[[#This Row],[GR to be done]]=Table1[[#This Row],[IR to be done]], "✔ Match", "⚠ Mismatch")</f>
        <v>✔ Match</v>
      </c>
      <c r="Z52" s="31">
        <v>45419</v>
      </c>
      <c r="AE52" s="23" t="str">
        <f>_xlfn.XLOOKUP(Table1[[#This Row],[Vendor Name]],VendorLookup!C:C,VendorLookup!H:H, "")</f>
        <v>FCA</v>
      </c>
    </row>
    <row r="53" spans="1:31" hidden="1" x14ac:dyDescent="0.35">
      <c r="A53" s="19">
        <f>_xlfn.XLOOKUP(B53, NetworkLookup!B:B, NetworkLookup!A:A, "")</f>
        <v>0</v>
      </c>
      <c r="C53" s="19">
        <f>_xlfn.XLOOKUP(B53, NetworkLookup!B:B, NetworkLookup!C:C, "")</f>
        <v>0</v>
      </c>
      <c r="D53" s="19">
        <f>_xlfn.XLOOKUP(B53, NetworkLookup!B:B, NetworkLookup!D:D, "")</f>
        <v>0</v>
      </c>
      <c r="F53" t="s">
        <v>30</v>
      </c>
      <c r="I53">
        <f>_xlfn.XLOOKUP(Table1[[#This Row],[Vendor Name]], VendorLookup!C:C, VendorLookup!B:B, "")</f>
        <v>2000115430</v>
      </c>
      <c r="J53" t="s">
        <v>41</v>
      </c>
      <c r="K53" t="s">
        <v>99</v>
      </c>
      <c r="L53" s="28"/>
      <c r="M53" s="29">
        <v>9202978758</v>
      </c>
      <c r="N53">
        <v>1</v>
      </c>
      <c r="O53" s="26">
        <v>2200</v>
      </c>
      <c r="P53" t="s">
        <v>508</v>
      </c>
      <c r="Q53" s="26">
        <f>Table1[[#This Row],[Net Price]]*Table1[[#This Row],[Qty ordered]]</f>
        <v>2200</v>
      </c>
      <c r="R53"/>
      <c r="S53">
        <v>1</v>
      </c>
      <c r="T53" s="21">
        <v>1</v>
      </c>
      <c r="U53" s="21">
        <v>0</v>
      </c>
      <c r="V53" s="21">
        <v>1</v>
      </c>
      <c r="W53" s="21">
        <v>0</v>
      </c>
      <c r="X53" s="21" t="str">
        <f>IF(Table1[[#This Row],[GR to be done]]=Table1[[#This Row],[IR to be done]], "✔ Match", "⚠ Mismatch")</f>
        <v>✔ Match</v>
      </c>
      <c r="Z53" s="31">
        <v>45419</v>
      </c>
      <c r="AE53" s="23" t="str">
        <f>_xlfn.XLOOKUP(Table1[[#This Row],[Vendor Name]],VendorLookup!C:C,VendorLookup!H:H, "")</f>
        <v>FCA</v>
      </c>
    </row>
    <row r="54" spans="1:31" hidden="1" x14ac:dyDescent="0.35">
      <c r="A54" s="19">
        <f>_xlfn.XLOOKUP(B54, NetworkLookup!B:B, NetworkLookup!A:A, "")</f>
        <v>0</v>
      </c>
      <c r="C54" s="19">
        <f>_xlfn.XLOOKUP(B54, NetworkLookup!B:B, NetworkLookup!C:C, "")</f>
        <v>0</v>
      </c>
      <c r="D54" s="19">
        <f>_xlfn.XLOOKUP(B54, NetworkLookup!B:B, NetworkLookup!D:D, "")</f>
        <v>0</v>
      </c>
      <c r="F54" t="s">
        <v>30</v>
      </c>
      <c r="I54">
        <f>_xlfn.XLOOKUP(Table1[[#This Row],[Vendor Name]], VendorLookup!C:C, VendorLookup!B:B, "")</f>
        <v>2000115430</v>
      </c>
      <c r="J54" t="s">
        <v>41</v>
      </c>
      <c r="K54" t="s">
        <v>95</v>
      </c>
      <c r="L54" s="28"/>
      <c r="M54" s="29">
        <v>9202978758</v>
      </c>
      <c r="N54">
        <v>2</v>
      </c>
      <c r="O54" s="26">
        <v>6600</v>
      </c>
      <c r="P54" t="s">
        <v>508</v>
      </c>
      <c r="Q54" s="26">
        <f>Table1[[#This Row],[Net Price]]*Table1[[#This Row],[Qty ordered]]</f>
        <v>6600</v>
      </c>
      <c r="R54"/>
      <c r="S54">
        <v>1</v>
      </c>
      <c r="T54" s="21">
        <v>1</v>
      </c>
      <c r="U54" s="21">
        <v>0</v>
      </c>
      <c r="V54" s="21">
        <v>1</v>
      </c>
      <c r="W54" s="21">
        <v>0</v>
      </c>
      <c r="X54" s="21" t="str">
        <f>IF(Table1[[#This Row],[GR to be done]]=Table1[[#This Row],[IR to be done]], "✔ Match", "⚠ Mismatch")</f>
        <v>✔ Match</v>
      </c>
      <c r="Z54" s="31">
        <v>45419</v>
      </c>
      <c r="AE54" s="23" t="str">
        <f>_xlfn.XLOOKUP(Table1[[#This Row],[Vendor Name]],VendorLookup!C:C,VendorLookup!H:H, "")</f>
        <v>FCA</v>
      </c>
    </row>
    <row r="55" spans="1:31" hidden="1" x14ac:dyDescent="0.35">
      <c r="A55" s="19">
        <f>_xlfn.XLOOKUP(B55, NetworkLookup!B:B, NetworkLookup!A:A, "")</f>
        <v>0</v>
      </c>
      <c r="C55" s="19">
        <f>_xlfn.XLOOKUP(B55, NetworkLookup!B:B, NetworkLookup!C:C, "")</f>
        <v>0</v>
      </c>
      <c r="D55" s="19">
        <f>_xlfn.XLOOKUP(B55, NetworkLookup!B:B, NetworkLookup!D:D, "")</f>
        <v>0</v>
      </c>
      <c r="F55" t="s">
        <v>30</v>
      </c>
      <c r="I55">
        <f>_xlfn.XLOOKUP(Table1[[#This Row],[Vendor Name]], VendorLookup!C:C, VendorLookup!B:B, "")</f>
        <v>2000115430</v>
      </c>
      <c r="J55" t="s">
        <v>41</v>
      </c>
      <c r="K55" t="s">
        <v>90</v>
      </c>
      <c r="L55" s="28"/>
      <c r="M55" s="29">
        <v>9202978758</v>
      </c>
      <c r="N55">
        <v>3</v>
      </c>
      <c r="O55" s="26">
        <v>800</v>
      </c>
      <c r="P55" t="s">
        <v>508</v>
      </c>
      <c r="Q55" s="26">
        <f>Table1[[#This Row],[Net Price]]*Table1[[#This Row],[Qty ordered]]</f>
        <v>800</v>
      </c>
      <c r="R55"/>
      <c r="S55">
        <v>1</v>
      </c>
      <c r="T55" s="21">
        <v>1</v>
      </c>
      <c r="U55" s="21">
        <v>0</v>
      </c>
      <c r="V55" s="21">
        <v>1</v>
      </c>
      <c r="W55" s="21">
        <v>0</v>
      </c>
      <c r="X55" s="21" t="str">
        <f>IF(Table1[[#This Row],[GR to be done]]=Table1[[#This Row],[IR to be done]], "✔ Match", "⚠ Mismatch")</f>
        <v>✔ Match</v>
      </c>
      <c r="Z55" s="31">
        <v>45419</v>
      </c>
      <c r="AE55" s="23" t="str">
        <f>_xlfn.XLOOKUP(Table1[[#This Row],[Vendor Name]],VendorLookup!C:C,VendorLookup!H:H, "")</f>
        <v>FCA</v>
      </c>
    </row>
    <row r="56" spans="1:31" hidden="1" x14ac:dyDescent="0.35">
      <c r="A56" s="19">
        <f>_xlfn.XLOOKUP(B56, NetworkLookup!B:B, NetworkLookup!A:A, "")</f>
        <v>0</v>
      </c>
      <c r="C56" s="19">
        <f>_xlfn.XLOOKUP(B56, NetworkLookup!B:B, NetworkLookup!C:C, "")</f>
        <v>0</v>
      </c>
      <c r="D56" s="19">
        <f>_xlfn.XLOOKUP(B56, NetworkLookup!B:B, NetworkLookup!D:D, "")</f>
        <v>0</v>
      </c>
      <c r="F56" t="s">
        <v>30</v>
      </c>
      <c r="I56">
        <f>_xlfn.XLOOKUP(Table1[[#This Row],[Vendor Name]], VendorLookup!C:C, VendorLookup!B:B, "")</f>
        <v>2000115430</v>
      </c>
      <c r="J56" t="s">
        <v>41</v>
      </c>
      <c r="K56" t="s">
        <v>96</v>
      </c>
      <c r="L56" s="28"/>
      <c r="M56" s="29">
        <v>9202978758</v>
      </c>
      <c r="N56">
        <v>4</v>
      </c>
      <c r="O56" s="26">
        <v>3150</v>
      </c>
      <c r="P56" t="s">
        <v>508</v>
      </c>
      <c r="Q56" s="26">
        <f>Table1[[#This Row],[Net Price]]*Table1[[#This Row],[Qty ordered]]</f>
        <v>3150</v>
      </c>
      <c r="R56"/>
      <c r="S56">
        <v>1</v>
      </c>
      <c r="T56" s="21">
        <v>1</v>
      </c>
      <c r="U56" s="21">
        <v>0</v>
      </c>
      <c r="V56" s="21">
        <v>1</v>
      </c>
      <c r="W56" s="21">
        <v>0</v>
      </c>
      <c r="X56" s="21" t="str">
        <f>IF(Table1[[#This Row],[GR to be done]]=Table1[[#This Row],[IR to be done]], "✔ Match", "⚠ Mismatch")</f>
        <v>✔ Match</v>
      </c>
      <c r="Z56" s="31">
        <v>45419</v>
      </c>
      <c r="AE56" s="23" t="str">
        <f>_xlfn.XLOOKUP(Table1[[#This Row],[Vendor Name]],VendorLookup!C:C,VendorLookup!H:H, "")</f>
        <v>FCA</v>
      </c>
    </row>
    <row r="57" spans="1:31" hidden="1" x14ac:dyDescent="0.35">
      <c r="A57" s="19">
        <f>_xlfn.XLOOKUP(B57, NetworkLookup!B:B, NetworkLookup!A:A, "")</f>
        <v>0</v>
      </c>
      <c r="C57" s="19">
        <f>_xlfn.XLOOKUP(B57, NetworkLookup!B:B, NetworkLookup!C:C, "")</f>
        <v>0</v>
      </c>
      <c r="D57" s="19">
        <f>_xlfn.XLOOKUP(B57, NetworkLookup!B:B, NetworkLookup!D:D, "")</f>
        <v>0</v>
      </c>
      <c r="F57" t="s">
        <v>30</v>
      </c>
      <c r="I57">
        <f>_xlfn.XLOOKUP(Table1[[#This Row],[Vendor Name]], VendorLookup!C:C, VendorLookup!B:B, "")</f>
        <v>2000115430</v>
      </c>
      <c r="J57" t="s">
        <v>41</v>
      </c>
      <c r="K57" t="s">
        <v>97</v>
      </c>
      <c r="L57" s="28"/>
      <c r="M57" s="29">
        <v>9202978758</v>
      </c>
      <c r="N57">
        <v>5</v>
      </c>
      <c r="O57" s="26">
        <v>1570</v>
      </c>
      <c r="P57" t="s">
        <v>508</v>
      </c>
      <c r="Q57" s="26">
        <f>Table1[[#This Row],[Net Price]]*Table1[[#This Row],[Qty ordered]]</f>
        <v>1570</v>
      </c>
      <c r="R57"/>
      <c r="S57">
        <v>1</v>
      </c>
      <c r="T57" s="21">
        <v>1</v>
      </c>
      <c r="U57" s="21">
        <v>0</v>
      </c>
      <c r="V57" s="21">
        <v>1</v>
      </c>
      <c r="W57" s="21">
        <v>0</v>
      </c>
      <c r="X57" s="21" t="str">
        <f>IF(Table1[[#This Row],[GR to be done]]=Table1[[#This Row],[IR to be done]], "✔ Match", "⚠ Mismatch")</f>
        <v>✔ Match</v>
      </c>
      <c r="Z57" s="31">
        <v>45419</v>
      </c>
      <c r="AE57" s="23" t="str">
        <f>_xlfn.XLOOKUP(Table1[[#This Row],[Vendor Name]],VendorLookup!C:C,VendorLookup!H:H, "")</f>
        <v>FCA</v>
      </c>
    </row>
    <row r="58" spans="1:31" hidden="1" x14ac:dyDescent="0.35">
      <c r="A58" s="19">
        <f>_xlfn.XLOOKUP(B58, NetworkLookup!B:B, NetworkLookup!A:A, "")</f>
        <v>0</v>
      </c>
      <c r="C58" s="19">
        <f>_xlfn.XLOOKUP(B58, NetworkLookup!B:B, NetworkLookup!C:C, "")</f>
        <v>0</v>
      </c>
      <c r="D58" s="19">
        <f>_xlfn.XLOOKUP(B58, NetworkLookup!B:B, NetworkLookup!D:D, "")</f>
        <v>0</v>
      </c>
      <c r="F58" t="s">
        <v>30</v>
      </c>
      <c r="I58">
        <f>_xlfn.XLOOKUP(Table1[[#This Row],[Vendor Name]], VendorLookup!C:C, VendorLookup!B:B, "")</f>
        <v>2000115430</v>
      </c>
      <c r="J58" t="s">
        <v>41</v>
      </c>
      <c r="K58" t="s">
        <v>93</v>
      </c>
      <c r="L58" s="28"/>
      <c r="M58" s="29">
        <v>9202978758</v>
      </c>
      <c r="N58">
        <v>6</v>
      </c>
      <c r="O58" s="26">
        <v>1500</v>
      </c>
      <c r="P58" t="s">
        <v>508</v>
      </c>
      <c r="Q58" s="26">
        <f>Table1[[#This Row],[Net Price]]*Table1[[#This Row],[Qty ordered]]</f>
        <v>1500</v>
      </c>
      <c r="R58"/>
      <c r="S58">
        <v>1</v>
      </c>
      <c r="T58" s="21">
        <v>1</v>
      </c>
      <c r="U58" s="21">
        <v>0</v>
      </c>
      <c r="V58" s="21">
        <v>1</v>
      </c>
      <c r="W58" s="21">
        <v>0</v>
      </c>
      <c r="X58" s="21" t="str">
        <f>IF(Table1[[#This Row],[GR to be done]]=Table1[[#This Row],[IR to be done]], "✔ Match", "⚠ Mismatch")</f>
        <v>✔ Match</v>
      </c>
      <c r="Z58" s="31">
        <v>45419</v>
      </c>
      <c r="AE58" s="23" t="str">
        <f>_xlfn.XLOOKUP(Table1[[#This Row],[Vendor Name]],VendorLookup!C:C,VendorLookup!H:H, "")</f>
        <v>FCA</v>
      </c>
    </row>
    <row r="59" spans="1:31" hidden="1" x14ac:dyDescent="0.35">
      <c r="A59" s="19">
        <f>_xlfn.XLOOKUP(B59, NetworkLookup!B:B, NetworkLookup!A:A, "")</f>
        <v>0</v>
      </c>
      <c r="C59" s="19">
        <f>_xlfn.XLOOKUP(B59, NetworkLookup!B:B, NetworkLookup!C:C, "")</f>
        <v>0</v>
      </c>
      <c r="D59" s="19">
        <f>_xlfn.XLOOKUP(B59, NetworkLookup!B:B, NetworkLookup!D:D, "")</f>
        <v>0</v>
      </c>
      <c r="F59" t="s">
        <v>30</v>
      </c>
      <c r="I59">
        <f>_xlfn.XLOOKUP(Table1[[#This Row],[Vendor Name]], VendorLookup!C:C, VendorLookup!B:B, "")</f>
        <v>2000115430</v>
      </c>
      <c r="J59" t="s">
        <v>41</v>
      </c>
      <c r="K59" t="s">
        <v>100</v>
      </c>
      <c r="L59" s="28"/>
      <c r="M59" s="29">
        <v>9202979066</v>
      </c>
      <c r="N59">
        <v>1</v>
      </c>
      <c r="O59" s="26">
        <v>2200</v>
      </c>
      <c r="P59" t="s">
        <v>508</v>
      </c>
      <c r="Q59" s="26">
        <f>Table1[[#This Row],[Net Price]]*Table1[[#This Row],[Qty ordered]]</f>
        <v>2200</v>
      </c>
      <c r="R59"/>
      <c r="S59">
        <v>1</v>
      </c>
      <c r="T59" s="21">
        <v>1</v>
      </c>
      <c r="U59" s="21">
        <v>0</v>
      </c>
      <c r="V59" s="21">
        <v>1</v>
      </c>
      <c r="W59" s="21">
        <v>0</v>
      </c>
      <c r="X59" s="21" t="str">
        <f>IF(Table1[[#This Row],[GR to be done]]=Table1[[#This Row],[IR to be done]], "✔ Match", "⚠ Mismatch")</f>
        <v>✔ Match</v>
      </c>
      <c r="Z59" s="31">
        <v>45420</v>
      </c>
      <c r="AE59" s="23" t="str">
        <f>_xlfn.XLOOKUP(Table1[[#This Row],[Vendor Name]],VendorLookup!C:C,VendorLookup!H:H, "")</f>
        <v>FCA</v>
      </c>
    </row>
    <row r="60" spans="1:31" hidden="1" x14ac:dyDescent="0.35">
      <c r="A60" s="19">
        <f>_xlfn.XLOOKUP(B60, NetworkLookup!B:B, NetworkLookup!A:A, "")</f>
        <v>0</v>
      </c>
      <c r="C60" s="19">
        <f>_xlfn.XLOOKUP(B60, NetworkLookup!B:B, NetworkLookup!C:C, "")</f>
        <v>0</v>
      </c>
      <c r="D60" s="19">
        <f>_xlfn.XLOOKUP(B60, NetworkLookup!B:B, NetworkLookup!D:D, "")</f>
        <v>0</v>
      </c>
      <c r="F60" t="s">
        <v>30</v>
      </c>
      <c r="I60">
        <f>_xlfn.XLOOKUP(Table1[[#This Row],[Vendor Name]], VendorLookup!C:C, VendorLookup!B:B, "")</f>
        <v>2000115430</v>
      </c>
      <c r="J60" t="s">
        <v>41</v>
      </c>
      <c r="K60" t="s">
        <v>101</v>
      </c>
      <c r="L60" s="28"/>
      <c r="M60" s="29">
        <v>9202979066</v>
      </c>
      <c r="N60">
        <v>2</v>
      </c>
      <c r="O60" s="26">
        <v>4400</v>
      </c>
      <c r="P60" t="s">
        <v>508</v>
      </c>
      <c r="Q60" s="26">
        <f>Table1[[#This Row],[Net Price]]*Table1[[#This Row],[Qty ordered]]</f>
        <v>4400</v>
      </c>
      <c r="R60"/>
      <c r="S60">
        <v>1</v>
      </c>
      <c r="T60" s="21">
        <v>1</v>
      </c>
      <c r="U60" s="21">
        <v>0</v>
      </c>
      <c r="V60" s="21">
        <v>1</v>
      </c>
      <c r="W60" s="21">
        <v>0</v>
      </c>
      <c r="X60" s="21" t="str">
        <f>IF(Table1[[#This Row],[GR to be done]]=Table1[[#This Row],[IR to be done]], "✔ Match", "⚠ Mismatch")</f>
        <v>✔ Match</v>
      </c>
      <c r="Z60" s="31">
        <v>45420</v>
      </c>
      <c r="AE60" s="23" t="str">
        <f>_xlfn.XLOOKUP(Table1[[#This Row],[Vendor Name]],VendorLookup!C:C,VendorLookup!H:H, "")</f>
        <v>FCA</v>
      </c>
    </row>
    <row r="61" spans="1:31" hidden="1" x14ac:dyDescent="0.35">
      <c r="A61" s="19">
        <f>_xlfn.XLOOKUP(B61, NetworkLookup!B:B, NetworkLookup!A:A, "")</f>
        <v>0</v>
      </c>
      <c r="C61" s="19">
        <f>_xlfn.XLOOKUP(B61, NetworkLookup!B:B, NetworkLookup!C:C, "")</f>
        <v>0</v>
      </c>
      <c r="D61" s="19">
        <f>_xlfn.XLOOKUP(B61, NetworkLookup!B:B, NetworkLookup!D:D, "")</f>
        <v>0</v>
      </c>
      <c r="F61" t="s">
        <v>30</v>
      </c>
      <c r="I61">
        <f>_xlfn.XLOOKUP(Table1[[#This Row],[Vendor Name]], VendorLookup!C:C, VendorLookup!B:B, "")</f>
        <v>2000115430</v>
      </c>
      <c r="J61" t="s">
        <v>41</v>
      </c>
      <c r="K61" t="s">
        <v>90</v>
      </c>
      <c r="L61" s="28"/>
      <c r="M61" s="29">
        <v>9202979066</v>
      </c>
      <c r="N61">
        <v>3</v>
      </c>
      <c r="O61" s="26">
        <v>800</v>
      </c>
      <c r="P61" t="s">
        <v>508</v>
      </c>
      <c r="Q61" s="26">
        <f>Table1[[#This Row],[Net Price]]*Table1[[#This Row],[Qty ordered]]</f>
        <v>800</v>
      </c>
      <c r="R61"/>
      <c r="S61">
        <v>1</v>
      </c>
      <c r="T61" s="21">
        <v>1</v>
      </c>
      <c r="U61" s="21">
        <v>0</v>
      </c>
      <c r="V61" s="21">
        <v>1</v>
      </c>
      <c r="W61" s="21">
        <v>0</v>
      </c>
      <c r="X61" s="21" t="str">
        <f>IF(Table1[[#This Row],[GR to be done]]=Table1[[#This Row],[IR to be done]], "✔ Match", "⚠ Mismatch")</f>
        <v>✔ Match</v>
      </c>
      <c r="Z61" s="31">
        <v>45420</v>
      </c>
      <c r="AE61" s="23" t="str">
        <f>_xlfn.XLOOKUP(Table1[[#This Row],[Vendor Name]],VendorLookup!C:C,VendorLookup!H:H, "")</f>
        <v>FCA</v>
      </c>
    </row>
    <row r="62" spans="1:31" hidden="1" x14ac:dyDescent="0.35">
      <c r="A62" s="19">
        <f>_xlfn.XLOOKUP(B62, NetworkLookup!B:B, NetworkLookup!A:A, "")</f>
        <v>0</v>
      </c>
      <c r="C62" s="19">
        <f>_xlfn.XLOOKUP(B62, NetworkLookup!B:B, NetworkLookup!C:C, "")</f>
        <v>0</v>
      </c>
      <c r="D62" s="19">
        <f>_xlfn.XLOOKUP(B62, NetworkLookup!B:B, NetworkLookup!D:D, "")</f>
        <v>0</v>
      </c>
      <c r="F62" t="s">
        <v>30</v>
      </c>
      <c r="I62">
        <f>_xlfn.XLOOKUP(Table1[[#This Row],[Vendor Name]], VendorLookup!C:C, VendorLookup!B:B, "")</f>
        <v>2000115430</v>
      </c>
      <c r="J62" t="s">
        <v>41</v>
      </c>
      <c r="K62" t="s">
        <v>96</v>
      </c>
      <c r="L62" s="28"/>
      <c r="M62" s="29">
        <v>9202979066</v>
      </c>
      <c r="N62">
        <v>4</v>
      </c>
      <c r="O62" s="26">
        <v>1890</v>
      </c>
      <c r="P62" t="s">
        <v>508</v>
      </c>
      <c r="Q62" s="26">
        <f>Table1[[#This Row],[Net Price]]*Table1[[#This Row],[Qty ordered]]</f>
        <v>1890</v>
      </c>
      <c r="R62"/>
      <c r="S62">
        <v>1</v>
      </c>
      <c r="T62" s="21">
        <v>1</v>
      </c>
      <c r="U62" s="21">
        <v>0</v>
      </c>
      <c r="V62" s="21">
        <v>1</v>
      </c>
      <c r="W62" s="21">
        <v>0</v>
      </c>
      <c r="X62" s="21" t="str">
        <f>IF(Table1[[#This Row],[GR to be done]]=Table1[[#This Row],[IR to be done]], "✔ Match", "⚠ Mismatch")</f>
        <v>✔ Match</v>
      </c>
      <c r="Z62" s="31">
        <v>45420</v>
      </c>
      <c r="AE62" s="23" t="str">
        <f>_xlfn.XLOOKUP(Table1[[#This Row],[Vendor Name]],VendorLookup!C:C,VendorLookup!H:H, "")</f>
        <v>FCA</v>
      </c>
    </row>
    <row r="63" spans="1:31" hidden="1" x14ac:dyDescent="0.35">
      <c r="A63" s="19">
        <f>_xlfn.XLOOKUP(B63, NetworkLookup!B:B, NetworkLookup!A:A, "")</f>
        <v>0</v>
      </c>
      <c r="C63" s="19">
        <f>_xlfn.XLOOKUP(B63, NetworkLookup!B:B, NetworkLookup!C:C, "")</f>
        <v>0</v>
      </c>
      <c r="D63" s="19">
        <f>_xlfn.XLOOKUP(B63, NetworkLookup!B:B, NetworkLookup!D:D, "")</f>
        <v>0</v>
      </c>
      <c r="F63" t="s">
        <v>30</v>
      </c>
      <c r="I63">
        <f>_xlfn.XLOOKUP(Table1[[#This Row],[Vendor Name]], VendorLookup!C:C, VendorLookup!B:B, "")</f>
        <v>2000115430</v>
      </c>
      <c r="J63" t="s">
        <v>41</v>
      </c>
      <c r="K63" t="s">
        <v>97</v>
      </c>
      <c r="L63" s="28"/>
      <c r="M63" s="29">
        <v>9202979066</v>
      </c>
      <c r="N63">
        <v>5</v>
      </c>
      <c r="O63" s="26">
        <v>790</v>
      </c>
      <c r="P63" t="s">
        <v>508</v>
      </c>
      <c r="Q63" s="26">
        <f>Table1[[#This Row],[Net Price]]*Table1[[#This Row],[Qty ordered]]</f>
        <v>790</v>
      </c>
      <c r="R63"/>
      <c r="S63">
        <v>1</v>
      </c>
      <c r="T63" s="21">
        <v>1</v>
      </c>
      <c r="U63" s="21">
        <v>0</v>
      </c>
      <c r="V63" s="21">
        <v>1</v>
      </c>
      <c r="W63" s="21">
        <v>0</v>
      </c>
      <c r="X63" s="21" t="str">
        <f>IF(Table1[[#This Row],[GR to be done]]=Table1[[#This Row],[IR to be done]], "✔ Match", "⚠ Mismatch")</f>
        <v>✔ Match</v>
      </c>
      <c r="Z63" s="31">
        <v>45420</v>
      </c>
      <c r="AE63" s="23" t="str">
        <f>_xlfn.XLOOKUP(Table1[[#This Row],[Vendor Name]],VendorLookup!C:C,VendorLookup!H:H, "")</f>
        <v>FCA</v>
      </c>
    </row>
    <row r="64" spans="1:31" hidden="1" x14ac:dyDescent="0.35">
      <c r="A64" s="19">
        <f>_xlfn.XLOOKUP(B64, NetworkLookup!B:B, NetworkLookup!A:A, "")</f>
        <v>0</v>
      </c>
      <c r="C64" s="19">
        <f>_xlfn.XLOOKUP(B64, NetworkLookup!B:B, NetworkLookup!C:C, "")</f>
        <v>0</v>
      </c>
      <c r="D64" s="19">
        <f>_xlfn.XLOOKUP(B64, NetworkLookup!B:B, NetworkLookup!D:D, "")</f>
        <v>0</v>
      </c>
      <c r="F64" t="s">
        <v>30</v>
      </c>
      <c r="I64">
        <f>_xlfn.XLOOKUP(Table1[[#This Row],[Vendor Name]], VendorLookup!C:C, VendorLookup!B:B, "")</f>
        <v>2000115430</v>
      </c>
      <c r="J64" t="s">
        <v>41</v>
      </c>
      <c r="K64" t="s">
        <v>93</v>
      </c>
      <c r="L64" s="28"/>
      <c r="M64" s="29">
        <v>9202979066</v>
      </c>
      <c r="N64">
        <v>6</v>
      </c>
      <c r="O64" s="26">
        <v>1000</v>
      </c>
      <c r="P64" t="s">
        <v>508</v>
      </c>
      <c r="Q64" s="26">
        <f>Table1[[#This Row],[Net Price]]*Table1[[#This Row],[Qty ordered]]</f>
        <v>1000</v>
      </c>
      <c r="R64"/>
      <c r="S64">
        <v>1</v>
      </c>
      <c r="T64" s="21">
        <v>1</v>
      </c>
      <c r="U64" s="21">
        <v>0</v>
      </c>
      <c r="V64" s="21">
        <v>1</v>
      </c>
      <c r="W64" s="21">
        <v>0</v>
      </c>
      <c r="X64" s="21" t="str">
        <f>IF(Table1[[#This Row],[GR to be done]]=Table1[[#This Row],[IR to be done]], "✔ Match", "⚠ Mismatch")</f>
        <v>✔ Match</v>
      </c>
      <c r="Z64" s="31">
        <v>45420</v>
      </c>
      <c r="AE64" s="23" t="str">
        <f>_xlfn.XLOOKUP(Table1[[#This Row],[Vendor Name]],VendorLookup!C:C,VendorLookup!H:H, "")</f>
        <v>FCA</v>
      </c>
    </row>
    <row r="65" spans="1:31" hidden="1" x14ac:dyDescent="0.35">
      <c r="A65" s="19">
        <f>_xlfn.XLOOKUP(B65, NetworkLookup!B:B, NetworkLookup!A:A, "")</f>
        <v>0</v>
      </c>
      <c r="C65" s="19">
        <f>_xlfn.XLOOKUP(B65, NetworkLookup!B:B, NetworkLookup!C:C, "")</f>
        <v>0</v>
      </c>
      <c r="D65" s="19">
        <f>_xlfn.XLOOKUP(B65, NetworkLookup!B:B, NetworkLookup!D:D, "")</f>
        <v>0</v>
      </c>
      <c r="F65" t="s">
        <v>30</v>
      </c>
      <c r="I65">
        <f>_xlfn.XLOOKUP(Table1[[#This Row],[Vendor Name]], VendorLookup!C:C, VendorLookup!B:B, "")</f>
        <v>2000041466</v>
      </c>
      <c r="J65" t="s">
        <v>1810</v>
      </c>
      <c r="K65" t="s">
        <v>102</v>
      </c>
      <c r="L65" s="28"/>
      <c r="M65" s="29">
        <v>9202979535</v>
      </c>
      <c r="N65">
        <v>1</v>
      </c>
      <c r="O65" s="26">
        <v>20.69</v>
      </c>
      <c r="P65" t="s">
        <v>507</v>
      </c>
      <c r="Q65" s="26">
        <f>Table1[[#This Row],[Net Price]]*Table1[[#This Row],[Qty ordered]]</f>
        <v>20.69</v>
      </c>
      <c r="R65"/>
      <c r="S65">
        <v>1</v>
      </c>
      <c r="T65" s="21">
        <v>1</v>
      </c>
      <c r="U65" s="21">
        <v>0</v>
      </c>
      <c r="V65" s="21">
        <v>1</v>
      </c>
      <c r="W65" s="21">
        <v>0</v>
      </c>
      <c r="X65" s="21" t="str">
        <f>IF(Table1[[#This Row],[GR to be done]]=Table1[[#This Row],[IR to be done]], "✔ Match", "⚠ Mismatch")</f>
        <v>✔ Match</v>
      </c>
      <c r="Z65" s="31">
        <v>45422</v>
      </c>
      <c r="AE65" s="23" t="str">
        <f>_xlfn.XLOOKUP(Table1[[#This Row],[Vendor Name]],VendorLookup!C:C,VendorLookup!H:H, "")</f>
        <v>DAP</v>
      </c>
    </row>
    <row r="66" spans="1:31" hidden="1" x14ac:dyDescent="0.35">
      <c r="A66" s="19">
        <f>_xlfn.XLOOKUP(B66, NetworkLookup!B:B, NetworkLookup!A:A, "")</f>
        <v>0</v>
      </c>
      <c r="C66" s="19">
        <f>_xlfn.XLOOKUP(B66, NetworkLookup!B:B, NetworkLookup!C:C, "")</f>
        <v>0</v>
      </c>
      <c r="D66" s="19">
        <f>_xlfn.XLOOKUP(B66, NetworkLookup!B:B, NetworkLookup!D:D, "")</f>
        <v>0</v>
      </c>
      <c r="F66" t="s">
        <v>30</v>
      </c>
      <c r="I66">
        <f>_xlfn.XLOOKUP(Table1[[#This Row],[Vendor Name]], VendorLookup!C:C, VendorLookup!B:B, "")</f>
        <v>2000041466</v>
      </c>
      <c r="J66" t="s">
        <v>1810</v>
      </c>
      <c r="K66" t="s">
        <v>103</v>
      </c>
      <c r="L66" s="28"/>
      <c r="M66" s="29">
        <v>9202979535</v>
      </c>
      <c r="N66">
        <v>2</v>
      </c>
      <c r="O66" s="26">
        <v>1.25</v>
      </c>
      <c r="P66" t="s">
        <v>507</v>
      </c>
      <c r="Q66" s="26">
        <f>Table1[[#This Row],[Net Price]]*Table1[[#This Row],[Qty ordered]]</f>
        <v>40</v>
      </c>
      <c r="R66"/>
      <c r="S66">
        <v>32</v>
      </c>
      <c r="T66" s="21">
        <v>32</v>
      </c>
      <c r="U66" s="21">
        <v>0</v>
      </c>
      <c r="V66" s="21">
        <v>32</v>
      </c>
      <c r="W66" s="21">
        <v>0</v>
      </c>
      <c r="X66" s="21" t="str">
        <f>IF(Table1[[#This Row],[GR to be done]]=Table1[[#This Row],[IR to be done]], "✔ Match", "⚠ Mismatch")</f>
        <v>✔ Match</v>
      </c>
      <c r="Z66" s="31">
        <v>45422</v>
      </c>
      <c r="AE66" s="23" t="str">
        <f>_xlfn.XLOOKUP(Table1[[#This Row],[Vendor Name]],VendorLookup!C:C,VendorLookup!H:H, "")</f>
        <v>DAP</v>
      </c>
    </row>
    <row r="67" spans="1:31" hidden="1" x14ac:dyDescent="0.35">
      <c r="A67" s="19">
        <f>_xlfn.XLOOKUP(B67, NetworkLookup!B:B, NetworkLookup!A:A, "")</f>
        <v>0</v>
      </c>
      <c r="C67" s="19">
        <f>_xlfn.XLOOKUP(B67, NetworkLookup!B:B, NetworkLookup!C:C, "")</f>
        <v>0</v>
      </c>
      <c r="D67" s="19">
        <f>_xlfn.XLOOKUP(B67, NetworkLookup!B:B, NetworkLookup!D:D, "")</f>
        <v>0</v>
      </c>
      <c r="F67" t="s">
        <v>30</v>
      </c>
      <c r="I67">
        <f>_xlfn.XLOOKUP(Table1[[#This Row],[Vendor Name]], VendorLookup!C:C, VendorLookup!B:B, "")</f>
        <v>1000000551</v>
      </c>
      <c r="J67" t="s">
        <v>33</v>
      </c>
      <c r="K67" t="s">
        <v>104</v>
      </c>
      <c r="L67" s="28"/>
      <c r="M67" s="29">
        <v>9202981329</v>
      </c>
      <c r="N67">
        <v>1</v>
      </c>
      <c r="O67" s="26">
        <v>657.69</v>
      </c>
      <c r="P67" t="s">
        <v>507</v>
      </c>
      <c r="Q67" s="26">
        <f>Table1[[#This Row],[Net Price]]*Table1[[#This Row],[Qty ordered]]</f>
        <v>7234.59</v>
      </c>
      <c r="R67"/>
      <c r="S67">
        <v>11</v>
      </c>
      <c r="T67" s="21">
        <v>11</v>
      </c>
      <c r="U67" s="21">
        <v>0</v>
      </c>
      <c r="V67" s="21">
        <v>11</v>
      </c>
      <c r="W67" s="21">
        <v>0</v>
      </c>
      <c r="X67" s="21" t="str">
        <f>IF(Table1[[#This Row],[GR to be done]]=Table1[[#This Row],[IR to be done]], "✔ Match", "⚠ Mismatch")</f>
        <v>✔ Match</v>
      </c>
      <c r="Z67" s="31">
        <v>45433</v>
      </c>
      <c r="AE67" s="23" t="str">
        <f>_xlfn.XLOOKUP(Table1[[#This Row],[Vendor Name]],VendorLookup!C:C,VendorLookup!H:H, "")</f>
        <v>DAP</v>
      </c>
    </row>
    <row r="68" spans="1:31" hidden="1" x14ac:dyDescent="0.35">
      <c r="A68" s="19">
        <f>_xlfn.XLOOKUP(B68, NetworkLookup!B:B, NetworkLookup!A:A, "")</f>
        <v>0</v>
      </c>
      <c r="C68" s="19">
        <f>_xlfn.XLOOKUP(B68, NetworkLookup!B:B, NetworkLookup!C:C, "")</f>
        <v>0</v>
      </c>
      <c r="D68" s="19">
        <f>_xlfn.XLOOKUP(B68, NetworkLookup!B:B, NetworkLookup!D:D, "")</f>
        <v>0</v>
      </c>
      <c r="F68" t="s">
        <v>30</v>
      </c>
      <c r="I68">
        <f>_xlfn.XLOOKUP(Table1[[#This Row],[Vendor Name]], VendorLookup!C:C, VendorLookup!B:B, "")</f>
        <v>1000000551</v>
      </c>
      <c r="J68" t="s">
        <v>33</v>
      </c>
      <c r="K68" t="s">
        <v>105</v>
      </c>
      <c r="L68" s="28"/>
      <c r="M68" s="29">
        <v>9202981768</v>
      </c>
      <c r="N68">
        <v>1</v>
      </c>
      <c r="O68" s="26">
        <v>11838.43</v>
      </c>
      <c r="P68" t="s">
        <v>507</v>
      </c>
      <c r="Q68" s="26">
        <f>Table1[[#This Row],[Net Price]]*Table1[[#This Row],[Qty ordered]]</f>
        <v>23676.86</v>
      </c>
      <c r="R68"/>
      <c r="S68">
        <v>2</v>
      </c>
      <c r="T68" s="21">
        <v>2</v>
      </c>
      <c r="U68" s="21">
        <v>0</v>
      </c>
      <c r="V68" s="21">
        <v>2</v>
      </c>
      <c r="W68" s="21">
        <v>0</v>
      </c>
      <c r="X68" s="21" t="str">
        <f>IF(Table1[[#This Row],[GR to be done]]=Table1[[#This Row],[IR to be done]], "✔ Match", "⚠ Mismatch")</f>
        <v>✔ Match</v>
      </c>
      <c r="Z68" s="31">
        <v>45435</v>
      </c>
      <c r="AE68" s="23" t="str">
        <f>_xlfn.XLOOKUP(Table1[[#This Row],[Vendor Name]],VendorLookup!C:C,VendorLookup!H:H, "")</f>
        <v>DAP</v>
      </c>
    </row>
    <row r="69" spans="1:31" hidden="1" x14ac:dyDescent="0.35">
      <c r="A69" s="19">
        <f>_xlfn.XLOOKUP(B69, NetworkLookup!B:B, NetworkLookup!A:A, "")</f>
        <v>0</v>
      </c>
      <c r="C69" s="19">
        <f>_xlfn.XLOOKUP(B69, NetworkLookup!B:B, NetworkLookup!C:C, "")</f>
        <v>0</v>
      </c>
      <c r="D69" s="19">
        <f>_xlfn.XLOOKUP(B69, NetworkLookup!B:B, NetworkLookup!D:D, "")</f>
        <v>0</v>
      </c>
      <c r="F69" t="s">
        <v>30</v>
      </c>
      <c r="I69">
        <f>_xlfn.XLOOKUP(Table1[[#This Row],[Vendor Name]], VendorLookup!C:C, VendorLookup!B:B, "")</f>
        <v>1000003280</v>
      </c>
      <c r="J69" t="s">
        <v>35</v>
      </c>
      <c r="K69" t="s">
        <v>106</v>
      </c>
      <c r="L69" s="28"/>
      <c r="M69" s="29">
        <v>9202981816</v>
      </c>
      <c r="N69">
        <v>1</v>
      </c>
      <c r="O69" s="26">
        <v>5958.66</v>
      </c>
      <c r="P69" t="s">
        <v>507</v>
      </c>
      <c r="Q69" s="26">
        <f>Table1[[#This Row],[Net Price]]*Table1[[#This Row],[Qty ordered]]</f>
        <v>77462.58</v>
      </c>
      <c r="R69"/>
      <c r="S69">
        <v>13</v>
      </c>
      <c r="T69" s="21">
        <v>13</v>
      </c>
      <c r="U69" s="21">
        <v>0</v>
      </c>
      <c r="V69" s="21">
        <v>13</v>
      </c>
      <c r="W69" s="21">
        <v>0</v>
      </c>
      <c r="X69" s="21" t="str">
        <f>IF(Table1[[#This Row],[GR to be done]]=Table1[[#This Row],[IR to be done]], "✔ Match", "⚠ Mismatch")</f>
        <v>✔ Match</v>
      </c>
      <c r="Z69" s="31">
        <v>45435</v>
      </c>
      <c r="AE69" s="23" t="str">
        <f>_xlfn.XLOOKUP(Table1[[#This Row],[Vendor Name]],VendorLookup!C:C,VendorLookup!H:H, "")</f>
        <v>DAP</v>
      </c>
    </row>
    <row r="70" spans="1:31" hidden="1" x14ac:dyDescent="0.35">
      <c r="A70" s="19">
        <f>_xlfn.XLOOKUP(B70, NetworkLookup!B:B, NetworkLookup!A:A, "")</f>
        <v>0</v>
      </c>
      <c r="C70" s="19">
        <f>_xlfn.XLOOKUP(B70, NetworkLookup!B:B, NetworkLookup!C:C, "")</f>
        <v>0</v>
      </c>
      <c r="D70" s="19">
        <f>_xlfn.XLOOKUP(B70, NetworkLookup!B:B, NetworkLookup!D:D, "")</f>
        <v>0</v>
      </c>
      <c r="F70" t="s">
        <v>30</v>
      </c>
      <c r="I70">
        <f>_xlfn.XLOOKUP(Table1[[#This Row],[Vendor Name]], VendorLookup!C:C, VendorLookup!B:B, "")</f>
        <v>2000179866</v>
      </c>
      <c r="J70" t="s">
        <v>3280</v>
      </c>
      <c r="K70" t="s">
        <v>107</v>
      </c>
      <c r="L70" s="28"/>
      <c r="M70" s="29">
        <v>9202982245</v>
      </c>
      <c r="N70">
        <v>1</v>
      </c>
      <c r="O70" s="26">
        <v>986.97</v>
      </c>
      <c r="P70" t="s">
        <v>507</v>
      </c>
      <c r="Q70" s="26">
        <f>Table1[[#This Row],[Net Price]]*Table1[[#This Row],[Qty ordered]]</f>
        <v>2960.91</v>
      </c>
      <c r="R70"/>
      <c r="S70">
        <v>3</v>
      </c>
      <c r="T70" s="21">
        <v>3</v>
      </c>
      <c r="U70" s="21">
        <v>0</v>
      </c>
      <c r="V70" s="21">
        <v>3</v>
      </c>
      <c r="W70" s="21">
        <v>0</v>
      </c>
      <c r="X70" s="21" t="str">
        <f>IF(Table1[[#This Row],[GR to be done]]=Table1[[#This Row],[IR to be done]], "✔ Match", "⚠ Mismatch")</f>
        <v>✔ Match</v>
      </c>
      <c r="Z70" s="31">
        <v>45439</v>
      </c>
      <c r="AE70" s="23" t="str">
        <f>_xlfn.XLOOKUP(Table1[[#This Row],[Vendor Name]],VendorLookup!C:C,VendorLookup!H:H, "")</f>
        <v>EXW</v>
      </c>
    </row>
    <row r="71" spans="1:31" hidden="1" x14ac:dyDescent="0.35">
      <c r="A71" s="19">
        <f>_xlfn.XLOOKUP(B71, NetworkLookup!B:B, NetworkLookup!A:A, "")</f>
        <v>0</v>
      </c>
      <c r="C71" s="19">
        <f>_xlfn.XLOOKUP(B71, NetworkLookup!B:B, NetworkLookup!C:C, "")</f>
        <v>0</v>
      </c>
      <c r="D71" s="19">
        <f>_xlfn.XLOOKUP(B71, NetworkLookup!B:B, NetworkLookup!D:D, "")</f>
        <v>0</v>
      </c>
      <c r="F71" t="s">
        <v>30</v>
      </c>
      <c r="I71">
        <f>_xlfn.XLOOKUP(Table1[[#This Row],[Vendor Name]], VendorLookup!C:C, VendorLookup!B:B, "")</f>
        <v>2000179866</v>
      </c>
      <c r="J71" t="s">
        <v>3280</v>
      </c>
      <c r="K71" t="s">
        <v>108</v>
      </c>
      <c r="L71" s="28"/>
      <c r="M71" s="29">
        <v>9202982245</v>
      </c>
      <c r="N71">
        <v>2</v>
      </c>
      <c r="O71" s="26">
        <v>986.97</v>
      </c>
      <c r="P71" t="s">
        <v>507</v>
      </c>
      <c r="Q71" s="26">
        <f>Table1[[#This Row],[Net Price]]*Table1[[#This Row],[Qty ordered]]</f>
        <v>4934.8500000000004</v>
      </c>
      <c r="R71"/>
      <c r="S71">
        <v>5</v>
      </c>
      <c r="T71" s="21">
        <v>3</v>
      </c>
      <c r="U71" s="21">
        <v>2</v>
      </c>
      <c r="V71" s="21">
        <v>3</v>
      </c>
      <c r="W71" s="21">
        <v>2</v>
      </c>
      <c r="X71" s="21" t="str">
        <f>IF(Table1[[#This Row],[GR to be done]]=Table1[[#This Row],[IR to be done]], "✔ Match", "⚠ Mismatch")</f>
        <v>✔ Match</v>
      </c>
      <c r="Z71" s="31">
        <v>45439</v>
      </c>
      <c r="AE71" s="23" t="str">
        <f>_xlfn.XLOOKUP(Table1[[#This Row],[Vendor Name]],VendorLookup!C:C,VendorLookup!H:H, "")</f>
        <v>EXW</v>
      </c>
    </row>
    <row r="72" spans="1:31" hidden="1" x14ac:dyDescent="0.35">
      <c r="A72" s="19">
        <f>_xlfn.XLOOKUP(B72, NetworkLookup!B:B, NetworkLookup!A:A, "")</f>
        <v>0</v>
      </c>
      <c r="C72" s="19">
        <f>_xlfn.XLOOKUP(B72, NetworkLookup!B:B, NetworkLookup!C:C, "")</f>
        <v>0</v>
      </c>
      <c r="D72" s="19">
        <f>_xlfn.XLOOKUP(B72, NetworkLookup!B:B, NetworkLookup!D:D, "")</f>
        <v>0</v>
      </c>
      <c r="F72" t="s">
        <v>30</v>
      </c>
      <c r="I72">
        <f>_xlfn.XLOOKUP(Table1[[#This Row],[Vendor Name]], VendorLookup!C:C, VendorLookup!B:B, "")</f>
        <v>2000167603</v>
      </c>
      <c r="J72" t="s">
        <v>40</v>
      </c>
      <c r="K72" t="s">
        <v>110</v>
      </c>
      <c r="L72" s="28"/>
      <c r="M72" s="29">
        <v>9202983814</v>
      </c>
      <c r="N72">
        <v>1</v>
      </c>
      <c r="O72" s="26">
        <v>2200</v>
      </c>
      <c r="P72" t="s">
        <v>508</v>
      </c>
      <c r="Q72" s="26">
        <f>Table1[[#This Row],[Net Price]]*Table1[[#This Row],[Qty ordered]]</f>
        <v>4400</v>
      </c>
      <c r="R72"/>
      <c r="S72">
        <v>2</v>
      </c>
      <c r="T72" s="21">
        <v>2</v>
      </c>
      <c r="U72" s="21">
        <v>0</v>
      </c>
      <c r="V72" s="21">
        <v>2</v>
      </c>
      <c r="W72" s="21">
        <v>0</v>
      </c>
      <c r="X72" s="21" t="str">
        <f>IF(Table1[[#This Row],[GR to be done]]=Table1[[#This Row],[IR to be done]], "✔ Match", "⚠ Mismatch")</f>
        <v>✔ Match</v>
      </c>
      <c r="Z72" s="31">
        <v>45448</v>
      </c>
      <c r="AE72" s="23" t="str">
        <f>_xlfn.XLOOKUP(Table1[[#This Row],[Vendor Name]],VendorLookup!C:C,VendorLookup!H:H, "")</f>
        <v>ZZ</v>
      </c>
    </row>
    <row r="73" spans="1:31" hidden="1" x14ac:dyDescent="0.35">
      <c r="A73" s="19">
        <f>_xlfn.XLOOKUP(B73, NetworkLookup!B:B, NetworkLookup!A:A, "")</f>
        <v>0</v>
      </c>
      <c r="C73" s="19">
        <f>_xlfn.XLOOKUP(B73, NetworkLookup!B:B, NetworkLookup!C:C, "")</f>
        <v>0</v>
      </c>
      <c r="D73" s="19">
        <f>_xlfn.XLOOKUP(B73, NetworkLookup!B:B, NetworkLookup!D:D, "")</f>
        <v>0</v>
      </c>
      <c r="F73" t="s">
        <v>30</v>
      </c>
      <c r="I73">
        <f>_xlfn.XLOOKUP(Table1[[#This Row],[Vendor Name]], VendorLookup!C:C, VendorLookup!B:B, "")</f>
        <v>2000046383</v>
      </c>
      <c r="J73" t="s">
        <v>1829</v>
      </c>
      <c r="K73" t="s">
        <v>111</v>
      </c>
      <c r="L73" s="28"/>
      <c r="M73" s="29">
        <v>9202983824</v>
      </c>
      <c r="N73">
        <v>1</v>
      </c>
      <c r="O73" s="26">
        <v>730.08</v>
      </c>
      <c r="P73" t="s">
        <v>507</v>
      </c>
      <c r="Q73" s="26">
        <f>Table1[[#This Row],[Net Price]]*Table1[[#This Row],[Qty ordered]]</f>
        <v>29203.200000000001</v>
      </c>
      <c r="R73"/>
      <c r="S73">
        <v>40</v>
      </c>
      <c r="T73" s="21">
        <v>40</v>
      </c>
      <c r="U73" s="21">
        <v>0</v>
      </c>
      <c r="V73" s="21">
        <v>40</v>
      </c>
      <c r="W73" s="21">
        <v>0</v>
      </c>
      <c r="X73" s="21" t="str">
        <f>IF(Table1[[#This Row],[GR to be done]]=Table1[[#This Row],[IR to be done]], "✔ Match", "⚠ Mismatch")</f>
        <v>✔ Match</v>
      </c>
      <c r="Z73" s="31">
        <v>45448</v>
      </c>
      <c r="AE73" s="23" t="str">
        <f>_xlfn.XLOOKUP(Table1[[#This Row],[Vendor Name]],VendorLookup!C:C,VendorLookup!H:H, "")</f>
        <v>DAP</v>
      </c>
    </row>
    <row r="74" spans="1:31" hidden="1" x14ac:dyDescent="0.35">
      <c r="A74" s="19">
        <f>_xlfn.XLOOKUP(B74, NetworkLookup!B:B, NetworkLookup!A:A, "")</f>
        <v>0</v>
      </c>
      <c r="C74" s="19">
        <f>_xlfn.XLOOKUP(B74, NetworkLookup!B:B, NetworkLookup!C:C, "")</f>
        <v>0</v>
      </c>
      <c r="D74" s="19">
        <f>_xlfn.XLOOKUP(B74, NetworkLookup!B:B, NetworkLookup!D:D, "")</f>
        <v>0</v>
      </c>
      <c r="F74" t="s">
        <v>30</v>
      </c>
      <c r="I74">
        <f>_xlfn.XLOOKUP(Table1[[#This Row],[Vendor Name]], VendorLookup!C:C, VendorLookup!B:B, "")</f>
        <v>2000046383</v>
      </c>
      <c r="J74" t="s">
        <v>1829</v>
      </c>
      <c r="K74" t="s">
        <v>111</v>
      </c>
      <c r="L74" s="28"/>
      <c r="M74" s="29">
        <v>9202983824</v>
      </c>
      <c r="N74">
        <v>2</v>
      </c>
      <c r="O74" s="26">
        <v>718.76</v>
      </c>
      <c r="P74" t="s">
        <v>507</v>
      </c>
      <c r="Q74" s="26">
        <f>Table1[[#This Row],[Net Price]]*Table1[[#This Row],[Qty ordered]]</f>
        <v>2875.04</v>
      </c>
      <c r="R74"/>
      <c r="S74">
        <v>4</v>
      </c>
      <c r="T74" s="21">
        <v>4</v>
      </c>
      <c r="U74" s="21">
        <v>0</v>
      </c>
      <c r="V74" s="21">
        <v>4</v>
      </c>
      <c r="W74" s="21">
        <v>0</v>
      </c>
      <c r="X74" s="21" t="str">
        <f>IF(Table1[[#This Row],[GR to be done]]=Table1[[#This Row],[IR to be done]], "✔ Match", "⚠ Mismatch")</f>
        <v>✔ Match</v>
      </c>
      <c r="Z74" s="31">
        <v>45448</v>
      </c>
      <c r="AE74" s="23" t="str">
        <f>_xlfn.XLOOKUP(Table1[[#This Row],[Vendor Name]],VendorLookup!C:C,VendorLookup!H:H, "")</f>
        <v>DAP</v>
      </c>
    </row>
    <row r="75" spans="1:31" hidden="1" x14ac:dyDescent="0.35">
      <c r="A75" s="19">
        <f>_xlfn.XLOOKUP(B75, NetworkLookup!B:B, NetworkLookup!A:A, "")</f>
        <v>0</v>
      </c>
      <c r="C75" s="19">
        <f>_xlfn.XLOOKUP(B75, NetworkLookup!B:B, NetworkLookup!C:C, "")</f>
        <v>0</v>
      </c>
      <c r="D75" s="19">
        <f>_xlfn.XLOOKUP(B75, NetworkLookup!B:B, NetworkLookup!D:D, "")</f>
        <v>0</v>
      </c>
      <c r="F75" t="s">
        <v>30</v>
      </c>
      <c r="I75">
        <f>_xlfn.XLOOKUP(Table1[[#This Row],[Vendor Name]], VendorLookup!C:C, VendorLookup!B:B, "")</f>
        <v>2000046383</v>
      </c>
      <c r="J75" t="s">
        <v>1829</v>
      </c>
      <c r="K75" t="s">
        <v>112</v>
      </c>
      <c r="L75" s="28"/>
      <c r="M75" s="29">
        <v>9202983824</v>
      </c>
      <c r="N75">
        <v>3</v>
      </c>
      <c r="O75" s="26">
        <v>959</v>
      </c>
      <c r="P75" t="s">
        <v>507</v>
      </c>
      <c r="Q75" s="26">
        <f>Table1[[#This Row],[Net Price]]*Table1[[#This Row],[Qty ordered]]</f>
        <v>959</v>
      </c>
      <c r="R75"/>
      <c r="S75">
        <v>1</v>
      </c>
      <c r="T75" s="21">
        <v>1</v>
      </c>
      <c r="U75" s="21">
        <v>0</v>
      </c>
      <c r="V75" s="21">
        <v>1</v>
      </c>
      <c r="W75" s="21">
        <v>0</v>
      </c>
      <c r="X75" s="21" t="str">
        <f>IF(Table1[[#This Row],[GR to be done]]=Table1[[#This Row],[IR to be done]], "✔ Match", "⚠ Mismatch")</f>
        <v>✔ Match</v>
      </c>
      <c r="Z75" s="31">
        <v>45448</v>
      </c>
      <c r="AE75" s="23" t="str">
        <f>_xlfn.XLOOKUP(Table1[[#This Row],[Vendor Name]],VendorLookup!C:C,VendorLookup!H:H, "")</f>
        <v>DAP</v>
      </c>
    </row>
    <row r="76" spans="1:31" hidden="1" x14ac:dyDescent="0.35">
      <c r="A76" s="19">
        <f>_xlfn.XLOOKUP(B76, NetworkLookup!B:B, NetworkLookup!A:A, "")</f>
        <v>0</v>
      </c>
      <c r="C76" s="19">
        <f>_xlfn.XLOOKUP(B76, NetworkLookup!B:B, NetworkLookup!C:C, "")</f>
        <v>0</v>
      </c>
      <c r="D76" s="19">
        <f>_xlfn.XLOOKUP(B76, NetworkLookup!B:B, NetworkLookup!D:D, "")</f>
        <v>0</v>
      </c>
      <c r="F76" t="s">
        <v>30</v>
      </c>
      <c r="I76">
        <f>_xlfn.XLOOKUP(Table1[[#This Row],[Vendor Name]], VendorLookup!C:C, VendorLookup!B:B, "")</f>
        <v>1000000551</v>
      </c>
      <c r="J76" t="s">
        <v>33</v>
      </c>
      <c r="K76" t="s">
        <v>113</v>
      </c>
      <c r="L76" s="28"/>
      <c r="M76" s="29">
        <v>9202984036</v>
      </c>
      <c r="N76">
        <v>1</v>
      </c>
      <c r="O76" s="26">
        <v>2387.81</v>
      </c>
      <c r="P76" t="s">
        <v>507</v>
      </c>
      <c r="Q76" s="26">
        <f>Table1[[#This Row],[Net Price]]*Table1[[#This Row],[Qty ordered]]</f>
        <v>9551.24</v>
      </c>
      <c r="R76"/>
      <c r="S76">
        <v>4</v>
      </c>
      <c r="T76" s="21">
        <v>4</v>
      </c>
      <c r="U76" s="21">
        <v>0</v>
      </c>
      <c r="V76" s="21">
        <v>4</v>
      </c>
      <c r="W76" s="21">
        <v>0</v>
      </c>
      <c r="X76" s="21" t="str">
        <f>IF(Table1[[#This Row],[GR to be done]]=Table1[[#This Row],[IR to be done]], "✔ Match", "⚠ Mismatch")</f>
        <v>✔ Match</v>
      </c>
      <c r="Z76" s="31">
        <v>45449</v>
      </c>
      <c r="AE76" s="23" t="str">
        <f>_xlfn.XLOOKUP(Table1[[#This Row],[Vendor Name]],VendorLookup!C:C,VendorLookup!H:H, "")</f>
        <v>DAP</v>
      </c>
    </row>
    <row r="77" spans="1:31" hidden="1" x14ac:dyDescent="0.35">
      <c r="A77" s="19">
        <f>_xlfn.XLOOKUP(B77, NetworkLookup!B:B, NetworkLookup!A:A, "")</f>
        <v>0</v>
      </c>
      <c r="C77" s="19">
        <f>_xlfn.XLOOKUP(B77, NetworkLookup!B:B, NetworkLookup!C:C, "")</f>
        <v>0</v>
      </c>
      <c r="D77" s="19">
        <f>_xlfn.XLOOKUP(B77, NetworkLookup!B:B, NetworkLookup!D:D, "")</f>
        <v>0</v>
      </c>
      <c r="F77" t="s">
        <v>30</v>
      </c>
      <c r="I77">
        <f>_xlfn.XLOOKUP(Table1[[#This Row],[Vendor Name]], VendorLookup!C:C, VendorLookup!B:B, "")</f>
        <v>2000046383</v>
      </c>
      <c r="J77" t="s">
        <v>1829</v>
      </c>
      <c r="K77" t="s">
        <v>114</v>
      </c>
      <c r="L77" s="28"/>
      <c r="M77" s="29">
        <v>9202984058</v>
      </c>
      <c r="N77">
        <v>1</v>
      </c>
      <c r="O77" s="26">
        <v>2169.0700000000002</v>
      </c>
      <c r="P77" t="s">
        <v>507</v>
      </c>
      <c r="Q77" s="26">
        <f>Table1[[#This Row],[Net Price]]*Table1[[#This Row],[Qty ordered]]</f>
        <v>2169.0700000000002</v>
      </c>
      <c r="R77"/>
      <c r="S77">
        <v>1</v>
      </c>
      <c r="T77" s="21">
        <v>1</v>
      </c>
      <c r="U77" s="21">
        <v>0</v>
      </c>
      <c r="V77" s="21">
        <v>1</v>
      </c>
      <c r="W77" s="21">
        <v>0</v>
      </c>
      <c r="X77" s="21" t="str">
        <f>IF(Table1[[#This Row],[GR to be done]]=Table1[[#This Row],[IR to be done]], "✔ Match", "⚠ Mismatch")</f>
        <v>✔ Match</v>
      </c>
      <c r="Z77" s="31">
        <v>45450</v>
      </c>
      <c r="AE77" s="23" t="str">
        <f>_xlfn.XLOOKUP(Table1[[#This Row],[Vendor Name]],VendorLookup!C:C,VendorLookup!H:H, "")</f>
        <v>DAP</v>
      </c>
    </row>
    <row r="78" spans="1:31" hidden="1" x14ac:dyDescent="0.35">
      <c r="A78" s="19">
        <f>_xlfn.XLOOKUP(B78, NetworkLookup!B:B, NetworkLookup!A:A, "")</f>
        <v>0</v>
      </c>
      <c r="C78" s="19">
        <f>_xlfn.XLOOKUP(B78, NetworkLookup!B:B, NetworkLookup!C:C, "")</f>
        <v>0</v>
      </c>
      <c r="D78" s="19">
        <f>_xlfn.XLOOKUP(B78, NetworkLookup!B:B, NetworkLookup!D:D, "")</f>
        <v>0</v>
      </c>
      <c r="F78" t="s">
        <v>30</v>
      </c>
      <c r="I78">
        <f>_xlfn.XLOOKUP(Table1[[#This Row],[Vendor Name]], VendorLookup!C:C, VendorLookup!B:B, "")</f>
        <v>2000046383</v>
      </c>
      <c r="J78" t="s">
        <v>1829</v>
      </c>
      <c r="K78" t="s">
        <v>115</v>
      </c>
      <c r="L78" s="28"/>
      <c r="M78" s="29">
        <v>9202984058</v>
      </c>
      <c r="N78">
        <v>2</v>
      </c>
      <c r="O78" s="26">
        <v>959</v>
      </c>
      <c r="P78" t="s">
        <v>507</v>
      </c>
      <c r="Q78" s="26">
        <f>Table1[[#This Row],[Net Price]]*Table1[[#This Row],[Qty ordered]]</f>
        <v>959</v>
      </c>
      <c r="R78"/>
      <c r="S78">
        <v>1</v>
      </c>
      <c r="T78" s="21">
        <v>1</v>
      </c>
      <c r="U78" s="21">
        <v>0</v>
      </c>
      <c r="V78" s="21">
        <v>1</v>
      </c>
      <c r="W78" s="21">
        <v>0</v>
      </c>
      <c r="X78" s="21" t="str">
        <f>IF(Table1[[#This Row],[GR to be done]]=Table1[[#This Row],[IR to be done]], "✔ Match", "⚠ Mismatch")</f>
        <v>✔ Match</v>
      </c>
      <c r="Z78" s="31">
        <v>45450</v>
      </c>
      <c r="AE78" s="23" t="str">
        <f>_xlfn.XLOOKUP(Table1[[#This Row],[Vendor Name]],VendorLookup!C:C,VendorLookup!H:H, "")</f>
        <v>DAP</v>
      </c>
    </row>
    <row r="79" spans="1:31" hidden="1" x14ac:dyDescent="0.35">
      <c r="A79" s="19">
        <f>_xlfn.XLOOKUP(B79, NetworkLookup!B:B, NetworkLookup!A:A, "")</f>
        <v>0</v>
      </c>
      <c r="C79" s="19">
        <f>_xlfn.XLOOKUP(B79, NetworkLookup!B:B, NetworkLookup!C:C, "")</f>
        <v>0</v>
      </c>
      <c r="D79" s="19">
        <f>_xlfn.XLOOKUP(B79, NetworkLookup!B:B, NetworkLookup!D:D, "")</f>
        <v>0</v>
      </c>
      <c r="F79" t="s">
        <v>30</v>
      </c>
      <c r="I79">
        <f>_xlfn.XLOOKUP(Table1[[#This Row],[Vendor Name]], VendorLookup!C:C, VendorLookup!B:B, "")</f>
        <v>2000046383</v>
      </c>
      <c r="J79" t="s">
        <v>1829</v>
      </c>
      <c r="K79" t="s">
        <v>116</v>
      </c>
      <c r="L79" s="28"/>
      <c r="M79" s="29">
        <v>9202984058</v>
      </c>
      <c r="N79">
        <v>3</v>
      </c>
      <c r="O79" s="26">
        <v>959</v>
      </c>
      <c r="P79" t="s">
        <v>507</v>
      </c>
      <c r="Q79" s="26">
        <f>Table1[[#This Row],[Net Price]]*Table1[[#This Row],[Qty ordered]]</f>
        <v>959</v>
      </c>
      <c r="R79"/>
      <c r="S79">
        <v>1</v>
      </c>
      <c r="T79" s="21">
        <v>1</v>
      </c>
      <c r="U79" s="21">
        <v>0</v>
      </c>
      <c r="V79" s="21">
        <v>1</v>
      </c>
      <c r="W79" s="21">
        <v>0</v>
      </c>
      <c r="X79" s="21" t="str">
        <f>IF(Table1[[#This Row],[GR to be done]]=Table1[[#This Row],[IR to be done]], "✔ Match", "⚠ Mismatch")</f>
        <v>✔ Match</v>
      </c>
      <c r="Z79" s="31">
        <v>45450</v>
      </c>
      <c r="AE79" s="23" t="str">
        <f>_xlfn.XLOOKUP(Table1[[#This Row],[Vendor Name]],VendorLookup!C:C,VendorLookup!H:H, "")</f>
        <v>DAP</v>
      </c>
    </row>
    <row r="80" spans="1:31" hidden="1" x14ac:dyDescent="0.35">
      <c r="A80" s="19">
        <f>_xlfn.XLOOKUP(B80, NetworkLookup!B:B, NetworkLookup!A:A, "")</f>
        <v>0</v>
      </c>
      <c r="C80" s="19">
        <f>_xlfn.XLOOKUP(B80, NetworkLookup!B:B, NetworkLookup!C:C, "")</f>
        <v>0</v>
      </c>
      <c r="D80" s="19">
        <f>_xlfn.XLOOKUP(B80, NetworkLookup!B:B, NetworkLookup!D:D, "")</f>
        <v>0</v>
      </c>
      <c r="F80" t="s">
        <v>30</v>
      </c>
      <c r="I80">
        <f>_xlfn.XLOOKUP(Table1[[#This Row],[Vendor Name]], VendorLookup!C:C, VendorLookup!B:B, "")</f>
        <v>2000046383</v>
      </c>
      <c r="J80" t="s">
        <v>1829</v>
      </c>
      <c r="K80" t="s">
        <v>117</v>
      </c>
      <c r="L80" s="28"/>
      <c r="M80" s="29">
        <v>9202984058</v>
      </c>
      <c r="N80">
        <v>4</v>
      </c>
      <c r="O80" s="26">
        <v>959</v>
      </c>
      <c r="P80" t="s">
        <v>507</v>
      </c>
      <c r="Q80" s="26">
        <f>Table1[[#This Row],[Net Price]]*Table1[[#This Row],[Qty ordered]]</f>
        <v>959</v>
      </c>
      <c r="R80"/>
      <c r="S80">
        <v>1</v>
      </c>
      <c r="T80" s="21">
        <v>1</v>
      </c>
      <c r="U80" s="21">
        <v>0</v>
      </c>
      <c r="V80" s="21">
        <v>1</v>
      </c>
      <c r="W80" s="21">
        <v>0</v>
      </c>
      <c r="X80" s="21" t="str">
        <f>IF(Table1[[#This Row],[GR to be done]]=Table1[[#This Row],[IR to be done]], "✔ Match", "⚠ Mismatch")</f>
        <v>✔ Match</v>
      </c>
      <c r="Z80" s="31">
        <v>45450</v>
      </c>
      <c r="AE80" s="23" t="str">
        <f>_xlfn.XLOOKUP(Table1[[#This Row],[Vendor Name]],VendorLookup!C:C,VendorLookup!H:H, "")</f>
        <v>DAP</v>
      </c>
    </row>
    <row r="81" spans="1:31" hidden="1" x14ac:dyDescent="0.35">
      <c r="A81" s="19">
        <f>_xlfn.XLOOKUP(B81, NetworkLookup!B:B, NetworkLookup!A:A, "")</f>
        <v>0</v>
      </c>
      <c r="C81" s="19">
        <f>_xlfn.XLOOKUP(B81, NetworkLookup!B:B, NetworkLookup!C:C, "")</f>
        <v>0</v>
      </c>
      <c r="D81" s="19">
        <f>_xlfn.XLOOKUP(B81, NetworkLookup!B:B, NetworkLookup!D:D, "")</f>
        <v>0</v>
      </c>
      <c r="F81" t="s">
        <v>30</v>
      </c>
      <c r="I81">
        <f>_xlfn.XLOOKUP(Table1[[#This Row],[Vendor Name]], VendorLookup!C:C, VendorLookup!B:B, "")</f>
        <v>2000046383</v>
      </c>
      <c r="J81" t="s">
        <v>1829</v>
      </c>
      <c r="K81" t="s">
        <v>118</v>
      </c>
      <c r="L81" s="28"/>
      <c r="M81" s="29">
        <v>9202984058</v>
      </c>
      <c r="N81">
        <v>5</v>
      </c>
      <c r="O81" s="26">
        <v>959</v>
      </c>
      <c r="P81" t="s">
        <v>507</v>
      </c>
      <c r="Q81" s="26">
        <f>Table1[[#This Row],[Net Price]]*Table1[[#This Row],[Qty ordered]]</f>
        <v>959</v>
      </c>
      <c r="R81"/>
      <c r="S81">
        <v>1</v>
      </c>
      <c r="T81" s="21">
        <v>1</v>
      </c>
      <c r="U81" s="21">
        <v>0</v>
      </c>
      <c r="V81" s="21">
        <v>1</v>
      </c>
      <c r="W81" s="21">
        <v>0</v>
      </c>
      <c r="X81" s="21" t="str">
        <f>IF(Table1[[#This Row],[GR to be done]]=Table1[[#This Row],[IR to be done]], "✔ Match", "⚠ Mismatch")</f>
        <v>✔ Match</v>
      </c>
      <c r="Z81" s="31">
        <v>45450</v>
      </c>
      <c r="AE81" s="23" t="str">
        <f>_xlfn.XLOOKUP(Table1[[#This Row],[Vendor Name]],VendorLookup!C:C,VendorLookup!H:H, "")</f>
        <v>DAP</v>
      </c>
    </row>
    <row r="82" spans="1:31" hidden="1" x14ac:dyDescent="0.35">
      <c r="A82" s="19">
        <f>_xlfn.XLOOKUP(B82, NetworkLookup!B:B, NetworkLookup!A:A, "")</f>
        <v>0</v>
      </c>
      <c r="C82" s="19">
        <f>_xlfn.XLOOKUP(B82, NetworkLookup!B:B, NetworkLookup!C:C, "")</f>
        <v>0</v>
      </c>
      <c r="D82" s="19">
        <f>_xlfn.XLOOKUP(B82, NetworkLookup!B:B, NetworkLookup!D:D, "")</f>
        <v>0</v>
      </c>
      <c r="F82" t="s">
        <v>30</v>
      </c>
      <c r="I82">
        <f>_xlfn.XLOOKUP(Table1[[#This Row],[Vendor Name]], VendorLookup!C:C, VendorLookup!B:B, "")</f>
        <v>2000046383</v>
      </c>
      <c r="J82" t="s">
        <v>1829</v>
      </c>
      <c r="K82" t="s">
        <v>119</v>
      </c>
      <c r="L82" s="28"/>
      <c r="M82" s="29">
        <v>9202984058</v>
      </c>
      <c r="N82">
        <v>6</v>
      </c>
      <c r="O82" s="26">
        <v>181</v>
      </c>
      <c r="P82" t="s">
        <v>507</v>
      </c>
      <c r="Q82" s="26">
        <f>Table1[[#This Row],[Net Price]]*Table1[[#This Row],[Qty ordered]]</f>
        <v>181</v>
      </c>
      <c r="R82"/>
      <c r="S82">
        <v>1</v>
      </c>
      <c r="T82" s="21">
        <v>1</v>
      </c>
      <c r="U82" s="21">
        <v>0</v>
      </c>
      <c r="V82" s="21">
        <v>1</v>
      </c>
      <c r="W82" s="21">
        <v>0</v>
      </c>
      <c r="X82" s="21" t="str">
        <f>IF(Table1[[#This Row],[GR to be done]]=Table1[[#This Row],[IR to be done]], "✔ Match", "⚠ Mismatch")</f>
        <v>✔ Match</v>
      </c>
      <c r="Z82" s="31">
        <v>45450</v>
      </c>
      <c r="AE82" s="23" t="str">
        <f>_xlfn.XLOOKUP(Table1[[#This Row],[Vendor Name]],VendorLookup!C:C,VendorLookup!H:H, "")</f>
        <v>DAP</v>
      </c>
    </row>
    <row r="83" spans="1:31" hidden="1" x14ac:dyDescent="0.35">
      <c r="A83" s="19">
        <f>_xlfn.XLOOKUP(B83, NetworkLookup!B:B, NetworkLookup!A:A, "")</f>
        <v>0</v>
      </c>
      <c r="C83" s="19">
        <f>_xlfn.XLOOKUP(B83, NetworkLookup!B:B, NetworkLookup!C:C, "")</f>
        <v>0</v>
      </c>
      <c r="D83" s="19">
        <f>_xlfn.XLOOKUP(B83, NetworkLookup!B:B, NetworkLookup!D:D, "")</f>
        <v>0</v>
      </c>
      <c r="F83" t="s">
        <v>30</v>
      </c>
      <c r="I83">
        <f>_xlfn.XLOOKUP(Table1[[#This Row],[Vendor Name]], VendorLookup!C:C, VendorLookup!B:B, "")</f>
        <v>2000046383</v>
      </c>
      <c r="J83" t="s">
        <v>1829</v>
      </c>
      <c r="K83" t="s">
        <v>120</v>
      </c>
      <c r="L83" s="28"/>
      <c r="M83" s="29">
        <v>9202984058</v>
      </c>
      <c r="N83">
        <v>7</v>
      </c>
      <c r="O83" s="26">
        <v>56</v>
      </c>
      <c r="P83" t="s">
        <v>507</v>
      </c>
      <c r="Q83" s="26">
        <f>Table1[[#This Row],[Net Price]]*Table1[[#This Row],[Qty ordered]]</f>
        <v>56</v>
      </c>
      <c r="R83"/>
      <c r="S83">
        <v>1</v>
      </c>
      <c r="T83" s="21">
        <v>1</v>
      </c>
      <c r="U83" s="21">
        <v>0</v>
      </c>
      <c r="V83" s="21">
        <v>1</v>
      </c>
      <c r="W83" s="21">
        <v>0</v>
      </c>
      <c r="X83" s="21" t="str">
        <f>IF(Table1[[#This Row],[GR to be done]]=Table1[[#This Row],[IR to be done]], "✔ Match", "⚠ Mismatch")</f>
        <v>✔ Match</v>
      </c>
      <c r="Z83" s="31">
        <v>45450</v>
      </c>
      <c r="AE83" s="23" t="str">
        <f>_xlfn.XLOOKUP(Table1[[#This Row],[Vendor Name]],VendorLookup!C:C,VendorLookup!H:H, "")</f>
        <v>DAP</v>
      </c>
    </row>
    <row r="84" spans="1:31" hidden="1" x14ac:dyDescent="0.35">
      <c r="A84" s="19">
        <f>_xlfn.XLOOKUP(B84, NetworkLookup!B:B, NetworkLookup!A:A, "")</f>
        <v>0</v>
      </c>
      <c r="C84" s="19">
        <f>_xlfn.XLOOKUP(B84, NetworkLookup!B:B, NetworkLookup!C:C, "")</f>
        <v>0</v>
      </c>
      <c r="D84" s="19">
        <f>_xlfn.XLOOKUP(B84, NetworkLookup!B:B, NetworkLookup!D:D, "")</f>
        <v>0</v>
      </c>
      <c r="F84" t="s">
        <v>30</v>
      </c>
      <c r="I84">
        <f>_xlfn.XLOOKUP(Table1[[#This Row],[Vendor Name]], VendorLookup!C:C, VendorLookup!B:B, "")</f>
        <v>2000046383</v>
      </c>
      <c r="J84" t="s">
        <v>1829</v>
      </c>
      <c r="K84" t="s">
        <v>121</v>
      </c>
      <c r="L84" s="28"/>
      <c r="M84" s="29">
        <v>9202984058</v>
      </c>
      <c r="N84">
        <v>8</v>
      </c>
      <c r="O84" s="26">
        <v>78</v>
      </c>
      <c r="P84" t="s">
        <v>507</v>
      </c>
      <c r="Q84" s="26">
        <f>Table1[[#This Row],[Net Price]]*Table1[[#This Row],[Qty ordered]]</f>
        <v>78</v>
      </c>
      <c r="R84"/>
      <c r="S84">
        <v>1</v>
      </c>
      <c r="T84" s="21">
        <v>1</v>
      </c>
      <c r="U84" s="21">
        <v>0</v>
      </c>
      <c r="V84" s="21">
        <v>1</v>
      </c>
      <c r="W84" s="21">
        <v>0</v>
      </c>
      <c r="X84" s="21" t="str">
        <f>IF(Table1[[#This Row],[GR to be done]]=Table1[[#This Row],[IR to be done]], "✔ Match", "⚠ Mismatch")</f>
        <v>✔ Match</v>
      </c>
      <c r="Z84" s="31">
        <v>45450</v>
      </c>
      <c r="AE84" s="23" t="str">
        <f>_xlfn.XLOOKUP(Table1[[#This Row],[Vendor Name]],VendorLookup!C:C,VendorLookup!H:H, "")</f>
        <v>DAP</v>
      </c>
    </row>
    <row r="85" spans="1:31" hidden="1" x14ac:dyDescent="0.35">
      <c r="A85" s="19">
        <f>_xlfn.XLOOKUP(B85, NetworkLookup!B:B, NetworkLookup!A:A, "")</f>
        <v>0</v>
      </c>
      <c r="C85" s="19">
        <f>_xlfn.XLOOKUP(B85, NetworkLookup!B:B, NetworkLookup!C:C, "")</f>
        <v>0</v>
      </c>
      <c r="D85" s="19">
        <f>_xlfn.XLOOKUP(B85, NetworkLookup!B:B, NetworkLookup!D:D, "")</f>
        <v>0</v>
      </c>
      <c r="F85" t="s">
        <v>30</v>
      </c>
      <c r="I85">
        <f>_xlfn.XLOOKUP(Table1[[#This Row],[Vendor Name]], VendorLookup!C:C, VendorLookup!B:B, "")</f>
        <v>1000003280</v>
      </c>
      <c r="J85" t="s">
        <v>35</v>
      </c>
      <c r="K85" t="s">
        <v>122</v>
      </c>
      <c r="L85" s="28"/>
      <c r="M85" s="29">
        <v>9202984473</v>
      </c>
      <c r="N85">
        <v>1</v>
      </c>
      <c r="O85" s="26">
        <v>2068.61</v>
      </c>
      <c r="P85" t="s">
        <v>507</v>
      </c>
      <c r="Q85" s="26">
        <f>Table1[[#This Row],[Net Price]]*Table1[[#This Row],[Qty ordered]]</f>
        <v>2068.61</v>
      </c>
      <c r="R85"/>
      <c r="S85">
        <v>1</v>
      </c>
      <c r="T85" s="21">
        <v>1</v>
      </c>
      <c r="U85" s="21">
        <v>0</v>
      </c>
      <c r="V85" s="21">
        <v>1</v>
      </c>
      <c r="W85" s="21">
        <v>0</v>
      </c>
      <c r="X85" s="21" t="str">
        <f>IF(Table1[[#This Row],[GR to be done]]=Table1[[#This Row],[IR to be done]], "✔ Match", "⚠ Mismatch")</f>
        <v>✔ Match</v>
      </c>
      <c r="Z85" s="31">
        <v>45453</v>
      </c>
      <c r="AE85" s="23" t="str">
        <f>_xlfn.XLOOKUP(Table1[[#This Row],[Vendor Name]],VendorLookup!C:C,VendorLookup!H:H, "")</f>
        <v>DAP</v>
      </c>
    </row>
    <row r="86" spans="1:31" hidden="1" x14ac:dyDescent="0.35">
      <c r="A86" s="19">
        <f>_xlfn.XLOOKUP(B86, NetworkLookup!B:B, NetworkLookup!A:A, "")</f>
        <v>0</v>
      </c>
      <c r="C86" s="19">
        <f>_xlfn.XLOOKUP(B86, NetworkLookup!B:B, NetworkLookup!C:C, "")</f>
        <v>0</v>
      </c>
      <c r="D86" s="19">
        <f>_xlfn.XLOOKUP(B86, NetworkLookup!B:B, NetworkLookup!D:D, "")</f>
        <v>0</v>
      </c>
      <c r="F86" t="s">
        <v>30</v>
      </c>
      <c r="I86">
        <f>_xlfn.XLOOKUP(Table1[[#This Row],[Vendor Name]], VendorLookup!C:C, VendorLookup!B:B, "")</f>
        <v>1000000551</v>
      </c>
      <c r="J86" t="s">
        <v>33</v>
      </c>
      <c r="K86" t="s">
        <v>123</v>
      </c>
      <c r="L86" s="28"/>
      <c r="M86" s="29">
        <v>9202984509</v>
      </c>
      <c r="N86">
        <v>1</v>
      </c>
      <c r="O86" s="26">
        <v>64.31</v>
      </c>
      <c r="P86" t="s">
        <v>507</v>
      </c>
      <c r="Q86" s="26">
        <f>Table1[[#This Row],[Net Price]]*Table1[[#This Row],[Qty ordered]]</f>
        <v>128.62</v>
      </c>
      <c r="R86"/>
      <c r="S86">
        <v>2</v>
      </c>
      <c r="T86" s="21">
        <v>2</v>
      </c>
      <c r="U86" s="21">
        <v>0</v>
      </c>
      <c r="V86" s="21">
        <v>2</v>
      </c>
      <c r="W86" s="21">
        <v>0</v>
      </c>
      <c r="X86" s="21" t="str">
        <f>IF(Table1[[#This Row],[GR to be done]]=Table1[[#This Row],[IR to be done]], "✔ Match", "⚠ Mismatch")</f>
        <v>✔ Match</v>
      </c>
      <c r="Z86" s="31">
        <v>45453</v>
      </c>
      <c r="AE86" s="23" t="str">
        <f>_xlfn.XLOOKUP(Table1[[#This Row],[Vendor Name]],VendorLookup!C:C,VendorLookup!H:H, "")</f>
        <v>DAP</v>
      </c>
    </row>
    <row r="87" spans="1:31" hidden="1" x14ac:dyDescent="0.35">
      <c r="A87" s="19">
        <f>_xlfn.XLOOKUP(B87, NetworkLookup!B:B, NetworkLookup!A:A, "")</f>
        <v>0</v>
      </c>
      <c r="C87" s="19">
        <f>_xlfn.XLOOKUP(B87, NetworkLookup!B:B, NetworkLookup!C:C, "")</f>
        <v>0</v>
      </c>
      <c r="D87" s="19">
        <f>_xlfn.XLOOKUP(B87, NetworkLookup!B:B, NetworkLookup!D:D, "")</f>
        <v>0</v>
      </c>
      <c r="F87" t="s">
        <v>30</v>
      </c>
      <c r="I87">
        <f>_xlfn.XLOOKUP(Table1[[#This Row],[Vendor Name]], VendorLookup!C:C, VendorLookup!B:B, "")</f>
        <v>1000001084</v>
      </c>
      <c r="J87" t="s">
        <v>43</v>
      </c>
      <c r="K87" t="s">
        <v>109</v>
      </c>
      <c r="L87" s="28"/>
      <c r="M87" s="29">
        <v>9202984952</v>
      </c>
      <c r="N87">
        <v>1</v>
      </c>
      <c r="O87" s="26">
        <v>3175</v>
      </c>
      <c r="P87" t="s">
        <v>507</v>
      </c>
      <c r="Q87" s="26">
        <f>Table1[[#This Row],[Net Price]]*Table1[[#This Row],[Qty ordered]]</f>
        <v>3175</v>
      </c>
      <c r="R87"/>
      <c r="S87">
        <v>1</v>
      </c>
      <c r="T87" s="21">
        <v>1</v>
      </c>
      <c r="U87" s="21">
        <v>0</v>
      </c>
      <c r="V87" s="21">
        <v>1</v>
      </c>
      <c r="W87" s="21">
        <v>0</v>
      </c>
      <c r="X87" s="21" t="str">
        <f>IF(Table1[[#This Row],[GR to be done]]=Table1[[#This Row],[IR to be done]], "✔ Match", "⚠ Mismatch")</f>
        <v>✔ Match</v>
      </c>
      <c r="Z87" s="31">
        <v>45455</v>
      </c>
      <c r="AE87" s="23" t="str">
        <f>_xlfn.XLOOKUP(Table1[[#This Row],[Vendor Name]],VendorLookup!C:C,VendorLookup!H:H, "")</f>
        <v>DAP</v>
      </c>
    </row>
    <row r="88" spans="1:31" hidden="1" x14ac:dyDescent="0.35">
      <c r="A88" s="19">
        <f>_xlfn.XLOOKUP(B88, NetworkLookup!B:B, NetworkLookup!A:A, "")</f>
        <v>0</v>
      </c>
      <c r="C88" s="19">
        <f>_xlfn.XLOOKUP(B88, NetworkLookup!B:B, NetworkLookup!C:C, "")</f>
        <v>0</v>
      </c>
      <c r="D88" s="19">
        <f>_xlfn.XLOOKUP(B88, NetworkLookup!B:B, NetworkLookup!D:D, "")</f>
        <v>0</v>
      </c>
      <c r="F88" t="s">
        <v>30</v>
      </c>
      <c r="I88">
        <f>_xlfn.XLOOKUP(Table1[[#This Row],[Vendor Name]], VendorLookup!C:C, VendorLookup!B:B, "")</f>
        <v>2000170731</v>
      </c>
      <c r="J88" t="s">
        <v>44</v>
      </c>
      <c r="K88" t="s">
        <v>124</v>
      </c>
      <c r="L88" s="28"/>
      <c r="M88" s="29">
        <v>9202985168</v>
      </c>
      <c r="N88">
        <v>1</v>
      </c>
      <c r="O88" s="26">
        <v>6750</v>
      </c>
      <c r="P88" t="s">
        <v>507</v>
      </c>
      <c r="Q88" s="26">
        <f>Table1[[#This Row],[Net Price]]*Table1[[#This Row],[Qty ordered]]</f>
        <v>6750</v>
      </c>
      <c r="R88"/>
      <c r="S88">
        <v>1</v>
      </c>
      <c r="T88" s="21">
        <v>1</v>
      </c>
      <c r="U88" s="21">
        <v>0</v>
      </c>
      <c r="V88" s="21">
        <v>1</v>
      </c>
      <c r="W88" s="21">
        <v>0</v>
      </c>
      <c r="X88" s="21" t="str">
        <f>IF(Table1[[#This Row],[GR to be done]]=Table1[[#This Row],[IR to be done]], "✔ Match", "⚠ Mismatch")</f>
        <v>✔ Match</v>
      </c>
      <c r="Z88" s="31">
        <v>45456</v>
      </c>
      <c r="AE88" s="23" t="str">
        <f>_xlfn.XLOOKUP(Table1[[#This Row],[Vendor Name]],VendorLookup!C:C,VendorLookup!H:H, "")</f>
        <v>ZZ</v>
      </c>
    </row>
    <row r="89" spans="1:31" hidden="1" x14ac:dyDescent="0.35">
      <c r="A89" s="19">
        <f>_xlfn.XLOOKUP(B89, NetworkLookup!B:B, NetworkLookup!A:A, "")</f>
        <v>0</v>
      </c>
      <c r="C89" s="19">
        <f>_xlfn.XLOOKUP(B89, NetworkLookup!B:B, NetworkLookup!C:C, "")</f>
        <v>0</v>
      </c>
      <c r="D89" s="19">
        <f>_xlfn.XLOOKUP(B89, NetworkLookup!B:B, NetworkLookup!D:D, "")</f>
        <v>0</v>
      </c>
      <c r="F89" t="s">
        <v>30</v>
      </c>
      <c r="I89">
        <f>_xlfn.XLOOKUP(Table1[[#This Row],[Vendor Name]], VendorLookup!C:C, VendorLookup!B:B, "")</f>
        <v>2000046383</v>
      </c>
      <c r="J89" t="s">
        <v>1829</v>
      </c>
      <c r="K89" t="s">
        <v>125</v>
      </c>
      <c r="L89" s="28"/>
      <c r="M89" s="29">
        <v>9202986363</v>
      </c>
      <c r="N89">
        <v>1</v>
      </c>
      <c r="O89" s="26">
        <v>2398.84</v>
      </c>
      <c r="P89" t="s">
        <v>507</v>
      </c>
      <c r="Q89" s="26">
        <f>Table1[[#This Row],[Net Price]]*Table1[[#This Row],[Qty ordered]]</f>
        <v>14393.04</v>
      </c>
      <c r="R89"/>
      <c r="S89">
        <v>6</v>
      </c>
      <c r="T89" s="21">
        <v>6</v>
      </c>
      <c r="U89" s="21">
        <v>0</v>
      </c>
      <c r="V89" s="21">
        <v>6</v>
      </c>
      <c r="W89" s="21">
        <v>0</v>
      </c>
      <c r="X89" s="21" t="str">
        <f>IF(Table1[[#This Row],[GR to be done]]=Table1[[#This Row],[IR to be done]], "✔ Match", "⚠ Mismatch")</f>
        <v>✔ Match</v>
      </c>
      <c r="Z89" s="31">
        <v>45463</v>
      </c>
      <c r="AE89" s="23" t="str">
        <f>_xlfn.XLOOKUP(Table1[[#This Row],[Vendor Name]],VendorLookup!C:C,VendorLookup!H:H, "")</f>
        <v>DAP</v>
      </c>
    </row>
    <row r="90" spans="1:31" hidden="1" x14ac:dyDescent="0.35">
      <c r="A90" s="19">
        <f>_xlfn.XLOOKUP(B90, NetworkLookup!B:B, NetworkLookup!A:A, "")</f>
        <v>0</v>
      </c>
      <c r="C90" s="19">
        <f>_xlfn.XLOOKUP(B90, NetworkLookup!B:B, NetworkLookup!C:C, "")</f>
        <v>0</v>
      </c>
      <c r="D90" s="19">
        <f>_xlfn.XLOOKUP(B90, NetworkLookup!B:B, NetworkLookup!D:D, "")</f>
        <v>0</v>
      </c>
      <c r="F90" t="s">
        <v>30</v>
      </c>
      <c r="I90">
        <f>_xlfn.XLOOKUP(Table1[[#This Row],[Vendor Name]], VendorLookup!C:C, VendorLookup!B:B, "")</f>
        <v>2000046383</v>
      </c>
      <c r="J90" t="s">
        <v>1829</v>
      </c>
      <c r="K90" t="s">
        <v>125</v>
      </c>
      <c r="L90" s="28"/>
      <c r="M90" s="29">
        <v>9202986363</v>
      </c>
      <c r="N90">
        <v>2</v>
      </c>
      <c r="O90" s="26">
        <v>2337.84</v>
      </c>
      <c r="P90" t="s">
        <v>507</v>
      </c>
      <c r="Q90" s="26">
        <f>Table1[[#This Row],[Net Price]]*Table1[[#This Row],[Qty ordered]]</f>
        <v>4675.68</v>
      </c>
      <c r="R90"/>
      <c r="S90">
        <v>2</v>
      </c>
      <c r="T90" s="21">
        <v>2</v>
      </c>
      <c r="U90" s="21">
        <v>0</v>
      </c>
      <c r="V90" s="21">
        <v>2</v>
      </c>
      <c r="W90" s="21">
        <v>0</v>
      </c>
      <c r="X90" s="21" t="str">
        <f>IF(Table1[[#This Row],[GR to be done]]=Table1[[#This Row],[IR to be done]], "✔ Match", "⚠ Mismatch")</f>
        <v>✔ Match</v>
      </c>
      <c r="Z90" s="31">
        <v>45463</v>
      </c>
      <c r="AE90" s="23" t="str">
        <f>_xlfn.XLOOKUP(Table1[[#This Row],[Vendor Name]],VendorLookup!C:C,VendorLookup!H:H, "")</f>
        <v>DAP</v>
      </c>
    </row>
    <row r="91" spans="1:31" hidden="1" x14ac:dyDescent="0.35">
      <c r="A91" s="19">
        <f>_xlfn.XLOOKUP(B91, NetworkLookup!B:B, NetworkLookup!A:A, "")</f>
        <v>0</v>
      </c>
      <c r="C91" s="19">
        <f>_xlfn.XLOOKUP(B91, NetworkLookup!B:B, NetworkLookup!C:C, "")</f>
        <v>0</v>
      </c>
      <c r="D91" s="19">
        <f>_xlfn.XLOOKUP(B91, NetworkLookup!B:B, NetworkLookup!D:D, "")</f>
        <v>0</v>
      </c>
      <c r="F91" t="s">
        <v>30</v>
      </c>
      <c r="I91">
        <f>_xlfn.XLOOKUP(Table1[[#This Row],[Vendor Name]], VendorLookup!C:C, VendorLookup!B:B, "")</f>
        <v>2000046383</v>
      </c>
      <c r="J91" t="s">
        <v>1829</v>
      </c>
      <c r="K91" t="s">
        <v>126</v>
      </c>
      <c r="L91" s="28"/>
      <c r="M91" s="29">
        <v>9202986363</v>
      </c>
      <c r="N91">
        <v>3</v>
      </c>
      <c r="O91" s="26">
        <v>2337.84</v>
      </c>
      <c r="P91" t="s">
        <v>507</v>
      </c>
      <c r="Q91" s="26">
        <f>Table1[[#This Row],[Net Price]]*Table1[[#This Row],[Qty ordered]]</f>
        <v>2337.84</v>
      </c>
      <c r="R91"/>
      <c r="S91">
        <v>1</v>
      </c>
      <c r="T91" s="21">
        <v>1</v>
      </c>
      <c r="U91" s="21">
        <v>0</v>
      </c>
      <c r="V91" s="21">
        <v>1</v>
      </c>
      <c r="W91" s="21">
        <v>0</v>
      </c>
      <c r="X91" s="21" t="str">
        <f>IF(Table1[[#This Row],[GR to be done]]=Table1[[#This Row],[IR to be done]], "✔ Match", "⚠ Mismatch")</f>
        <v>✔ Match</v>
      </c>
      <c r="Z91" s="31">
        <v>45463</v>
      </c>
      <c r="AE91" s="23" t="str">
        <f>_xlfn.XLOOKUP(Table1[[#This Row],[Vendor Name]],VendorLookup!C:C,VendorLookup!H:H, "")</f>
        <v>DAP</v>
      </c>
    </row>
    <row r="92" spans="1:31" hidden="1" x14ac:dyDescent="0.35">
      <c r="A92" s="19">
        <f>_xlfn.XLOOKUP(B92, NetworkLookup!B:B, NetworkLookup!A:A, "")</f>
        <v>0</v>
      </c>
      <c r="C92" s="19">
        <f>_xlfn.XLOOKUP(B92, NetworkLookup!B:B, NetworkLookup!C:C, "")</f>
        <v>0</v>
      </c>
      <c r="D92" s="19">
        <f>_xlfn.XLOOKUP(B92, NetworkLookup!B:B, NetworkLookup!D:D, "")</f>
        <v>0</v>
      </c>
      <c r="F92" t="s">
        <v>30</v>
      </c>
      <c r="I92">
        <f>_xlfn.XLOOKUP(Table1[[#This Row],[Vendor Name]], VendorLookup!C:C, VendorLookup!B:B, "")</f>
        <v>2000046383</v>
      </c>
      <c r="J92" t="s">
        <v>1829</v>
      </c>
      <c r="K92" t="s">
        <v>127</v>
      </c>
      <c r="L92" s="28"/>
      <c r="M92" s="29">
        <v>9202986363</v>
      </c>
      <c r="N92">
        <v>4</v>
      </c>
      <c r="O92" s="26">
        <v>959</v>
      </c>
      <c r="P92" t="s">
        <v>507</v>
      </c>
      <c r="Q92" s="26">
        <f>Table1[[#This Row],[Net Price]]*Table1[[#This Row],[Qty ordered]]</f>
        <v>959</v>
      </c>
      <c r="R92"/>
      <c r="S92">
        <v>1</v>
      </c>
      <c r="T92" s="21">
        <v>1</v>
      </c>
      <c r="U92" s="21">
        <v>0</v>
      </c>
      <c r="V92" s="21">
        <v>1</v>
      </c>
      <c r="W92" s="21">
        <v>0</v>
      </c>
      <c r="X92" s="21" t="str">
        <f>IF(Table1[[#This Row],[GR to be done]]=Table1[[#This Row],[IR to be done]], "✔ Match", "⚠ Mismatch")</f>
        <v>✔ Match</v>
      </c>
      <c r="Z92" s="31">
        <v>45463</v>
      </c>
      <c r="AE92" s="23" t="str">
        <f>_xlfn.XLOOKUP(Table1[[#This Row],[Vendor Name]],VendorLookup!C:C,VendorLookup!H:H, "")</f>
        <v>DAP</v>
      </c>
    </row>
    <row r="93" spans="1:31" hidden="1" x14ac:dyDescent="0.35">
      <c r="A93" s="19">
        <f>_xlfn.XLOOKUP(B93, NetworkLookup!B:B, NetworkLookup!A:A, "")</f>
        <v>0</v>
      </c>
      <c r="C93" s="19">
        <f>_xlfn.XLOOKUP(B93, NetworkLookup!B:B, NetworkLookup!C:C, "")</f>
        <v>0</v>
      </c>
      <c r="D93" s="19">
        <f>_xlfn.XLOOKUP(B93, NetworkLookup!B:B, NetworkLookup!D:D, "")</f>
        <v>0</v>
      </c>
      <c r="F93" t="s">
        <v>30</v>
      </c>
      <c r="I93">
        <f>_xlfn.XLOOKUP(Table1[[#This Row],[Vendor Name]], VendorLookup!C:C, VendorLookup!B:B, "")</f>
        <v>2000046383</v>
      </c>
      <c r="J93" t="s">
        <v>1829</v>
      </c>
      <c r="K93" t="s">
        <v>128</v>
      </c>
      <c r="L93" s="28"/>
      <c r="M93" s="29">
        <v>9202986363</v>
      </c>
      <c r="N93">
        <v>5</v>
      </c>
      <c r="O93" s="26">
        <v>45457</v>
      </c>
      <c r="P93" t="s">
        <v>507</v>
      </c>
      <c r="Q93" s="26">
        <f>Table1[[#This Row],[Net Price]]*Table1[[#This Row],[Qty ordered]]</f>
        <v>45457</v>
      </c>
      <c r="R93"/>
      <c r="S93">
        <v>1</v>
      </c>
      <c r="T93" s="21">
        <v>1</v>
      </c>
      <c r="U93" s="21">
        <v>0</v>
      </c>
      <c r="V93" s="21">
        <v>1</v>
      </c>
      <c r="W93" s="21">
        <v>0</v>
      </c>
      <c r="X93" s="21" t="str">
        <f>IF(Table1[[#This Row],[GR to be done]]=Table1[[#This Row],[IR to be done]], "✔ Match", "⚠ Mismatch")</f>
        <v>✔ Match</v>
      </c>
      <c r="Z93" s="31">
        <v>45463</v>
      </c>
      <c r="AE93" s="23" t="str">
        <f>_xlfn.XLOOKUP(Table1[[#This Row],[Vendor Name]],VendorLookup!C:C,VendorLookup!H:H, "")</f>
        <v>DAP</v>
      </c>
    </row>
    <row r="94" spans="1:31" hidden="1" x14ac:dyDescent="0.35">
      <c r="A94" s="19">
        <f>_xlfn.XLOOKUP(B94, NetworkLookup!B:B, NetworkLookup!A:A, "")</f>
        <v>0</v>
      </c>
      <c r="C94" s="19">
        <f>_xlfn.XLOOKUP(B94, NetworkLookup!B:B, NetworkLookup!C:C, "")</f>
        <v>0</v>
      </c>
      <c r="D94" s="19">
        <f>_xlfn.XLOOKUP(B94, NetworkLookup!B:B, NetworkLookup!D:D, "")</f>
        <v>0</v>
      </c>
      <c r="F94" t="s">
        <v>30</v>
      </c>
      <c r="I94">
        <f>_xlfn.XLOOKUP(Table1[[#This Row],[Vendor Name]], VendorLookup!C:C, VendorLookup!B:B, "")</f>
        <v>2000046383</v>
      </c>
      <c r="J94" t="s">
        <v>1829</v>
      </c>
      <c r="K94" t="s">
        <v>129</v>
      </c>
      <c r="L94" s="28"/>
      <c r="M94" s="29">
        <v>9202986363</v>
      </c>
      <c r="N94">
        <v>6</v>
      </c>
      <c r="O94" s="26">
        <v>240.92</v>
      </c>
      <c r="P94" t="s">
        <v>507</v>
      </c>
      <c r="Q94" s="26">
        <f>Table1[[#This Row],[Net Price]]*Table1[[#This Row],[Qty ordered]]</f>
        <v>240.92</v>
      </c>
      <c r="R94"/>
      <c r="S94">
        <v>1</v>
      </c>
      <c r="T94" s="21">
        <v>1</v>
      </c>
      <c r="U94" s="21">
        <v>0</v>
      </c>
      <c r="V94" s="21">
        <v>1</v>
      </c>
      <c r="W94" s="21">
        <v>0</v>
      </c>
      <c r="X94" s="21" t="str">
        <f>IF(Table1[[#This Row],[GR to be done]]=Table1[[#This Row],[IR to be done]], "✔ Match", "⚠ Mismatch")</f>
        <v>✔ Match</v>
      </c>
      <c r="Z94" s="31">
        <v>45463</v>
      </c>
      <c r="AE94" s="23" t="str">
        <f>_xlfn.XLOOKUP(Table1[[#This Row],[Vendor Name]],VendorLookup!C:C,VendorLookup!H:H, "")</f>
        <v>DAP</v>
      </c>
    </row>
    <row r="95" spans="1:31" hidden="1" x14ac:dyDescent="0.35">
      <c r="A95" s="19">
        <f>_xlfn.XLOOKUP(B95, NetworkLookup!B:B, NetworkLookup!A:A, "")</f>
        <v>0</v>
      </c>
      <c r="C95" s="19">
        <f>_xlfn.XLOOKUP(B95, NetworkLookup!B:B, NetworkLookup!C:C, "")</f>
        <v>0</v>
      </c>
      <c r="D95" s="19">
        <f>_xlfn.XLOOKUP(B95, NetworkLookup!B:B, NetworkLookup!D:D, "")</f>
        <v>0</v>
      </c>
      <c r="F95" t="s">
        <v>30</v>
      </c>
      <c r="I95">
        <f>_xlfn.XLOOKUP(Table1[[#This Row],[Vendor Name]], VendorLookup!C:C, VendorLookup!B:B, "")</f>
        <v>2000167603</v>
      </c>
      <c r="J95" t="s">
        <v>40</v>
      </c>
      <c r="K95" t="s">
        <v>130</v>
      </c>
      <c r="L95" s="28"/>
      <c r="M95" s="29">
        <v>9202986434</v>
      </c>
      <c r="N95">
        <v>1</v>
      </c>
      <c r="O95" s="26">
        <v>2200</v>
      </c>
      <c r="P95" t="s">
        <v>508</v>
      </c>
      <c r="Q95" s="26">
        <f>Table1[[#This Row],[Net Price]]*Table1[[#This Row],[Qty ordered]]</f>
        <v>8800</v>
      </c>
      <c r="R95"/>
      <c r="S95">
        <v>4</v>
      </c>
      <c r="T95" s="21">
        <v>4</v>
      </c>
      <c r="U95" s="21">
        <v>0</v>
      </c>
      <c r="V95" s="21">
        <v>4</v>
      </c>
      <c r="W95" s="21">
        <v>0</v>
      </c>
      <c r="X95" s="21" t="str">
        <f>IF(Table1[[#This Row],[GR to be done]]=Table1[[#This Row],[IR to be done]], "✔ Match", "⚠ Mismatch")</f>
        <v>✔ Match</v>
      </c>
      <c r="Z95" s="31">
        <v>45463</v>
      </c>
      <c r="AE95" s="23" t="str">
        <f>_xlfn.XLOOKUP(Table1[[#This Row],[Vendor Name]],VendorLookup!C:C,VendorLookup!H:H, "")</f>
        <v>ZZ</v>
      </c>
    </row>
    <row r="96" spans="1:31" hidden="1" x14ac:dyDescent="0.35">
      <c r="A96" s="19">
        <f>_xlfn.XLOOKUP(B96, NetworkLookup!B:B, NetworkLookup!A:A, "")</f>
        <v>0</v>
      </c>
      <c r="C96" s="19">
        <f>_xlfn.XLOOKUP(B96, NetworkLookup!B:B, NetworkLookup!C:C, "")</f>
        <v>0</v>
      </c>
      <c r="D96" s="19">
        <f>_xlfn.XLOOKUP(B96, NetworkLookup!B:B, NetworkLookup!D:D, "")</f>
        <v>0</v>
      </c>
      <c r="F96" t="s">
        <v>30</v>
      </c>
      <c r="I96">
        <f>_xlfn.XLOOKUP(Table1[[#This Row],[Vendor Name]], VendorLookup!C:C, VendorLookup!B:B, "")</f>
        <v>2000115430</v>
      </c>
      <c r="J96" t="s">
        <v>41</v>
      </c>
      <c r="K96" t="s">
        <v>131</v>
      </c>
      <c r="L96" s="28"/>
      <c r="M96" s="29">
        <v>9202986716</v>
      </c>
      <c r="N96">
        <v>1</v>
      </c>
      <c r="O96" s="26">
        <v>4400</v>
      </c>
      <c r="P96" t="s">
        <v>508</v>
      </c>
      <c r="Q96" s="26">
        <f>Table1[[#This Row],[Net Price]]*Table1[[#This Row],[Qty ordered]]</f>
        <v>4400</v>
      </c>
      <c r="R96"/>
      <c r="S96">
        <v>1</v>
      </c>
      <c r="T96" s="21">
        <v>1</v>
      </c>
      <c r="U96" s="21">
        <v>0</v>
      </c>
      <c r="V96" s="21">
        <v>1</v>
      </c>
      <c r="W96" s="21">
        <v>0</v>
      </c>
      <c r="X96" s="21" t="str">
        <f>IF(Table1[[#This Row],[GR to be done]]=Table1[[#This Row],[IR to be done]], "✔ Match", "⚠ Mismatch")</f>
        <v>✔ Match</v>
      </c>
      <c r="Z96" s="31">
        <v>45464</v>
      </c>
      <c r="AE96" s="23" t="str">
        <f>_xlfn.XLOOKUP(Table1[[#This Row],[Vendor Name]],VendorLookup!C:C,VendorLookup!H:H, "")</f>
        <v>FCA</v>
      </c>
    </row>
    <row r="97" spans="1:31" hidden="1" x14ac:dyDescent="0.35">
      <c r="A97" s="19">
        <f>_xlfn.XLOOKUP(B97, NetworkLookup!B:B, NetworkLookup!A:A, "")</f>
        <v>0</v>
      </c>
      <c r="C97" s="19">
        <f>_xlfn.XLOOKUP(B97, NetworkLookup!B:B, NetworkLookup!C:C, "")</f>
        <v>0</v>
      </c>
      <c r="D97" s="19">
        <f>_xlfn.XLOOKUP(B97, NetworkLookup!B:B, NetworkLookup!D:D, "")</f>
        <v>0</v>
      </c>
      <c r="F97" t="s">
        <v>30</v>
      </c>
      <c r="I97">
        <f>_xlfn.XLOOKUP(Table1[[#This Row],[Vendor Name]], VendorLookup!C:C, VendorLookup!B:B, "")</f>
        <v>2000115430</v>
      </c>
      <c r="J97" t="s">
        <v>41</v>
      </c>
      <c r="K97" t="s">
        <v>131</v>
      </c>
      <c r="L97" s="28"/>
      <c r="M97" s="29">
        <v>9202986716</v>
      </c>
      <c r="N97">
        <v>2</v>
      </c>
      <c r="O97" s="26">
        <v>6600</v>
      </c>
      <c r="P97" t="s">
        <v>508</v>
      </c>
      <c r="Q97" s="26">
        <f>Table1[[#This Row],[Net Price]]*Table1[[#This Row],[Qty ordered]]</f>
        <v>6600</v>
      </c>
      <c r="R97"/>
      <c r="S97">
        <v>1</v>
      </c>
      <c r="T97" s="21">
        <v>1</v>
      </c>
      <c r="U97" s="21">
        <v>0</v>
      </c>
      <c r="V97" s="21">
        <v>1</v>
      </c>
      <c r="W97" s="21">
        <v>0</v>
      </c>
      <c r="X97" s="21" t="str">
        <f>IF(Table1[[#This Row],[GR to be done]]=Table1[[#This Row],[IR to be done]], "✔ Match", "⚠ Mismatch")</f>
        <v>✔ Match</v>
      </c>
      <c r="Z97" s="31">
        <v>45464</v>
      </c>
      <c r="AE97" s="23" t="str">
        <f>_xlfn.XLOOKUP(Table1[[#This Row],[Vendor Name]],VendorLookup!C:C,VendorLookup!H:H, "")</f>
        <v>FCA</v>
      </c>
    </row>
    <row r="98" spans="1:31" hidden="1" x14ac:dyDescent="0.35">
      <c r="A98" s="19">
        <f>_xlfn.XLOOKUP(B98, NetworkLookup!B:B, NetworkLookup!A:A, "")</f>
        <v>0</v>
      </c>
      <c r="C98" s="19">
        <f>_xlfn.XLOOKUP(B98, NetworkLookup!B:B, NetworkLookup!C:C, "")</f>
        <v>0</v>
      </c>
      <c r="D98" s="19">
        <f>_xlfn.XLOOKUP(B98, NetworkLookup!B:B, NetworkLookup!D:D, "")</f>
        <v>0</v>
      </c>
      <c r="F98" t="s">
        <v>30</v>
      </c>
      <c r="I98">
        <f>_xlfn.XLOOKUP(Table1[[#This Row],[Vendor Name]], VendorLookup!C:C, VendorLookup!B:B, "")</f>
        <v>2000115430</v>
      </c>
      <c r="J98" t="s">
        <v>41</v>
      </c>
      <c r="K98" t="s">
        <v>90</v>
      </c>
      <c r="L98" s="28"/>
      <c r="M98" s="29">
        <v>9202986716</v>
      </c>
      <c r="N98">
        <v>3</v>
      </c>
      <c r="O98" s="26">
        <v>800</v>
      </c>
      <c r="P98" t="s">
        <v>508</v>
      </c>
      <c r="Q98" s="26">
        <f>Table1[[#This Row],[Net Price]]*Table1[[#This Row],[Qty ordered]]</f>
        <v>800</v>
      </c>
      <c r="R98"/>
      <c r="S98">
        <v>1</v>
      </c>
      <c r="T98" s="21">
        <v>1</v>
      </c>
      <c r="U98" s="21">
        <v>0</v>
      </c>
      <c r="V98" s="21">
        <v>1</v>
      </c>
      <c r="W98" s="21">
        <v>0</v>
      </c>
      <c r="X98" s="21" t="str">
        <f>IF(Table1[[#This Row],[GR to be done]]=Table1[[#This Row],[IR to be done]], "✔ Match", "⚠ Mismatch")</f>
        <v>✔ Match</v>
      </c>
      <c r="Z98" s="31">
        <v>45464</v>
      </c>
      <c r="AE98" s="23" t="str">
        <f>_xlfn.XLOOKUP(Table1[[#This Row],[Vendor Name]],VendorLookup!C:C,VendorLookup!H:H, "")</f>
        <v>FCA</v>
      </c>
    </row>
    <row r="99" spans="1:31" hidden="1" x14ac:dyDescent="0.35">
      <c r="A99" s="19">
        <f>_xlfn.XLOOKUP(B99, NetworkLookup!B:B, NetworkLookup!A:A, "")</f>
        <v>0</v>
      </c>
      <c r="C99" s="19">
        <f>_xlfn.XLOOKUP(B99, NetworkLookup!B:B, NetworkLookup!C:C, "")</f>
        <v>0</v>
      </c>
      <c r="D99" s="19">
        <f>_xlfn.XLOOKUP(B99, NetworkLookup!B:B, NetworkLookup!D:D, "")</f>
        <v>0</v>
      </c>
      <c r="F99" t="s">
        <v>30</v>
      </c>
      <c r="I99">
        <f>_xlfn.XLOOKUP(Table1[[#This Row],[Vendor Name]], VendorLookup!C:C, VendorLookup!B:B, "")</f>
        <v>2000115430</v>
      </c>
      <c r="J99" t="s">
        <v>41</v>
      </c>
      <c r="K99" t="s">
        <v>132</v>
      </c>
      <c r="L99" s="28"/>
      <c r="M99" s="29">
        <v>9202986716</v>
      </c>
      <c r="N99">
        <v>4</v>
      </c>
      <c r="O99" s="26">
        <v>800</v>
      </c>
      <c r="P99" t="s">
        <v>508</v>
      </c>
      <c r="Q99" s="26">
        <f>Table1[[#This Row],[Net Price]]*Table1[[#This Row],[Qty ordered]]</f>
        <v>800</v>
      </c>
      <c r="R99"/>
      <c r="S99">
        <v>1</v>
      </c>
      <c r="T99" s="21">
        <v>1</v>
      </c>
      <c r="U99" s="21">
        <v>0</v>
      </c>
      <c r="V99" s="21">
        <v>1</v>
      </c>
      <c r="W99" s="21">
        <v>0</v>
      </c>
      <c r="X99" s="21" t="str">
        <f>IF(Table1[[#This Row],[GR to be done]]=Table1[[#This Row],[IR to be done]], "✔ Match", "⚠ Mismatch")</f>
        <v>✔ Match</v>
      </c>
      <c r="Z99" s="31">
        <v>45464</v>
      </c>
      <c r="AE99" s="23" t="str">
        <f>_xlfn.XLOOKUP(Table1[[#This Row],[Vendor Name]],VendorLookup!C:C,VendorLookup!H:H, "")</f>
        <v>FCA</v>
      </c>
    </row>
    <row r="100" spans="1:31" hidden="1" x14ac:dyDescent="0.35">
      <c r="A100" s="19">
        <f>_xlfn.XLOOKUP(B100, NetworkLookup!B:B, NetworkLookup!A:A, "")</f>
        <v>0</v>
      </c>
      <c r="C100" s="19">
        <f>_xlfn.XLOOKUP(B100, NetworkLookup!B:B, NetworkLookup!C:C, "")</f>
        <v>0</v>
      </c>
      <c r="D100" s="19">
        <f>_xlfn.XLOOKUP(B100, NetworkLookup!B:B, NetworkLookup!D:D, "")</f>
        <v>0</v>
      </c>
      <c r="F100" t="s">
        <v>30</v>
      </c>
      <c r="I100">
        <f>_xlfn.XLOOKUP(Table1[[#This Row],[Vendor Name]], VendorLookup!C:C, VendorLookup!B:B, "")</f>
        <v>2000115430</v>
      </c>
      <c r="J100" t="s">
        <v>41</v>
      </c>
      <c r="K100" t="s">
        <v>96</v>
      </c>
      <c r="L100" s="28"/>
      <c r="M100" s="29">
        <v>9202986716</v>
      </c>
      <c r="N100">
        <v>5</v>
      </c>
      <c r="O100" s="26">
        <v>3150</v>
      </c>
      <c r="P100" t="s">
        <v>508</v>
      </c>
      <c r="Q100" s="26">
        <f>Table1[[#This Row],[Net Price]]*Table1[[#This Row],[Qty ordered]]</f>
        <v>3150</v>
      </c>
      <c r="R100"/>
      <c r="S100">
        <v>1</v>
      </c>
      <c r="T100" s="21">
        <v>1</v>
      </c>
      <c r="U100" s="21">
        <v>0</v>
      </c>
      <c r="V100" s="21">
        <v>1</v>
      </c>
      <c r="W100" s="21">
        <v>0</v>
      </c>
      <c r="X100" s="21" t="str">
        <f>IF(Table1[[#This Row],[GR to be done]]=Table1[[#This Row],[IR to be done]], "✔ Match", "⚠ Mismatch")</f>
        <v>✔ Match</v>
      </c>
      <c r="Z100" s="31">
        <v>45464</v>
      </c>
      <c r="AE100" s="23" t="str">
        <f>_xlfn.XLOOKUP(Table1[[#This Row],[Vendor Name]],VendorLookup!C:C,VendorLookup!H:H, "")</f>
        <v>FCA</v>
      </c>
    </row>
    <row r="101" spans="1:31" hidden="1" x14ac:dyDescent="0.35">
      <c r="A101" s="19">
        <f>_xlfn.XLOOKUP(B101, NetworkLookup!B:B, NetworkLookup!A:A, "")</f>
        <v>0</v>
      </c>
      <c r="C101" s="19">
        <f>_xlfn.XLOOKUP(B101, NetworkLookup!B:B, NetworkLookup!C:C, "")</f>
        <v>0</v>
      </c>
      <c r="D101" s="19">
        <f>_xlfn.XLOOKUP(B101, NetworkLookup!B:B, NetworkLookup!D:D, "")</f>
        <v>0</v>
      </c>
      <c r="F101" t="s">
        <v>30</v>
      </c>
      <c r="I101">
        <f>_xlfn.XLOOKUP(Table1[[#This Row],[Vendor Name]], VendorLookup!C:C, VendorLookup!B:B, "")</f>
        <v>2000115430</v>
      </c>
      <c r="J101" t="s">
        <v>41</v>
      </c>
      <c r="K101" t="s">
        <v>97</v>
      </c>
      <c r="L101" s="28"/>
      <c r="M101" s="29">
        <v>9202986716</v>
      </c>
      <c r="N101">
        <v>6</v>
      </c>
      <c r="O101" s="26">
        <v>1570</v>
      </c>
      <c r="P101" t="s">
        <v>508</v>
      </c>
      <c r="Q101" s="26">
        <f>Table1[[#This Row],[Net Price]]*Table1[[#This Row],[Qty ordered]]</f>
        <v>1570</v>
      </c>
      <c r="R101"/>
      <c r="S101">
        <v>1</v>
      </c>
      <c r="T101" s="21">
        <v>1</v>
      </c>
      <c r="U101" s="21">
        <v>0</v>
      </c>
      <c r="V101" s="21">
        <v>1</v>
      </c>
      <c r="W101" s="21">
        <v>0</v>
      </c>
      <c r="X101" s="21" t="str">
        <f>IF(Table1[[#This Row],[GR to be done]]=Table1[[#This Row],[IR to be done]], "✔ Match", "⚠ Mismatch")</f>
        <v>✔ Match</v>
      </c>
      <c r="Z101" s="31">
        <v>45464</v>
      </c>
      <c r="AE101" s="23" t="str">
        <f>_xlfn.XLOOKUP(Table1[[#This Row],[Vendor Name]],VendorLookup!C:C,VendorLookup!H:H, "")</f>
        <v>FCA</v>
      </c>
    </row>
    <row r="102" spans="1:31" hidden="1" x14ac:dyDescent="0.35">
      <c r="A102" s="19">
        <f>_xlfn.XLOOKUP(B102, NetworkLookup!B:B, NetworkLookup!A:A, "")</f>
        <v>0</v>
      </c>
      <c r="C102" s="19">
        <f>_xlfn.XLOOKUP(B102, NetworkLookup!B:B, NetworkLookup!C:C, "")</f>
        <v>0</v>
      </c>
      <c r="D102" s="19">
        <f>_xlfn.XLOOKUP(B102, NetworkLookup!B:B, NetworkLookup!D:D, "")</f>
        <v>0</v>
      </c>
      <c r="F102" t="s">
        <v>30</v>
      </c>
      <c r="I102">
        <f>_xlfn.XLOOKUP(Table1[[#This Row],[Vendor Name]], VendorLookup!C:C, VendorLookup!B:B, "")</f>
        <v>2000115430</v>
      </c>
      <c r="J102" t="s">
        <v>41</v>
      </c>
      <c r="K102" t="s">
        <v>93</v>
      </c>
      <c r="L102" s="28"/>
      <c r="M102" s="29">
        <v>9202986716</v>
      </c>
      <c r="N102">
        <v>7</v>
      </c>
      <c r="O102" s="26">
        <v>1500</v>
      </c>
      <c r="P102" t="s">
        <v>508</v>
      </c>
      <c r="Q102" s="26">
        <f>Table1[[#This Row],[Net Price]]*Table1[[#This Row],[Qty ordered]]</f>
        <v>1500</v>
      </c>
      <c r="R102"/>
      <c r="S102">
        <v>1</v>
      </c>
      <c r="T102" s="21">
        <v>1</v>
      </c>
      <c r="U102" s="21">
        <v>0</v>
      </c>
      <c r="V102" s="21">
        <v>1</v>
      </c>
      <c r="W102" s="21">
        <v>0</v>
      </c>
      <c r="X102" s="21" t="str">
        <f>IF(Table1[[#This Row],[GR to be done]]=Table1[[#This Row],[IR to be done]], "✔ Match", "⚠ Mismatch")</f>
        <v>✔ Match</v>
      </c>
      <c r="Z102" s="31">
        <v>45464</v>
      </c>
      <c r="AE102" s="23" t="str">
        <f>_xlfn.XLOOKUP(Table1[[#This Row],[Vendor Name]],VendorLookup!C:C,VendorLookup!H:H, "")</f>
        <v>FCA</v>
      </c>
    </row>
    <row r="103" spans="1:31" hidden="1" x14ac:dyDescent="0.35">
      <c r="A103" s="19">
        <f>_xlfn.XLOOKUP(B103, NetworkLookup!B:B, NetworkLookup!A:A, "")</f>
        <v>0</v>
      </c>
      <c r="C103" s="19">
        <f>_xlfn.XLOOKUP(B103, NetworkLookup!B:B, NetworkLookup!C:C, "")</f>
        <v>0</v>
      </c>
      <c r="D103" s="19">
        <f>_xlfn.XLOOKUP(B103, NetworkLookup!B:B, NetworkLookup!D:D, "")</f>
        <v>0</v>
      </c>
      <c r="F103" t="s">
        <v>30</v>
      </c>
      <c r="I103">
        <f>_xlfn.XLOOKUP(Table1[[#This Row],[Vendor Name]], VendorLookup!C:C, VendorLookup!B:B, "")</f>
        <v>2000041466</v>
      </c>
      <c r="J103" t="s">
        <v>1810</v>
      </c>
      <c r="K103" t="s">
        <v>133</v>
      </c>
      <c r="L103" s="28"/>
      <c r="M103" s="29">
        <v>9202987061</v>
      </c>
      <c r="N103">
        <v>1</v>
      </c>
      <c r="O103" s="26">
        <v>77990</v>
      </c>
      <c r="P103" t="s">
        <v>507</v>
      </c>
      <c r="Q103" s="26">
        <f>Table1[[#This Row],[Net Price]]*Table1[[#This Row],[Qty ordered]]</f>
        <v>77990</v>
      </c>
      <c r="R103"/>
      <c r="S103">
        <v>1</v>
      </c>
      <c r="T103" s="21">
        <v>1</v>
      </c>
      <c r="U103" s="21">
        <v>0</v>
      </c>
      <c r="V103" s="21">
        <v>1</v>
      </c>
      <c r="W103" s="21">
        <v>0</v>
      </c>
      <c r="X103" s="21" t="str">
        <f>IF(Table1[[#This Row],[GR to be done]]=Table1[[#This Row],[IR to be done]], "✔ Match", "⚠ Mismatch")</f>
        <v>✔ Match</v>
      </c>
      <c r="Z103" s="31">
        <v>45467</v>
      </c>
      <c r="AE103" s="23" t="str">
        <f>_xlfn.XLOOKUP(Table1[[#This Row],[Vendor Name]],VendorLookup!C:C,VendorLookup!H:H, "")</f>
        <v>DAP</v>
      </c>
    </row>
    <row r="104" spans="1:31" hidden="1" x14ac:dyDescent="0.35">
      <c r="A104" s="19">
        <f>_xlfn.XLOOKUP(B104, NetworkLookup!B:B, NetworkLookup!A:A, "")</f>
        <v>0</v>
      </c>
      <c r="C104" s="19">
        <f>_xlfn.XLOOKUP(B104, NetworkLookup!B:B, NetworkLookup!C:C, "")</f>
        <v>0</v>
      </c>
      <c r="D104" s="19">
        <f>_xlfn.XLOOKUP(B104, NetworkLookup!B:B, NetworkLookup!D:D, "")</f>
        <v>0</v>
      </c>
      <c r="F104" t="s">
        <v>30</v>
      </c>
      <c r="I104">
        <f>_xlfn.XLOOKUP(Table1[[#This Row],[Vendor Name]], VendorLookup!C:C, VendorLookup!B:B, "")</f>
        <v>2000171952</v>
      </c>
      <c r="J104" t="s">
        <v>45</v>
      </c>
      <c r="K104" t="s">
        <v>134</v>
      </c>
      <c r="L104" s="28"/>
      <c r="M104" s="29">
        <v>9202987193</v>
      </c>
      <c r="N104">
        <v>1</v>
      </c>
      <c r="O104" s="26">
        <v>12.17</v>
      </c>
      <c r="P104" t="s">
        <v>508</v>
      </c>
      <c r="Q104" s="26">
        <f>Table1[[#This Row],[Net Price]]*Table1[[#This Row],[Qty ordered]]</f>
        <v>36.51</v>
      </c>
      <c r="R104"/>
      <c r="S104">
        <v>3</v>
      </c>
      <c r="T104" s="21">
        <v>3</v>
      </c>
      <c r="U104" s="21">
        <v>0</v>
      </c>
      <c r="V104" s="21">
        <v>3</v>
      </c>
      <c r="W104" s="21">
        <v>0</v>
      </c>
      <c r="X104" s="21" t="str">
        <f>IF(Table1[[#This Row],[GR to be done]]=Table1[[#This Row],[IR to be done]], "✔ Match", "⚠ Mismatch")</f>
        <v>✔ Match</v>
      </c>
      <c r="Z104" s="31">
        <v>45468</v>
      </c>
      <c r="AE104" s="23" t="str">
        <f>_xlfn.XLOOKUP(Table1[[#This Row],[Vendor Name]],VendorLookup!C:C,VendorLookup!H:H, "")</f>
        <v>ZZ</v>
      </c>
    </row>
    <row r="105" spans="1:31" hidden="1" x14ac:dyDescent="0.35">
      <c r="A105" s="19">
        <f>_xlfn.XLOOKUP(B105, NetworkLookup!B:B, NetworkLookup!A:A, "")</f>
        <v>0</v>
      </c>
      <c r="C105" s="19">
        <f>_xlfn.XLOOKUP(B105, NetworkLookup!B:B, NetworkLookup!C:C, "")</f>
        <v>0</v>
      </c>
      <c r="D105" s="19">
        <f>_xlfn.XLOOKUP(B105, NetworkLookup!B:B, NetworkLookup!D:D, "")</f>
        <v>0</v>
      </c>
      <c r="F105" t="s">
        <v>30</v>
      </c>
      <c r="I105">
        <f>_xlfn.XLOOKUP(Table1[[#This Row],[Vendor Name]], VendorLookup!C:C, VendorLookup!B:B, "")</f>
        <v>2000171952</v>
      </c>
      <c r="J105" t="s">
        <v>45</v>
      </c>
      <c r="K105" t="s">
        <v>134</v>
      </c>
      <c r="L105" s="28"/>
      <c r="M105" s="29">
        <v>9202987193</v>
      </c>
      <c r="N105">
        <v>2</v>
      </c>
      <c r="O105" s="26">
        <v>18.59</v>
      </c>
      <c r="P105" t="s">
        <v>508</v>
      </c>
      <c r="Q105" s="26">
        <f>Table1[[#This Row],[Net Price]]*Table1[[#This Row],[Qty ordered]]</f>
        <v>18.59</v>
      </c>
      <c r="R105"/>
      <c r="S105">
        <v>1</v>
      </c>
      <c r="T105" s="21">
        <v>1</v>
      </c>
      <c r="U105" s="21">
        <v>0</v>
      </c>
      <c r="V105" s="21">
        <v>1</v>
      </c>
      <c r="W105" s="21">
        <v>0</v>
      </c>
      <c r="X105" s="21" t="str">
        <f>IF(Table1[[#This Row],[GR to be done]]=Table1[[#This Row],[IR to be done]], "✔ Match", "⚠ Mismatch")</f>
        <v>✔ Match</v>
      </c>
      <c r="Z105" s="31">
        <v>45468</v>
      </c>
      <c r="AE105" s="23" t="str">
        <f>_xlfn.XLOOKUP(Table1[[#This Row],[Vendor Name]],VendorLookup!C:C,VendorLookup!H:H, "")</f>
        <v>ZZ</v>
      </c>
    </row>
    <row r="106" spans="1:31" hidden="1" x14ac:dyDescent="0.35">
      <c r="A106" s="19">
        <f>_xlfn.XLOOKUP(B106, NetworkLookup!B:B, NetworkLookup!A:A, "")</f>
        <v>0</v>
      </c>
      <c r="C106" s="19">
        <f>_xlfn.XLOOKUP(B106, NetworkLookup!B:B, NetworkLookup!C:C, "")</f>
        <v>0</v>
      </c>
      <c r="D106" s="19">
        <f>_xlfn.XLOOKUP(B106, NetworkLookup!B:B, NetworkLookup!D:D, "")</f>
        <v>0</v>
      </c>
      <c r="F106" t="s">
        <v>30</v>
      </c>
      <c r="I106">
        <f>_xlfn.XLOOKUP(Table1[[#This Row],[Vendor Name]], VendorLookup!C:C, VendorLookup!B:B, "")</f>
        <v>2000171952</v>
      </c>
      <c r="J106" t="s">
        <v>45</v>
      </c>
      <c r="K106" t="s">
        <v>134</v>
      </c>
      <c r="L106" s="28"/>
      <c r="M106" s="29">
        <v>9202987193</v>
      </c>
      <c r="N106">
        <v>3</v>
      </c>
      <c r="O106" s="26">
        <v>22.45</v>
      </c>
      <c r="P106" t="s">
        <v>508</v>
      </c>
      <c r="Q106" s="26">
        <f>Table1[[#This Row],[Net Price]]*Table1[[#This Row],[Qty ordered]]</f>
        <v>22.45</v>
      </c>
      <c r="R106"/>
      <c r="S106">
        <v>1</v>
      </c>
      <c r="T106" s="21">
        <v>1</v>
      </c>
      <c r="U106" s="21">
        <v>0</v>
      </c>
      <c r="V106" s="21">
        <v>1</v>
      </c>
      <c r="W106" s="21">
        <v>0</v>
      </c>
      <c r="X106" s="21" t="str">
        <f>IF(Table1[[#This Row],[GR to be done]]=Table1[[#This Row],[IR to be done]], "✔ Match", "⚠ Mismatch")</f>
        <v>✔ Match</v>
      </c>
      <c r="Z106" s="31">
        <v>45468</v>
      </c>
      <c r="AE106" s="23" t="str">
        <f>_xlfn.XLOOKUP(Table1[[#This Row],[Vendor Name]],VendorLookup!C:C,VendorLookup!H:H, "")</f>
        <v>ZZ</v>
      </c>
    </row>
    <row r="107" spans="1:31" hidden="1" x14ac:dyDescent="0.35">
      <c r="A107" s="19">
        <f>_xlfn.XLOOKUP(B107, NetworkLookup!B:B, NetworkLookup!A:A, "")</f>
        <v>0</v>
      </c>
      <c r="C107" s="19">
        <f>_xlfn.XLOOKUP(B107, NetworkLookup!B:B, NetworkLookup!C:C, "")</f>
        <v>0</v>
      </c>
      <c r="D107" s="19">
        <f>_xlfn.XLOOKUP(B107, NetworkLookup!B:B, NetworkLookup!D:D, "")</f>
        <v>0</v>
      </c>
      <c r="F107" t="s">
        <v>30</v>
      </c>
      <c r="I107">
        <f>_xlfn.XLOOKUP(Table1[[#This Row],[Vendor Name]], VendorLookup!C:C, VendorLookup!B:B, "")</f>
        <v>2000171952</v>
      </c>
      <c r="J107" t="s">
        <v>45</v>
      </c>
      <c r="K107" t="s">
        <v>134</v>
      </c>
      <c r="L107" s="28"/>
      <c r="M107" s="29">
        <v>9202987193</v>
      </c>
      <c r="N107">
        <v>4</v>
      </c>
      <c r="O107" s="26">
        <v>22.25</v>
      </c>
      <c r="P107" t="s">
        <v>508</v>
      </c>
      <c r="Q107" s="26">
        <f>Table1[[#This Row],[Net Price]]*Table1[[#This Row],[Qty ordered]]</f>
        <v>22.25</v>
      </c>
      <c r="R107"/>
      <c r="S107">
        <v>1</v>
      </c>
      <c r="T107" s="21">
        <v>1</v>
      </c>
      <c r="U107" s="21">
        <v>0</v>
      </c>
      <c r="V107" s="21">
        <v>1</v>
      </c>
      <c r="W107" s="21">
        <v>0</v>
      </c>
      <c r="X107" s="21" t="str">
        <f>IF(Table1[[#This Row],[GR to be done]]=Table1[[#This Row],[IR to be done]], "✔ Match", "⚠ Mismatch")</f>
        <v>✔ Match</v>
      </c>
      <c r="Z107" s="31">
        <v>45468</v>
      </c>
      <c r="AE107" s="23" t="str">
        <f>_xlfn.XLOOKUP(Table1[[#This Row],[Vendor Name]],VendorLookup!C:C,VendorLookup!H:H, "")</f>
        <v>ZZ</v>
      </c>
    </row>
    <row r="108" spans="1:31" hidden="1" x14ac:dyDescent="0.35">
      <c r="A108" s="19">
        <f>_xlfn.XLOOKUP(B108, NetworkLookup!B:B, NetworkLookup!A:A, "")</f>
        <v>0</v>
      </c>
      <c r="C108" s="19">
        <f>_xlfn.XLOOKUP(B108, NetworkLookup!B:B, NetworkLookup!C:C, "")</f>
        <v>0</v>
      </c>
      <c r="D108" s="19">
        <f>_xlfn.XLOOKUP(B108, NetworkLookup!B:B, NetworkLookup!D:D, "")</f>
        <v>0</v>
      </c>
      <c r="F108" t="s">
        <v>30</v>
      </c>
      <c r="I108">
        <f>_xlfn.XLOOKUP(Table1[[#This Row],[Vendor Name]], VendorLookup!C:C, VendorLookup!B:B, "")</f>
        <v>2000150354</v>
      </c>
      <c r="J108" t="s">
        <v>2893</v>
      </c>
      <c r="K108" t="s">
        <v>135</v>
      </c>
      <c r="L108" s="28"/>
      <c r="M108" s="29">
        <v>9202991518</v>
      </c>
      <c r="N108">
        <v>1</v>
      </c>
      <c r="O108" s="26">
        <v>15000</v>
      </c>
      <c r="P108" t="s">
        <v>507</v>
      </c>
      <c r="Q108" s="26">
        <f>Table1[[#This Row],[Net Price]]*Table1[[#This Row],[Qty ordered]]</f>
        <v>15000</v>
      </c>
      <c r="R108"/>
      <c r="S108">
        <v>1</v>
      </c>
      <c r="T108" s="21">
        <v>1</v>
      </c>
      <c r="U108" s="21">
        <v>0</v>
      </c>
      <c r="V108" s="21">
        <v>1</v>
      </c>
      <c r="W108" s="21">
        <v>0</v>
      </c>
      <c r="X108" s="21" t="str">
        <f>IF(Table1[[#This Row],[GR to be done]]=Table1[[#This Row],[IR to be done]], "✔ Match", "⚠ Mismatch")</f>
        <v>✔ Match</v>
      </c>
      <c r="Z108" s="31">
        <v>45491</v>
      </c>
      <c r="AE108" s="23" t="str">
        <f>_xlfn.XLOOKUP(Table1[[#This Row],[Vendor Name]],VendorLookup!C:C,VendorLookup!H:H, "")</f>
        <v>FCA</v>
      </c>
    </row>
    <row r="109" spans="1:31" hidden="1" x14ac:dyDescent="0.35">
      <c r="A109" s="19">
        <f>_xlfn.XLOOKUP(B109, NetworkLookup!B:B, NetworkLookup!A:A, "")</f>
        <v>0</v>
      </c>
      <c r="C109" s="19">
        <f>_xlfn.XLOOKUP(B109, NetworkLookup!B:B, NetworkLookup!C:C, "")</f>
        <v>0</v>
      </c>
      <c r="D109" s="19">
        <f>_xlfn.XLOOKUP(B109, NetworkLookup!B:B, NetworkLookup!D:D, "")</f>
        <v>0</v>
      </c>
      <c r="F109" t="s">
        <v>30</v>
      </c>
      <c r="I109">
        <f>_xlfn.XLOOKUP(Table1[[#This Row],[Vendor Name]], VendorLookup!C:C, VendorLookup!B:B, "")</f>
        <v>2000150354</v>
      </c>
      <c r="J109" t="s">
        <v>2893</v>
      </c>
      <c r="K109" t="s">
        <v>136</v>
      </c>
      <c r="L109" s="28"/>
      <c r="M109" s="29">
        <v>9202991518</v>
      </c>
      <c r="N109">
        <v>2</v>
      </c>
      <c r="O109" s="26">
        <v>600</v>
      </c>
      <c r="P109" t="s">
        <v>507</v>
      </c>
      <c r="Q109" s="26">
        <f>Table1[[#This Row],[Net Price]]*Table1[[#This Row],[Qty ordered]]</f>
        <v>3000</v>
      </c>
      <c r="R109"/>
      <c r="S109">
        <v>5</v>
      </c>
      <c r="T109" s="21">
        <v>5</v>
      </c>
      <c r="U109" s="21">
        <v>0</v>
      </c>
      <c r="V109" s="21">
        <v>5</v>
      </c>
      <c r="W109" s="21">
        <v>0</v>
      </c>
      <c r="X109" s="21" t="str">
        <f>IF(Table1[[#This Row],[GR to be done]]=Table1[[#This Row],[IR to be done]], "✔ Match", "⚠ Mismatch")</f>
        <v>✔ Match</v>
      </c>
      <c r="Z109" s="31">
        <v>45491</v>
      </c>
      <c r="AE109" s="23" t="str">
        <f>_xlfn.XLOOKUP(Table1[[#This Row],[Vendor Name]],VendorLookup!C:C,VendorLookup!H:H, "")</f>
        <v>FCA</v>
      </c>
    </row>
    <row r="110" spans="1:31" hidden="1" x14ac:dyDescent="0.35">
      <c r="A110" s="19">
        <f>_xlfn.XLOOKUP(B110, NetworkLookup!B:B, NetworkLookup!A:A, "")</f>
        <v>0</v>
      </c>
      <c r="C110" s="19">
        <f>_xlfn.XLOOKUP(B110, NetworkLookup!B:B, NetworkLookup!C:C, "")</f>
        <v>0</v>
      </c>
      <c r="D110" s="19">
        <f>_xlfn.XLOOKUP(B110, NetworkLookup!B:B, NetworkLookup!D:D, "")</f>
        <v>0</v>
      </c>
      <c r="F110" t="s">
        <v>30</v>
      </c>
      <c r="I110">
        <f>_xlfn.XLOOKUP(Table1[[#This Row],[Vendor Name]], VendorLookup!C:C, VendorLookup!B:B, "")</f>
        <v>2000115430</v>
      </c>
      <c r="J110" t="s">
        <v>41</v>
      </c>
      <c r="K110" t="s">
        <v>131</v>
      </c>
      <c r="L110" s="28"/>
      <c r="M110" s="29">
        <v>9202991968</v>
      </c>
      <c r="N110">
        <v>1</v>
      </c>
      <c r="O110" s="26">
        <v>2200</v>
      </c>
      <c r="P110" t="s">
        <v>508</v>
      </c>
      <c r="Q110" s="26">
        <f>Table1[[#This Row],[Net Price]]*Table1[[#This Row],[Qty ordered]]</f>
        <v>2200</v>
      </c>
      <c r="R110"/>
      <c r="S110">
        <v>1</v>
      </c>
      <c r="T110" s="21">
        <v>1</v>
      </c>
      <c r="U110" s="21">
        <v>0</v>
      </c>
      <c r="V110" s="21">
        <v>1</v>
      </c>
      <c r="W110" s="21">
        <v>0</v>
      </c>
      <c r="X110" s="21" t="str">
        <f>IF(Table1[[#This Row],[GR to be done]]=Table1[[#This Row],[IR to be done]], "✔ Match", "⚠ Mismatch")</f>
        <v>✔ Match</v>
      </c>
      <c r="Z110" s="31">
        <v>45495</v>
      </c>
      <c r="AE110" s="23" t="str">
        <f>_xlfn.XLOOKUP(Table1[[#This Row],[Vendor Name]],VendorLookup!C:C,VendorLookup!H:H, "")</f>
        <v>FCA</v>
      </c>
    </row>
    <row r="111" spans="1:31" hidden="1" x14ac:dyDescent="0.35">
      <c r="A111" s="19">
        <f>_xlfn.XLOOKUP(B111, NetworkLookup!B:B, NetworkLookup!A:A, "")</f>
        <v>0</v>
      </c>
      <c r="C111" s="19">
        <f>_xlfn.XLOOKUP(B111, NetworkLookup!B:B, NetworkLookup!C:C, "")</f>
        <v>0</v>
      </c>
      <c r="D111" s="19">
        <f>_xlfn.XLOOKUP(B111, NetworkLookup!B:B, NetworkLookup!D:D, "")</f>
        <v>0</v>
      </c>
      <c r="F111" t="s">
        <v>30</v>
      </c>
      <c r="I111">
        <f>_xlfn.XLOOKUP(Table1[[#This Row],[Vendor Name]], VendorLookup!C:C, VendorLookup!B:B, "")</f>
        <v>2000115430</v>
      </c>
      <c r="J111" t="s">
        <v>41</v>
      </c>
      <c r="K111" t="s">
        <v>137</v>
      </c>
      <c r="L111" s="28"/>
      <c r="M111" s="29">
        <v>9202992225</v>
      </c>
      <c r="N111">
        <v>1</v>
      </c>
      <c r="O111" s="26">
        <v>4400</v>
      </c>
      <c r="P111" t="s">
        <v>508</v>
      </c>
      <c r="Q111" s="26">
        <f>Table1[[#This Row],[Net Price]]*Table1[[#This Row],[Qty ordered]]</f>
        <v>4400</v>
      </c>
      <c r="R111"/>
      <c r="S111">
        <v>1</v>
      </c>
      <c r="T111" s="21">
        <v>1</v>
      </c>
      <c r="U111" s="21">
        <v>0</v>
      </c>
      <c r="V111" s="21">
        <v>1</v>
      </c>
      <c r="W111" s="21">
        <v>0</v>
      </c>
      <c r="X111" s="21" t="str">
        <f>IF(Table1[[#This Row],[GR to be done]]=Table1[[#This Row],[IR to be done]], "✔ Match", "⚠ Mismatch")</f>
        <v>✔ Match</v>
      </c>
      <c r="Z111" s="31">
        <v>45496</v>
      </c>
      <c r="AE111" s="23" t="str">
        <f>_xlfn.XLOOKUP(Table1[[#This Row],[Vendor Name]],VendorLookup!C:C,VendorLookup!H:H, "")</f>
        <v>FCA</v>
      </c>
    </row>
    <row r="112" spans="1:31" hidden="1" x14ac:dyDescent="0.35">
      <c r="A112" s="19">
        <f>_xlfn.XLOOKUP(B112, NetworkLookup!B:B, NetworkLookup!A:A, "")</f>
        <v>0</v>
      </c>
      <c r="C112" s="19">
        <f>_xlfn.XLOOKUP(B112, NetworkLookup!B:B, NetworkLookup!C:C, "")</f>
        <v>0</v>
      </c>
      <c r="D112" s="19">
        <f>_xlfn.XLOOKUP(B112, NetworkLookup!B:B, NetworkLookup!D:D, "")</f>
        <v>0</v>
      </c>
      <c r="F112" t="s">
        <v>30</v>
      </c>
      <c r="I112">
        <f>_xlfn.XLOOKUP(Table1[[#This Row],[Vendor Name]], VendorLookup!C:C, VendorLookup!B:B, "")</f>
        <v>2000115430</v>
      </c>
      <c r="J112" t="s">
        <v>41</v>
      </c>
      <c r="K112" t="s">
        <v>138</v>
      </c>
      <c r="L112" s="28"/>
      <c r="M112" s="29">
        <v>9202992397</v>
      </c>
      <c r="N112">
        <v>1</v>
      </c>
      <c r="O112" s="26">
        <v>2200</v>
      </c>
      <c r="P112" t="s">
        <v>508</v>
      </c>
      <c r="Q112" s="26">
        <f>Table1[[#This Row],[Net Price]]*Table1[[#This Row],[Qty ordered]]</f>
        <v>2200</v>
      </c>
      <c r="R112"/>
      <c r="S112">
        <v>1</v>
      </c>
      <c r="T112" s="21">
        <v>1</v>
      </c>
      <c r="U112" s="21">
        <v>0</v>
      </c>
      <c r="V112" s="21">
        <v>1</v>
      </c>
      <c r="W112" s="21">
        <v>0</v>
      </c>
      <c r="X112" s="21" t="str">
        <f>IF(Table1[[#This Row],[GR to be done]]=Table1[[#This Row],[IR to be done]], "✔ Match", "⚠ Mismatch")</f>
        <v>✔ Match</v>
      </c>
      <c r="Z112" s="31">
        <v>45497</v>
      </c>
      <c r="AE112" s="23" t="str">
        <f>_xlfn.XLOOKUP(Table1[[#This Row],[Vendor Name]],VendorLookup!C:C,VendorLookup!H:H, "")</f>
        <v>FCA</v>
      </c>
    </row>
    <row r="113" spans="1:31" hidden="1" x14ac:dyDescent="0.35">
      <c r="A113" s="19">
        <f>_xlfn.XLOOKUP(B113, NetworkLookup!B:B, NetworkLookup!A:A, "")</f>
        <v>0</v>
      </c>
      <c r="C113" s="19">
        <f>_xlfn.XLOOKUP(B113, NetworkLookup!B:B, NetworkLookup!C:C, "")</f>
        <v>0</v>
      </c>
      <c r="D113" s="19">
        <f>_xlfn.XLOOKUP(B113, NetworkLookup!B:B, NetworkLookup!D:D, "")</f>
        <v>0</v>
      </c>
      <c r="F113" t="s">
        <v>30</v>
      </c>
      <c r="I113">
        <f>_xlfn.XLOOKUP(Table1[[#This Row],[Vendor Name]], VendorLookup!C:C, VendorLookup!B:B, "")</f>
        <v>2000167603</v>
      </c>
      <c r="J113" t="s">
        <v>40</v>
      </c>
      <c r="K113" t="s">
        <v>139</v>
      </c>
      <c r="L113" s="28"/>
      <c r="M113" s="29">
        <v>9202992590</v>
      </c>
      <c r="N113">
        <v>1</v>
      </c>
      <c r="O113" s="26">
        <v>2200</v>
      </c>
      <c r="P113" t="s">
        <v>508</v>
      </c>
      <c r="Q113" s="26">
        <f>Table1[[#This Row],[Net Price]]*Table1[[#This Row],[Qty ordered]]</f>
        <v>2200</v>
      </c>
      <c r="R113"/>
      <c r="S113">
        <v>1</v>
      </c>
      <c r="T113" s="21">
        <v>1</v>
      </c>
      <c r="U113" s="21">
        <v>0</v>
      </c>
      <c r="V113" s="21">
        <v>1</v>
      </c>
      <c r="W113" s="21">
        <v>0</v>
      </c>
      <c r="X113" s="21" t="str">
        <f>IF(Table1[[#This Row],[GR to be done]]=Table1[[#This Row],[IR to be done]], "✔ Match", "⚠ Mismatch")</f>
        <v>✔ Match</v>
      </c>
      <c r="Z113" s="31">
        <v>45498</v>
      </c>
      <c r="AE113" s="23" t="str">
        <f>_xlfn.XLOOKUP(Table1[[#This Row],[Vendor Name]],VendorLookup!C:C,VendorLookup!H:H, "")</f>
        <v>ZZ</v>
      </c>
    </row>
    <row r="114" spans="1:31" hidden="1" x14ac:dyDescent="0.35">
      <c r="A114" s="19">
        <f>_xlfn.XLOOKUP(B114, NetworkLookup!B:B, NetworkLookup!A:A, "")</f>
        <v>0</v>
      </c>
      <c r="C114" s="19">
        <f>_xlfn.XLOOKUP(B114, NetworkLookup!B:B, NetworkLookup!C:C, "")</f>
        <v>0</v>
      </c>
      <c r="D114" s="19">
        <f>_xlfn.XLOOKUP(B114, NetworkLookup!B:B, NetworkLookup!D:D, "")</f>
        <v>0</v>
      </c>
      <c r="F114" t="s">
        <v>30</v>
      </c>
      <c r="I114">
        <f>_xlfn.XLOOKUP(Table1[[#This Row],[Vendor Name]], VendorLookup!C:C, VendorLookup!B:B, "")</f>
        <v>2000167603</v>
      </c>
      <c r="J114" t="s">
        <v>40</v>
      </c>
      <c r="K114" t="s">
        <v>140</v>
      </c>
      <c r="L114" s="28"/>
      <c r="M114" s="29">
        <v>9202992596</v>
      </c>
      <c r="N114">
        <v>1</v>
      </c>
      <c r="O114" s="26">
        <v>2200</v>
      </c>
      <c r="P114" t="s">
        <v>508</v>
      </c>
      <c r="Q114" s="26">
        <f>Table1[[#This Row],[Net Price]]*Table1[[#This Row],[Qty ordered]]</f>
        <v>4400</v>
      </c>
      <c r="R114"/>
      <c r="S114">
        <v>2</v>
      </c>
      <c r="T114" s="21">
        <v>2</v>
      </c>
      <c r="U114" s="21">
        <v>0</v>
      </c>
      <c r="V114" s="21">
        <v>2</v>
      </c>
      <c r="W114" s="21">
        <v>0</v>
      </c>
      <c r="X114" s="21" t="str">
        <f>IF(Table1[[#This Row],[GR to be done]]=Table1[[#This Row],[IR to be done]], "✔ Match", "⚠ Mismatch")</f>
        <v>✔ Match</v>
      </c>
      <c r="Z114" s="31">
        <v>45498</v>
      </c>
      <c r="AE114" s="23" t="str">
        <f>_xlfn.XLOOKUP(Table1[[#This Row],[Vendor Name]],VendorLookup!C:C,VendorLookup!H:H, "")</f>
        <v>ZZ</v>
      </c>
    </row>
    <row r="115" spans="1:31" hidden="1" x14ac:dyDescent="0.35">
      <c r="A115" s="19">
        <f>_xlfn.XLOOKUP(B115, NetworkLookup!B:B, NetworkLookup!A:A, "")</f>
        <v>0</v>
      </c>
      <c r="C115" s="19">
        <f>_xlfn.XLOOKUP(B115, NetworkLookup!B:B, NetworkLookup!C:C, "")</f>
        <v>0</v>
      </c>
      <c r="D115" s="19">
        <f>_xlfn.XLOOKUP(B115, NetworkLookup!B:B, NetworkLookup!D:D, "")</f>
        <v>0</v>
      </c>
      <c r="F115" t="s">
        <v>30</v>
      </c>
      <c r="I115">
        <f>_xlfn.XLOOKUP(Table1[[#This Row],[Vendor Name]], VendorLookup!C:C, VendorLookup!B:B, "")</f>
        <v>1000001823</v>
      </c>
      <c r="J115" t="s">
        <v>46</v>
      </c>
      <c r="K115" t="s">
        <v>141</v>
      </c>
      <c r="L115" s="28"/>
      <c r="M115" s="29">
        <v>9202992607</v>
      </c>
      <c r="N115">
        <v>1</v>
      </c>
      <c r="O115" s="26">
        <v>623.24</v>
      </c>
      <c r="P115" t="s">
        <v>508</v>
      </c>
      <c r="Q115" s="26">
        <f>Table1[[#This Row],[Net Price]]*Table1[[#This Row],[Qty ordered]]</f>
        <v>1246.48</v>
      </c>
      <c r="R115"/>
      <c r="S115">
        <v>2</v>
      </c>
      <c r="T115" s="21">
        <v>2</v>
      </c>
      <c r="U115" s="21">
        <v>0</v>
      </c>
      <c r="V115" s="21">
        <v>2</v>
      </c>
      <c r="W115" s="21">
        <v>0</v>
      </c>
      <c r="X115" s="21" t="str">
        <f>IF(Table1[[#This Row],[GR to be done]]=Table1[[#This Row],[IR to be done]], "✔ Match", "⚠ Mismatch")</f>
        <v>✔ Match</v>
      </c>
      <c r="Z115" s="31">
        <v>45498</v>
      </c>
      <c r="AE115" s="23" t="str">
        <f>_xlfn.XLOOKUP(Table1[[#This Row],[Vendor Name]],VendorLookup!C:C,VendorLookup!H:H, "")</f>
        <v>DDU</v>
      </c>
    </row>
    <row r="116" spans="1:31" hidden="1" x14ac:dyDescent="0.35">
      <c r="A116" s="19">
        <f>_xlfn.XLOOKUP(B116, NetworkLookup!B:B, NetworkLookup!A:A, "")</f>
        <v>0</v>
      </c>
      <c r="C116" s="19">
        <f>_xlfn.XLOOKUP(B116, NetworkLookup!B:B, NetworkLookup!C:C, "")</f>
        <v>0</v>
      </c>
      <c r="D116" s="19">
        <f>_xlfn.XLOOKUP(B116, NetworkLookup!B:B, NetworkLookup!D:D, "")</f>
        <v>0</v>
      </c>
      <c r="F116" t="s">
        <v>30</v>
      </c>
      <c r="I116">
        <f>_xlfn.XLOOKUP(Table1[[#This Row],[Vendor Name]], VendorLookup!C:C, VendorLookup!B:B, "")</f>
        <v>1000001823</v>
      </c>
      <c r="J116" t="s">
        <v>46</v>
      </c>
      <c r="K116" t="s">
        <v>141</v>
      </c>
      <c r="L116" s="28"/>
      <c r="M116" s="29">
        <v>9202992607</v>
      </c>
      <c r="N116">
        <v>2</v>
      </c>
      <c r="O116" s="26">
        <v>1023.67</v>
      </c>
      <c r="P116" t="s">
        <v>508</v>
      </c>
      <c r="Q116" s="26">
        <f>Table1[[#This Row],[Net Price]]*Table1[[#This Row],[Qty ordered]]</f>
        <v>2047.34</v>
      </c>
      <c r="R116"/>
      <c r="S116">
        <v>2</v>
      </c>
      <c r="T116" s="21">
        <v>2</v>
      </c>
      <c r="U116" s="21">
        <v>0</v>
      </c>
      <c r="V116" s="21">
        <v>2</v>
      </c>
      <c r="W116" s="21">
        <v>0</v>
      </c>
      <c r="X116" s="21" t="str">
        <f>IF(Table1[[#This Row],[GR to be done]]=Table1[[#This Row],[IR to be done]], "✔ Match", "⚠ Mismatch")</f>
        <v>✔ Match</v>
      </c>
      <c r="Z116" s="31">
        <v>45498</v>
      </c>
      <c r="AE116" s="23" t="str">
        <f>_xlfn.XLOOKUP(Table1[[#This Row],[Vendor Name]],VendorLookup!C:C,VendorLookup!H:H, "")</f>
        <v>DDU</v>
      </c>
    </row>
    <row r="117" spans="1:31" hidden="1" x14ac:dyDescent="0.35">
      <c r="A117" s="19">
        <f>_xlfn.XLOOKUP(B117, NetworkLookup!B:B, NetworkLookup!A:A, "")</f>
        <v>0</v>
      </c>
      <c r="C117" s="19">
        <f>_xlfn.XLOOKUP(B117, NetworkLookup!B:B, NetworkLookup!C:C, "")</f>
        <v>0</v>
      </c>
      <c r="D117" s="19">
        <f>_xlfn.XLOOKUP(B117, NetworkLookup!B:B, NetworkLookup!D:D, "")</f>
        <v>0</v>
      </c>
      <c r="F117" t="s">
        <v>30</v>
      </c>
      <c r="I117">
        <f>_xlfn.XLOOKUP(Table1[[#This Row],[Vendor Name]], VendorLookup!C:C, VendorLookup!B:B, "")</f>
        <v>1000001823</v>
      </c>
      <c r="J117" t="s">
        <v>46</v>
      </c>
      <c r="K117" t="s">
        <v>141</v>
      </c>
      <c r="L117" s="28"/>
      <c r="M117" s="29">
        <v>9202992607</v>
      </c>
      <c r="N117">
        <v>3</v>
      </c>
      <c r="O117" s="26">
        <v>634.99</v>
      </c>
      <c r="P117" t="s">
        <v>508</v>
      </c>
      <c r="Q117" s="26">
        <f>Table1[[#This Row],[Net Price]]*Table1[[#This Row],[Qty ordered]]</f>
        <v>1269.98</v>
      </c>
      <c r="R117"/>
      <c r="S117">
        <v>2</v>
      </c>
      <c r="T117" s="21">
        <v>2</v>
      </c>
      <c r="U117" s="21">
        <v>0</v>
      </c>
      <c r="V117" s="21">
        <v>2</v>
      </c>
      <c r="W117" s="21">
        <v>0</v>
      </c>
      <c r="X117" s="21" t="str">
        <f>IF(Table1[[#This Row],[GR to be done]]=Table1[[#This Row],[IR to be done]], "✔ Match", "⚠ Mismatch")</f>
        <v>✔ Match</v>
      </c>
      <c r="Z117" s="31">
        <v>45498</v>
      </c>
      <c r="AE117" s="23" t="str">
        <f>_xlfn.XLOOKUP(Table1[[#This Row],[Vendor Name]],VendorLookup!C:C,VendorLookup!H:H, "")</f>
        <v>DDU</v>
      </c>
    </row>
    <row r="118" spans="1:31" hidden="1" x14ac:dyDescent="0.35">
      <c r="A118" s="19">
        <f>_xlfn.XLOOKUP(B118, NetworkLookup!B:B, NetworkLookup!A:A, "")</f>
        <v>0</v>
      </c>
      <c r="C118" s="19">
        <f>_xlfn.XLOOKUP(B118, NetworkLookup!B:B, NetworkLookup!C:C, "")</f>
        <v>0</v>
      </c>
      <c r="D118" s="19">
        <f>_xlfn.XLOOKUP(B118, NetworkLookup!B:B, NetworkLookup!D:D, "")</f>
        <v>0</v>
      </c>
      <c r="F118" t="s">
        <v>30</v>
      </c>
      <c r="I118">
        <f>_xlfn.XLOOKUP(Table1[[#This Row],[Vendor Name]], VendorLookup!C:C, VendorLookup!B:B, "")</f>
        <v>2000046383</v>
      </c>
      <c r="J118" t="s">
        <v>1829</v>
      </c>
      <c r="K118" t="s">
        <v>142</v>
      </c>
      <c r="L118" s="28"/>
      <c r="M118" s="29">
        <v>9202993075</v>
      </c>
      <c r="N118">
        <v>1</v>
      </c>
      <c r="O118" s="26">
        <v>431.06</v>
      </c>
      <c r="P118" t="s">
        <v>507</v>
      </c>
      <c r="Q118" s="26">
        <f>Table1[[#This Row],[Net Price]]*Table1[[#This Row],[Qty ordered]]</f>
        <v>862.12</v>
      </c>
      <c r="R118"/>
      <c r="S118">
        <v>2</v>
      </c>
      <c r="T118" s="21">
        <v>2</v>
      </c>
      <c r="U118" s="21">
        <v>0</v>
      </c>
      <c r="V118" s="21">
        <v>2</v>
      </c>
      <c r="W118" s="21">
        <v>0</v>
      </c>
      <c r="X118" s="21" t="str">
        <f>IF(Table1[[#This Row],[GR to be done]]=Table1[[#This Row],[IR to be done]], "✔ Match", "⚠ Mismatch")</f>
        <v>✔ Match</v>
      </c>
      <c r="Z118" s="31">
        <v>45502</v>
      </c>
      <c r="AE118" s="23" t="str">
        <f>_xlfn.XLOOKUP(Table1[[#This Row],[Vendor Name]],VendorLookup!C:C,VendorLookup!H:H, "")</f>
        <v>DAP</v>
      </c>
    </row>
    <row r="119" spans="1:31" hidden="1" x14ac:dyDescent="0.35">
      <c r="A119" s="19">
        <f>_xlfn.XLOOKUP(B119, NetworkLookup!B:B, NetworkLookup!A:A, "")</f>
        <v>0</v>
      </c>
      <c r="C119" s="19">
        <f>_xlfn.XLOOKUP(B119, NetworkLookup!B:B, NetworkLookup!C:C, "")</f>
        <v>0</v>
      </c>
      <c r="D119" s="19">
        <f>_xlfn.XLOOKUP(B119, NetworkLookup!B:B, NetworkLookup!D:D, "")</f>
        <v>0</v>
      </c>
      <c r="F119" t="s">
        <v>30</v>
      </c>
      <c r="I119">
        <f>_xlfn.XLOOKUP(Table1[[#This Row],[Vendor Name]], VendorLookup!C:C, VendorLookup!B:B, "")</f>
        <v>2000167603</v>
      </c>
      <c r="J119" t="s">
        <v>40</v>
      </c>
      <c r="K119" t="s">
        <v>143</v>
      </c>
      <c r="L119" s="28"/>
      <c r="M119" s="29">
        <v>9202993086</v>
      </c>
      <c r="N119">
        <v>1</v>
      </c>
      <c r="O119" s="26">
        <v>2000</v>
      </c>
      <c r="P119" t="s">
        <v>508</v>
      </c>
      <c r="Q119" s="26">
        <f>Table1[[#This Row],[Net Price]]*Table1[[#This Row],[Qty ordered]]</f>
        <v>4000</v>
      </c>
      <c r="R119"/>
      <c r="S119">
        <v>2</v>
      </c>
      <c r="T119" s="21">
        <v>2</v>
      </c>
      <c r="U119" s="21">
        <v>0</v>
      </c>
      <c r="V119" s="21">
        <v>2</v>
      </c>
      <c r="W119" s="21">
        <v>0</v>
      </c>
      <c r="X119" s="21" t="str">
        <f>IF(Table1[[#This Row],[GR to be done]]=Table1[[#This Row],[IR to be done]], "✔ Match", "⚠ Mismatch")</f>
        <v>✔ Match</v>
      </c>
      <c r="Z119" s="31">
        <v>45502</v>
      </c>
      <c r="AE119" s="23" t="str">
        <f>_xlfn.XLOOKUP(Table1[[#This Row],[Vendor Name]],VendorLookup!C:C,VendorLookup!H:H, "")</f>
        <v>ZZ</v>
      </c>
    </row>
    <row r="120" spans="1:31" hidden="1" x14ac:dyDescent="0.35">
      <c r="A120" s="19">
        <f>_xlfn.XLOOKUP(B120, NetworkLookup!B:B, NetworkLookup!A:A, "")</f>
        <v>0</v>
      </c>
      <c r="C120" s="19">
        <f>_xlfn.XLOOKUP(B120, NetworkLookup!B:B, NetworkLookup!C:C, "")</f>
        <v>0</v>
      </c>
      <c r="D120" s="19">
        <f>_xlfn.XLOOKUP(B120, NetworkLookup!B:B, NetworkLookup!D:D, "")</f>
        <v>0</v>
      </c>
      <c r="F120" t="s">
        <v>30</v>
      </c>
      <c r="I120">
        <f>_xlfn.XLOOKUP(Table1[[#This Row],[Vendor Name]], VendorLookup!C:C, VendorLookup!B:B, "")</f>
        <v>2000041466</v>
      </c>
      <c r="J120" t="s">
        <v>1810</v>
      </c>
      <c r="K120" t="s">
        <v>144</v>
      </c>
      <c r="L120" s="28"/>
      <c r="M120" s="29">
        <v>9202993571</v>
      </c>
      <c r="N120">
        <v>1</v>
      </c>
      <c r="O120" s="26">
        <v>4240.32</v>
      </c>
      <c r="P120" t="s">
        <v>507</v>
      </c>
      <c r="Q120" s="26">
        <f>Table1[[#This Row],[Net Price]]*Table1[[#This Row],[Qty ordered]]</f>
        <v>4240.32</v>
      </c>
      <c r="R120"/>
      <c r="S120">
        <v>1</v>
      </c>
      <c r="T120" s="21">
        <v>1</v>
      </c>
      <c r="U120" s="21">
        <v>0</v>
      </c>
      <c r="V120" s="21">
        <v>1</v>
      </c>
      <c r="W120" s="21">
        <v>0</v>
      </c>
      <c r="X120" s="21" t="str">
        <f>IF(Table1[[#This Row],[GR to be done]]=Table1[[#This Row],[IR to be done]], "✔ Match", "⚠ Mismatch")</f>
        <v>✔ Match</v>
      </c>
      <c r="Z120" s="31">
        <v>45504</v>
      </c>
      <c r="AE120" s="23" t="str">
        <f>_xlfn.XLOOKUP(Table1[[#This Row],[Vendor Name]],VendorLookup!C:C,VendorLookup!H:H, "")</f>
        <v>DAP</v>
      </c>
    </row>
    <row r="121" spans="1:31" hidden="1" x14ac:dyDescent="0.35">
      <c r="A121" s="19">
        <f>_xlfn.XLOOKUP(B121, NetworkLookup!B:B, NetworkLookup!A:A, "")</f>
        <v>0</v>
      </c>
      <c r="C121" s="19">
        <f>_xlfn.XLOOKUP(B121, NetworkLookup!B:B, NetworkLookup!C:C, "")</f>
        <v>0</v>
      </c>
      <c r="D121" s="19">
        <f>_xlfn.XLOOKUP(B121, NetworkLookup!B:B, NetworkLookup!D:D, "")</f>
        <v>0</v>
      </c>
      <c r="F121" t="s">
        <v>30</v>
      </c>
      <c r="I121">
        <f>_xlfn.XLOOKUP(Table1[[#This Row],[Vendor Name]], VendorLookup!C:C, VendorLookup!B:B, "")</f>
        <v>2000041466</v>
      </c>
      <c r="J121" t="s">
        <v>1810</v>
      </c>
      <c r="K121" t="s">
        <v>145</v>
      </c>
      <c r="L121" s="28"/>
      <c r="M121" s="29">
        <v>9202993571</v>
      </c>
      <c r="N121">
        <v>2</v>
      </c>
      <c r="O121" s="26">
        <v>4240.32</v>
      </c>
      <c r="P121" t="s">
        <v>507</v>
      </c>
      <c r="Q121" s="26">
        <f>Table1[[#This Row],[Net Price]]*Table1[[#This Row],[Qty ordered]]</f>
        <v>4240.32</v>
      </c>
      <c r="R121"/>
      <c r="S121">
        <v>1</v>
      </c>
      <c r="T121" s="21">
        <v>1</v>
      </c>
      <c r="U121" s="21">
        <v>0</v>
      </c>
      <c r="V121" s="21">
        <v>1</v>
      </c>
      <c r="W121" s="21">
        <v>0</v>
      </c>
      <c r="X121" s="21" t="str">
        <f>IF(Table1[[#This Row],[GR to be done]]=Table1[[#This Row],[IR to be done]], "✔ Match", "⚠ Mismatch")</f>
        <v>✔ Match</v>
      </c>
      <c r="Z121" s="31">
        <v>45504</v>
      </c>
      <c r="AE121" s="23" t="str">
        <f>_xlfn.XLOOKUP(Table1[[#This Row],[Vendor Name]],VendorLookup!C:C,VendorLookup!H:H, "")</f>
        <v>DAP</v>
      </c>
    </row>
    <row r="122" spans="1:31" hidden="1" x14ac:dyDescent="0.35">
      <c r="A122" s="19">
        <f>_xlfn.XLOOKUP(B122, NetworkLookup!B:B, NetworkLookup!A:A, "")</f>
        <v>0</v>
      </c>
      <c r="C122" s="19">
        <f>_xlfn.XLOOKUP(B122, NetworkLookup!B:B, NetworkLookup!C:C, "")</f>
        <v>0</v>
      </c>
      <c r="D122" s="19">
        <f>_xlfn.XLOOKUP(B122, NetworkLookup!B:B, NetworkLookup!D:D, "")</f>
        <v>0</v>
      </c>
      <c r="F122" t="s">
        <v>30</v>
      </c>
      <c r="I122">
        <f>_xlfn.XLOOKUP(Table1[[#This Row],[Vendor Name]], VendorLookup!C:C, VendorLookup!B:B, "")</f>
        <v>1000001823</v>
      </c>
      <c r="J122" t="s">
        <v>46</v>
      </c>
      <c r="K122" t="s">
        <v>141</v>
      </c>
      <c r="L122" s="28"/>
      <c r="M122" s="29">
        <v>9202993779</v>
      </c>
      <c r="N122">
        <v>1</v>
      </c>
      <c r="O122" s="26">
        <v>729.84</v>
      </c>
      <c r="P122" t="s">
        <v>508</v>
      </c>
      <c r="Q122" s="26">
        <f>Table1[[#This Row],[Net Price]]*Table1[[#This Row],[Qty ordered]]</f>
        <v>14596.800000000001</v>
      </c>
      <c r="R122"/>
      <c r="S122">
        <v>20</v>
      </c>
      <c r="T122" s="21">
        <v>20</v>
      </c>
      <c r="U122" s="21">
        <v>0</v>
      </c>
      <c r="V122" s="21">
        <v>20</v>
      </c>
      <c r="W122" s="21">
        <v>0</v>
      </c>
      <c r="X122" s="21" t="str">
        <f>IF(Table1[[#This Row],[GR to be done]]=Table1[[#This Row],[IR to be done]], "✔ Match", "⚠ Mismatch")</f>
        <v>✔ Match</v>
      </c>
      <c r="Z122" s="31">
        <v>45505</v>
      </c>
      <c r="AE122" s="23" t="str">
        <f>_xlfn.XLOOKUP(Table1[[#This Row],[Vendor Name]],VendorLookup!C:C,VendorLookup!H:H, "")</f>
        <v>DDU</v>
      </c>
    </row>
    <row r="123" spans="1:31" hidden="1" x14ac:dyDescent="0.35">
      <c r="A123" s="19">
        <f>_xlfn.XLOOKUP(B123, NetworkLookup!B:B, NetworkLookup!A:A, "")</f>
        <v>0</v>
      </c>
      <c r="C123" s="19">
        <f>_xlfn.XLOOKUP(B123, NetworkLookup!B:B, NetworkLookup!C:C, "")</f>
        <v>0</v>
      </c>
      <c r="D123" s="19">
        <f>_xlfn.XLOOKUP(B123, NetworkLookup!B:B, NetworkLookup!D:D, "")</f>
        <v>0</v>
      </c>
      <c r="F123" t="s">
        <v>30</v>
      </c>
      <c r="I123">
        <f>_xlfn.XLOOKUP(Table1[[#This Row],[Vendor Name]], VendorLookup!C:C, VendorLookup!B:B, "")</f>
        <v>1000001823</v>
      </c>
      <c r="J123" t="s">
        <v>46</v>
      </c>
      <c r="K123" t="s">
        <v>141</v>
      </c>
      <c r="L123" s="28"/>
      <c r="M123" s="29">
        <v>9202993779</v>
      </c>
      <c r="N123">
        <v>2</v>
      </c>
      <c r="O123" s="26">
        <v>617.97</v>
      </c>
      <c r="P123" t="s">
        <v>508</v>
      </c>
      <c r="Q123" s="26">
        <f>Table1[[#This Row],[Net Price]]*Table1[[#This Row],[Qty ordered]]</f>
        <v>3707.82</v>
      </c>
      <c r="R123"/>
      <c r="S123">
        <v>6</v>
      </c>
      <c r="T123" s="21">
        <v>6</v>
      </c>
      <c r="U123" s="21">
        <v>0</v>
      </c>
      <c r="V123" s="21">
        <v>6</v>
      </c>
      <c r="W123" s="21">
        <v>0</v>
      </c>
      <c r="X123" s="21" t="str">
        <f>IF(Table1[[#This Row],[GR to be done]]=Table1[[#This Row],[IR to be done]], "✔ Match", "⚠ Mismatch")</f>
        <v>✔ Match</v>
      </c>
      <c r="Z123" s="31">
        <v>45505</v>
      </c>
      <c r="AE123" s="23" t="str">
        <f>_xlfn.XLOOKUP(Table1[[#This Row],[Vendor Name]],VendorLookup!C:C,VendorLookup!H:H, "")</f>
        <v>DDU</v>
      </c>
    </row>
    <row r="124" spans="1:31" hidden="1" x14ac:dyDescent="0.35">
      <c r="A124" s="19">
        <f>_xlfn.XLOOKUP(B124, NetworkLookup!B:B, NetworkLookup!A:A, "")</f>
        <v>0</v>
      </c>
      <c r="C124" s="19">
        <f>_xlfn.XLOOKUP(B124, NetworkLookup!B:B, NetworkLookup!C:C, "")</f>
        <v>0</v>
      </c>
      <c r="D124" s="19">
        <f>_xlfn.XLOOKUP(B124, NetworkLookup!B:B, NetworkLookup!D:D, "")</f>
        <v>0</v>
      </c>
      <c r="F124" t="s">
        <v>30</v>
      </c>
      <c r="I124">
        <f>_xlfn.XLOOKUP(Table1[[#This Row],[Vendor Name]], VendorLookup!C:C, VendorLookup!B:B, "")</f>
        <v>1000001823</v>
      </c>
      <c r="J124" t="s">
        <v>46</v>
      </c>
      <c r="K124" t="s">
        <v>141</v>
      </c>
      <c r="L124" s="28"/>
      <c r="M124" s="29">
        <v>9202993779</v>
      </c>
      <c r="N124">
        <v>3</v>
      </c>
      <c r="O124" s="26">
        <v>623.24</v>
      </c>
      <c r="P124" t="s">
        <v>508</v>
      </c>
      <c r="Q124" s="26">
        <f>Table1[[#This Row],[Net Price]]*Table1[[#This Row],[Qty ordered]]</f>
        <v>1869.72</v>
      </c>
      <c r="R124"/>
      <c r="S124">
        <v>3</v>
      </c>
      <c r="T124" s="21">
        <v>3</v>
      </c>
      <c r="U124" s="21">
        <v>0</v>
      </c>
      <c r="V124" s="21">
        <v>3</v>
      </c>
      <c r="W124" s="21">
        <v>0</v>
      </c>
      <c r="X124" s="21" t="str">
        <f>IF(Table1[[#This Row],[GR to be done]]=Table1[[#This Row],[IR to be done]], "✔ Match", "⚠ Mismatch")</f>
        <v>✔ Match</v>
      </c>
      <c r="Z124" s="31">
        <v>45505</v>
      </c>
      <c r="AE124" s="23" t="str">
        <f>_xlfn.XLOOKUP(Table1[[#This Row],[Vendor Name]],VendorLookup!C:C,VendorLookup!H:H, "")</f>
        <v>DDU</v>
      </c>
    </row>
    <row r="125" spans="1:31" hidden="1" x14ac:dyDescent="0.35">
      <c r="A125" s="19">
        <f>_xlfn.XLOOKUP(B125, NetworkLookup!B:B, NetworkLookup!A:A, "")</f>
        <v>0</v>
      </c>
      <c r="C125" s="19">
        <f>_xlfn.XLOOKUP(B125, NetworkLookup!B:B, NetworkLookup!C:C, "")</f>
        <v>0</v>
      </c>
      <c r="D125" s="19">
        <f>_xlfn.XLOOKUP(B125, NetworkLookup!B:B, NetworkLookup!D:D, "")</f>
        <v>0</v>
      </c>
      <c r="F125" t="s">
        <v>30</v>
      </c>
      <c r="I125">
        <f>_xlfn.XLOOKUP(Table1[[#This Row],[Vendor Name]], VendorLookup!C:C, VendorLookup!B:B, "")</f>
        <v>1000001823</v>
      </c>
      <c r="J125" t="s">
        <v>46</v>
      </c>
      <c r="K125" t="s">
        <v>141</v>
      </c>
      <c r="L125" s="28"/>
      <c r="M125" s="29">
        <v>9202993779</v>
      </c>
      <c r="N125">
        <v>4</v>
      </c>
      <c r="O125" s="26">
        <v>709.34</v>
      </c>
      <c r="P125" t="s">
        <v>508</v>
      </c>
      <c r="Q125" s="26">
        <f>Table1[[#This Row],[Net Price]]*Table1[[#This Row],[Qty ordered]]</f>
        <v>5674.72</v>
      </c>
      <c r="R125"/>
      <c r="S125">
        <v>8</v>
      </c>
      <c r="T125" s="21">
        <v>8</v>
      </c>
      <c r="U125" s="21">
        <v>0</v>
      </c>
      <c r="V125" s="21">
        <v>8</v>
      </c>
      <c r="W125" s="21">
        <v>0</v>
      </c>
      <c r="X125" s="21" t="str">
        <f>IF(Table1[[#This Row],[GR to be done]]=Table1[[#This Row],[IR to be done]], "✔ Match", "⚠ Mismatch")</f>
        <v>✔ Match</v>
      </c>
      <c r="Z125" s="31">
        <v>45505</v>
      </c>
      <c r="AE125" s="23" t="str">
        <f>_xlfn.XLOOKUP(Table1[[#This Row],[Vendor Name]],VendorLookup!C:C,VendorLookup!H:H, "")</f>
        <v>DDU</v>
      </c>
    </row>
    <row r="126" spans="1:31" hidden="1" x14ac:dyDescent="0.35">
      <c r="A126" s="19">
        <f>_xlfn.XLOOKUP(B126, NetworkLookup!B:B, NetworkLookup!A:A, "")</f>
        <v>0</v>
      </c>
      <c r="C126" s="19">
        <f>_xlfn.XLOOKUP(B126, NetworkLookup!B:B, NetworkLookup!C:C, "")</f>
        <v>0</v>
      </c>
      <c r="D126" s="19">
        <f>_xlfn.XLOOKUP(B126, NetworkLookup!B:B, NetworkLookup!D:D, "")</f>
        <v>0</v>
      </c>
      <c r="F126" t="s">
        <v>30</v>
      </c>
      <c r="I126">
        <f>_xlfn.XLOOKUP(Table1[[#This Row],[Vendor Name]], VendorLookup!C:C, VendorLookup!B:B, "")</f>
        <v>1000001823</v>
      </c>
      <c r="J126" t="s">
        <v>46</v>
      </c>
      <c r="K126" t="s">
        <v>141</v>
      </c>
      <c r="L126" s="28"/>
      <c r="M126" s="29">
        <v>9202993779</v>
      </c>
      <c r="N126">
        <v>5</v>
      </c>
      <c r="O126" s="26">
        <v>613.26</v>
      </c>
      <c r="P126" t="s">
        <v>508</v>
      </c>
      <c r="Q126" s="26">
        <f>Table1[[#This Row],[Net Price]]*Table1[[#This Row],[Qty ordered]]</f>
        <v>613.26</v>
      </c>
      <c r="R126"/>
      <c r="S126">
        <v>1</v>
      </c>
      <c r="T126" s="21">
        <v>1</v>
      </c>
      <c r="U126" s="21">
        <v>0</v>
      </c>
      <c r="V126" s="21">
        <v>1</v>
      </c>
      <c r="W126" s="21">
        <v>0</v>
      </c>
      <c r="X126" s="21" t="str">
        <f>IF(Table1[[#This Row],[GR to be done]]=Table1[[#This Row],[IR to be done]], "✔ Match", "⚠ Mismatch")</f>
        <v>✔ Match</v>
      </c>
      <c r="Z126" s="31">
        <v>45505</v>
      </c>
      <c r="AE126" s="23" t="str">
        <f>_xlfn.XLOOKUP(Table1[[#This Row],[Vendor Name]],VendorLookup!C:C,VendorLookup!H:H, "")</f>
        <v>DDU</v>
      </c>
    </row>
    <row r="127" spans="1:31" hidden="1" x14ac:dyDescent="0.35">
      <c r="A127" s="19">
        <f>_xlfn.XLOOKUP(B127, NetworkLookup!B:B, NetworkLookup!A:A, "")</f>
        <v>0</v>
      </c>
      <c r="C127" s="19">
        <f>_xlfn.XLOOKUP(B127, NetworkLookup!B:B, NetworkLookup!C:C, "")</f>
        <v>0</v>
      </c>
      <c r="D127" s="19">
        <f>_xlfn.XLOOKUP(B127, NetworkLookup!B:B, NetworkLookup!D:D, "")</f>
        <v>0</v>
      </c>
      <c r="F127" t="s">
        <v>30</v>
      </c>
      <c r="I127">
        <f>_xlfn.XLOOKUP(Table1[[#This Row],[Vendor Name]], VendorLookup!C:C, VendorLookup!B:B, "")</f>
        <v>1000001823</v>
      </c>
      <c r="J127" t="s">
        <v>46</v>
      </c>
      <c r="K127" t="s">
        <v>141</v>
      </c>
      <c r="L127" s="28"/>
      <c r="M127" s="29">
        <v>9202993779</v>
      </c>
      <c r="N127">
        <v>6</v>
      </c>
      <c r="O127" s="26">
        <v>537.75</v>
      </c>
      <c r="P127" t="s">
        <v>508</v>
      </c>
      <c r="Q127" s="26">
        <f>Table1[[#This Row],[Net Price]]*Table1[[#This Row],[Qty ordered]]</f>
        <v>1613.25</v>
      </c>
      <c r="R127"/>
      <c r="S127">
        <v>3</v>
      </c>
      <c r="T127" s="21">
        <v>3</v>
      </c>
      <c r="U127" s="21">
        <v>0</v>
      </c>
      <c r="V127" s="21">
        <v>3</v>
      </c>
      <c r="W127" s="21">
        <v>0</v>
      </c>
      <c r="X127" s="21" t="str">
        <f>IF(Table1[[#This Row],[GR to be done]]=Table1[[#This Row],[IR to be done]], "✔ Match", "⚠ Mismatch")</f>
        <v>✔ Match</v>
      </c>
      <c r="Z127" s="31">
        <v>45505</v>
      </c>
      <c r="AE127" s="23" t="str">
        <f>_xlfn.XLOOKUP(Table1[[#This Row],[Vendor Name]],VendorLookup!C:C,VendorLookup!H:H, "")</f>
        <v>DDU</v>
      </c>
    </row>
    <row r="128" spans="1:31" hidden="1" x14ac:dyDescent="0.35">
      <c r="A128" s="19">
        <f>_xlfn.XLOOKUP(B128, NetworkLookup!B:B, NetworkLookup!A:A, "")</f>
        <v>0</v>
      </c>
      <c r="C128" s="19">
        <f>_xlfn.XLOOKUP(B128, NetworkLookup!B:B, NetworkLookup!C:C, "")</f>
        <v>0</v>
      </c>
      <c r="D128" s="19">
        <f>_xlfn.XLOOKUP(B128, NetworkLookup!B:B, NetworkLookup!D:D, "")</f>
        <v>0</v>
      </c>
      <c r="F128" t="s">
        <v>30</v>
      </c>
      <c r="I128">
        <f>_xlfn.XLOOKUP(Table1[[#This Row],[Vendor Name]], VendorLookup!C:C, VendorLookup!B:B, "")</f>
        <v>1000001823</v>
      </c>
      <c r="J128" t="s">
        <v>46</v>
      </c>
      <c r="K128" t="s">
        <v>141</v>
      </c>
      <c r="L128" s="28"/>
      <c r="M128" s="29">
        <v>9202993779</v>
      </c>
      <c r="N128">
        <v>7</v>
      </c>
      <c r="O128" s="26">
        <v>541.53</v>
      </c>
      <c r="P128" t="s">
        <v>508</v>
      </c>
      <c r="Q128" s="26">
        <f>Table1[[#This Row],[Net Price]]*Table1[[#This Row],[Qty ordered]]</f>
        <v>2166.12</v>
      </c>
      <c r="R128"/>
      <c r="S128">
        <v>4</v>
      </c>
      <c r="T128" s="21">
        <v>4</v>
      </c>
      <c r="U128" s="21">
        <v>0</v>
      </c>
      <c r="V128" s="21">
        <v>4</v>
      </c>
      <c r="W128" s="21">
        <v>0</v>
      </c>
      <c r="X128" s="21" t="str">
        <f>IF(Table1[[#This Row],[GR to be done]]=Table1[[#This Row],[IR to be done]], "✔ Match", "⚠ Mismatch")</f>
        <v>✔ Match</v>
      </c>
      <c r="Z128" s="31">
        <v>45505</v>
      </c>
      <c r="AE128" s="23" t="str">
        <f>_xlfn.XLOOKUP(Table1[[#This Row],[Vendor Name]],VendorLookup!C:C,VendorLookup!H:H, "")</f>
        <v>DDU</v>
      </c>
    </row>
    <row r="129" spans="1:31" hidden="1" x14ac:dyDescent="0.35">
      <c r="A129" s="19">
        <f>_xlfn.XLOOKUP(B129, NetworkLookup!B:B, NetworkLookup!A:A, "")</f>
        <v>0</v>
      </c>
      <c r="C129" s="19">
        <f>_xlfn.XLOOKUP(B129, NetworkLookup!B:B, NetworkLookup!C:C, "")</f>
        <v>0</v>
      </c>
      <c r="D129" s="19">
        <f>_xlfn.XLOOKUP(B129, NetworkLookup!B:B, NetworkLookup!D:D, "")</f>
        <v>0</v>
      </c>
      <c r="F129" t="s">
        <v>30</v>
      </c>
      <c r="I129">
        <f>_xlfn.XLOOKUP(Table1[[#This Row],[Vendor Name]], VendorLookup!C:C, VendorLookup!B:B, "")</f>
        <v>2000167603</v>
      </c>
      <c r="J129" t="s">
        <v>40</v>
      </c>
      <c r="K129" t="s">
        <v>146</v>
      </c>
      <c r="L129" s="28"/>
      <c r="M129" s="29">
        <v>9202994836</v>
      </c>
      <c r="N129">
        <v>1</v>
      </c>
      <c r="O129" s="26">
        <v>3000</v>
      </c>
      <c r="P129" t="s">
        <v>508</v>
      </c>
      <c r="Q129" s="26">
        <f>Table1[[#This Row],[Net Price]]*Table1[[#This Row],[Qty ordered]]</f>
        <v>3000</v>
      </c>
      <c r="R129"/>
      <c r="S129">
        <v>1</v>
      </c>
      <c r="T129" s="21">
        <v>1</v>
      </c>
      <c r="U129" s="21">
        <v>0</v>
      </c>
      <c r="V129" s="21">
        <v>1</v>
      </c>
      <c r="W129" s="21">
        <v>0</v>
      </c>
      <c r="X129" s="21" t="str">
        <f>IF(Table1[[#This Row],[GR to be done]]=Table1[[#This Row],[IR to be done]], "✔ Match", "⚠ Mismatch")</f>
        <v>✔ Match</v>
      </c>
      <c r="Z129" s="31">
        <v>45512</v>
      </c>
      <c r="AE129" s="23" t="str">
        <f>_xlfn.XLOOKUP(Table1[[#This Row],[Vendor Name]],VendorLookup!C:C,VendorLookup!H:H, "")</f>
        <v>ZZ</v>
      </c>
    </row>
    <row r="130" spans="1:31" hidden="1" x14ac:dyDescent="0.35">
      <c r="A130" s="19">
        <f>_xlfn.XLOOKUP(B130, NetworkLookup!B:B, NetworkLookup!A:A, "")</f>
        <v>0</v>
      </c>
      <c r="C130" s="19">
        <f>_xlfn.XLOOKUP(B130, NetworkLookup!B:B, NetworkLookup!C:C, "")</f>
        <v>0</v>
      </c>
      <c r="D130" s="19">
        <f>_xlfn.XLOOKUP(B130, NetworkLookup!B:B, NetworkLookup!D:D, "")</f>
        <v>0</v>
      </c>
      <c r="F130" t="s">
        <v>30</v>
      </c>
      <c r="I130">
        <f>_xlfn.XLOOKUP(Table1[[#This Row],[Vendor Name]], VendorLookup!C:C, VendorLookup!B:B, "")</f>
        <v>1000001823</v>
      </c>
      <c r="J130" t="s">
        <v>46</v>
      </c>
      <c r="K130" t="s">
        <v>147</v>
      </c>
      <c r="L130" s="28"/>
      <c r="M130" s="29">
        <v>9202995147</v>
      </c>
      <c r="N130">
        <v>1</v>
      </c>
      <c r="O130" s="26">
        <v>20.94</v>
      </c>
      <c r="P130" t="s">
        <v>508</v>
      </c>
      <c r="Q130" s="26">
        <f>Table1[[#This Row],[Net Price]]*Table1[[#This Row],[Qty ordered]]</f>
        <v>670.08</v>
      </c>
      <c r="R130"/>
      <c r="S130">
        <v>32</v>
      </c>
      <c r="T130" s="21">
        <v>32</v>
      </c>
      <c r="U130" s="21">
        <v>0</v>
      </c>
      <c r="V130" s="21">
        <v>32</v>
      </c>
      <c r="W130" s="21">
        <v>0</v>
      </c>
      <c r="X130" s="21" t="str">
        <f>IF(Table1[[#This Row],[GR to be done]]=Table1[[#This Row],[IR to be done]], "✔ Match", "⚠ Mismatch")</f>
        <v>✔ Match</v>
      </c>
      <c r="Z130" s="31">
        <v>45513</v>
      </c>
      <c r="AE130" s="23" t="str">
        <f>_xlfn.XLOOKUP(Table1[[#This Row],[Vendor Name]],VendorLookup!C:C,VendorLookup!H:H, "")</f>
        <v>DDU</v>
      </c>
    </row>
    <row r="131" spans="1:31" hidden="1" x14ac:dyDescent="0.35">
      <c r="A131" s="19">
        <f>_xlfn.XLOOKUP(B131, NetworkLookup!B:B, NetworkLookup!A:A, "")</f>
        <v>0</v>
      </c>
      <c r="C131" s="19">
        <f>_xlfn.XLOOKUP(B131, NetworkLookup!B:B, NetworkLookup!C:C, "")</f>
        <v>0</v>
      </c>
      <c r="D131" s="19">
        <f>_xlfn.XLOOKUP(B131, NetworkLookup!B:B, NetworkLookup!D:D, "")</f>
        <v>0</v>
      </c>
      <c r="F131" t="s">
        <v>30</v>
      </c>
      <c r="I131">
        <f>_xlfn.XLOOKUP(Table1[[#This Row],[Vendor Name]], VendorLookup!C:C, VendorLookup!B:B, "")</f>
        <v>2000058174</v>
      </c>
      <c r="J131" t="s">
        <v>47</v>
      </c>
      <c r="K131" t="s">
        <v>148</v>
      </c>
      <c r="L131" s="28"/>
      <c r="M131" s="29">
        <v>9202995506</v>
      </c>
      <c r="N131">
        <v>1</v>
      </c>
      <c r="O131" s="26">
        <v>4950</v>
      </c>
      <c r="P131" t="s">
        <v>509</v>
      </c>
      <c r="Q131" s="26">
        <f>Table1[[#This Row],[Net Price]]*Table1[[#This Row],[Qty ordered]]</f>
        <v>24750</v>
      </c>
      <c r="R131"/>
      <c r="S131">
        <v>5</v>
      </c>
      <c r="T131" s="21">
        <v>5</v>
      </c>
      <c r="U131" s="21">
        <v>0</v>
      </c>
      <c r="V131" s="21">
        <v>5</v>
      </c>
      <c r="W131" s="21">
        <v>0</v>
      </c>
      <c r="X131" s="21" t="str">
        <f>IF(Table1[[#This Row],[GR to be done]]=Table1[[#This Row],[IR to be done]], "✔ Match", "⚠ Mismatch")</f>
        <v>✔ Match</v>
      </c>
      <c r="Z131" s="31">
        <v>45516</v>
      </c>
      <c r="AE131" s="23" t="str">
        <f>_xlfn.XLOOKUP(Table1[[#This Row],[Vendor Name]],VendorLookup!C:C,VendorLookup!H:H, "")</f>
        <v>FCA</v>
      </c>
    </row>
    <row r="132" spans="1:31" hidden="1" x14ac:dyDescent="0.35">
      <c r="A132" s="19">
        <f>_xlfn.XLOOKUP(B132, NetworkLookup!B:B, NetworkLookup!A:A, "")</f>
        <v>0</v>
      </c>
      <c r="C132" s="19">
        <f>_xlfn.XLOOKUP(B132, NetworkLookup!B:B, NetworkLookup!C:C, "")</f>
        <v>0</v>
      </c>
      <c r="D132" s="19">
        <f>_xlfn.XLOOKUP(B132, NetworkLookup!B:B, NetworkLookup!D:D, "")</f>
        <v>0</v>
      </c>
      <c r="F132" t="s">
        <v>30</v>
      </c>
      <c r="I132">
        <f>_xlfn.XLOOKUP(Table1[[#This Row],[Vendor Name]], VendorLookup!C:C, VendorLookup!B:B, "")</f>
        <v>1000003070</v>
      </c>
      <c r="J132" t="s">
        <v>1574</v>
      </c>
      <c r="K132" t="s">
        <v>149</v>
      </c>
      <c r="L132" s="28"/>
      <c r="M132" s="29">
        <v>9202996525</v>
      </c>
      <c r="N132">
        <v>1</v>
      </c>
      <c r="O132" s="26">
        <v>12400</v>
      </c>
      <c r="P132" t="s">
        <v>507</v>
      </c>
      <c r="Q132" s="26">
        <f>Table1[[#This Row],[Net Price]]*Table1[[#This Row],[Qty ordered]]</f>
        <v>12400</v>
      </c>
      <c r="R132"/>
      <c r="S132">
        <v>1</v>
      </c>
      <c r="T132" s="21">
        <v>1</v>
      </c>
      <c r="U132" s="21">
        <v>0</v>
      </c>
      <c r="V132" s="21">
        <v>1</v>
      </c>
      <c r="W132" s="21">
        <v>0</v>
      </c>
      <c r="X132" s="21" t="str">
        <f>IF(Table1[[#This Row],[GR to be done]]=Table1[[#This Row],[IR to be done]], "✔ Match", "⚠ Mismatch")</f>
        <v>✔ Match</v>
      </c>
      <c r="Z132" s="31">
        <v>45523</v>
      </c>
      <c r="AE132" s="23" t="str">
        <f>_xlfn.XLOOKUP(Table1[[#This Row],[Vendor Name]],VendorLookup!C:C,VendorLookup!H:H, "")</f>
        <v>DAP</v>
      </c>
    </row>
    <row r="133" spans="1:31" hidden="1" x14ac:dyDescent="0.35">
      <c r="A133" s="19">
        <f>_xlfn.XLOOKUP(B133, NetworkLookup!B:B, NetworkLookup!A:A, "")</f>
        <v>0</v>
      </c>
      <c r="C133" s="19">
        <f>_xlfn.XLOOKUP(B133, NetworkLookup!B:B, NetworkLookup!C:C, "")</f>
        <v>0</v>
      </c>
      <c r="D133" s="19">
        <f>_xlfn.XLOOKUP(B133, NetworkLookup!B:B, NetworkLookup!D:D, "")</f>
        <v>0</v>
      </c>
      <c r="F133" t="s">
        <v>30</v>
      </c>
      <c r="I133">
        <f>_xlfn.XLOOKUP(Table1[[#This Row],[Vendor Name]], VendorLookup!C:C, VendorLookup!B:B, "")</f>
        <v>2000115282</v>
      </c>
      <c r="J133" t="s">
        <v>2556</v>
      </c>
      <c r="K133" t="s">
        <v>150</v>
      </c>
      <c r="L133" s="28"/>
      <c r="M133" s="29">
        <v>9202996525</v>
      </c>
      <c r="N133">
        <v>2</v>
      </c>
      <c r="O133" s="26">
        <v>1800</v>
      </c>
      <c r="P133" t="s">
        <v>507</v>
      </c>
      <c r="Q133" s="26">
        <f>Table1[[#This Row],[Net Price]]*Table1[[#This Row],[Qty ordered]]</f>
        <v>1800</v>
      </c>
      <c r="R133"/>
      <c r="S133">
        <v>1</v>
      </c>
      <c r="T133" s="21">
        <v>1</v>
      </c>
      <c r="U133" s="21">
        <v>0</v>
      </c>
      <c r="V133" s="21">
        <v>1</v>
      </c>
      <c r="W133" s="21">
        <v>0</v>
      </c>
      <c r="X133" s="21" t="str">
        <f>IF(Table1[[#This Row],[GR to be done]]=Table1[[#This Row],[IR to be done]], "✔ Match", "⚠ Mismatch")</f>
        <v>✔ Match</v>
      </c>
      <c r="Z133" s="31">
        <v>45523</v>
      </c>
      <c r="AE133" s="23" t="str">
        <f>_xlfn.XLOOKUP(Table1[[#This Row],[Vendor Name]],VendorLookup!C:C,VendorLookup!H:H, "")</f>
        <v>DDP</v>
      </c>
    </row>
    <row r="134" spans="1:31" hidden="1" x14ac:dyDescent="0.35">
      <c r="A134" s="19">
        <f>_xlfn.XLOOKUP(B134, NetworkLookup!B:B, NetworkLookup!A:A, "")</f>
        <v>0</v>
      </c>
      <c r="C134" s="19">
        <f>_xlfn.XLOOKUP(B134, NetworkLookup!B:B, NetworkLookup!C:C, "")</f>
        <v>0</v>
      </c>
      <c r="D134" s="19">
        <f>_xlfn.XLOOKUP(B134, NetworkLookup!B:B, NetworkLookup!D:D, "")</f>
        <v>0</v>
      </c>
      <c r="F134" t="s">
        <v>30</v>
      </c>
      <c r="I134">
        <f>_xlfn.XLOOKUP(Table1[[#This Row],[Vendor Name]], VendorLookup!C:C, VendorLookup!B:B, "")</f>
        <v>2000115282</v>
      </c>
      <c r="J134" t="s">
        <v>2556</v>
      </c>
      <c r="K134" t="s">
        <v>140</v>
      </c>
      <c r="L134" s="28"/>
      <c r="M134" s="29">
        <v>9202996525</v>
      </c>
      <c r="N134">
        <v>3</v>
      </c>
      <c r="O134" s="26">
        <v>3600</v>
      </c>
      <c r="P134" t="s">
        <v>507</v>
      </c>
      <c r="Q134" s="26">
        <f>Table1[[#This Row],[Net Price]]*Table1[[#This Row],[Qty ordered]]</f>
        <v>3600</v>
      </c>
      <c r="R134"/>
      <c r="S134">
        <v>1</v>
      </c>
      <c r="T134" s="21">
        <v>1</v>
      </c>
      <c r="U134" s="21">
        <v>0</v>
      </c>
      <c r="V134" s="21">
        <v>1</v>
      </c>
      <c r="W134" s="21">
        <v>0</v>
      </c>
      <c r="X134" s="21" t="str">
        <f>IF(Table1[[#This Row],[GR to be done]]=Table1[[#This Row],[IR to be done]], "✔ Match", "⚠ Mismatch")</f>
        <v>✔ Match</v>
      </c>
      <c r="Z134" s="31">
        <v>45523</v>
      </c>
      <c r="AE134" s="23" t="str">
        <f>_xlfn.XLOOKUP(Table1[[#This Row],[Vendor Name]],VendorLookup!C:C,VendorLookup!H:H, "")</f>
        <v>DDP</v>
      </c>
    </row>
    <row r="135" spans="1:31" hidden="1" x14ac:dyDescent="0.35">
      <c r="A135" s="19">
        <f>_xlfn.XLOOKUP(B135, NetworkLookup!B:B, NetworkLookup!A:A, "")</f>
        <v>0</v>
      </c>
      <c r="C135" s="19">
        <f>_xlfn.XLOOKUP(B135, NetworkLookup!B:B, NetworkLookup!C:C, "")</f>
        <v>0</v>
      </c>
      <c r="D135" s="19">
        <f>_xlfn.XLOOKUP(B135, NetworkLookup!B:B, NetworkLookup!D:D, "")</f>
        <v>0</v>
      </c>
      <c r="F135" t="s">
        <v>30</v>
      </c>
      <c r="I135">
        <f>_xlfn.XLOOKUP(Table1[[#This Row],[Vendor Name]], VendorLookup!C:C, VendorLookup!B:B, "")</f>
        <v>2000115282</v>
      </c>
      <c r="J135" t="s">
        <v>2556</v>
      </c>
      <c r="K135" t="s">
        <v>151</v>
      </c>
      <c r="L135" s="28"/>
      <c r="M135" s="29">
        <v>9202996525</v>
      </c>
      <c r="N135">
        <v>4</v>
      </c>
      <c r="O135" s="26">
        <v>3600</v>
      </c>
      <c r="P135" t="s">
        <v>507</v>
      </c>
      <c r="Q135" s="26">
        <f>Table1[[#This Row],[Net Price]]*Table1[[#This Row],[Qty ordered]]</f>
        <v>3600</v>
      </c>
      <c r="R135"/>
      <c r="S135">
        <v>1</v>
      </c>
      <c r="T135" s="21">
        <v>1</v>
      </c>
      <c r="U135" s="21">
        <v>0</v>
      </c>
      <c r="V135" s="21">
        <v>1</v>
      </c>
      <c r="W135" s="21">
        <v>0</v>
      </c>
      <c r="X135" s="21" t="str">
        <f>IF(Table1[[#This Row],[GR to be done]]=Table1[[#This Row],[IR to be done]], "✔ Match", "⚠ Mismatch")</f>
        <v>✔ Match</v>
      </c>
      <c r="Z135" s="31">
        <v>45523</v>
      </c>
      <c r="AE135" s="23" t="str">
        <f>_xlfn.XLOOKUP(Table1[[#This Row],[Vendor Name]],VendorLookup!C:C,VendorLookup!H:H, "")</f>
        <v>DDP</v>
      </c>
    </row>
    <row r="136" spans="1:31" hidden="1" x14ac:dyDescent="0.35">
      <c r="A136" s="19">
        <f>_xlfn.XLOOKUP(B136, NetworkLookup!B:B, NetworkLookup!A:A, "")</f>
        <v>0</v>
      </c>
      <c r="C136" s="19">
        <f>_xlfn.XLOOKUP(B136, NetworkLookup!B:B, NetworkLookup!C:C, "")</f>
        <v>0</v>
      </c>
      <c r="D136" s="19">
        <f>_xlfn.XLOOKUP(B136, NetworkLookup!B:B, NetworkLookup!D:D, "")</f>
        <v>0</v>
      </c>
      <c r="F136" t="s">
        <v>30</v>
      </c>
      <c r="I136">
        <f>_xlfn.XLOOKUP(Table1[[#This Row],[Vendor Name]], VendorLookup!C:C, VendorLookup!B:B, "")</f>
        <v>2000115282</v>
      </c>
      <c r="J136" t="s">
        <v>2556</v>
      </c>
      <c r="K136" t="s">
        <v>152</v>
      </c>
      <c r="L136" s="28"/>
      <c r="M136" s="29">
        <v>9202996525</v>
      </c>
      <c r="N136">
        <v>5</v>
      </c>
      <c r="O136" s="26">
        <v>1600</v>
      </c>
      <c r="P136" t="s">
        <v>507</v>
      </c>
      <c r="Q136" s="26">
        <f>Table1[[#This Row],[Net Price]]*Table1[[#This Row],[Qty ordered]]</f>
        <v>1600</v>
      </c>
      <c r="R136"/>
      <c r="S136">
        <v>1</v>
      </c>
      <c r="T136" s="21">
        <v>1</v>
      </c>
      <c r="U136" s="21">
        <v>0</v>
      </c>
      <c r="V136" s="21">
        <v>1</v>
      </c>
      <c r="W136" s="21">
        <v>0</v>
      </c>
      <c r="X136" s="21" t="str">
        <f>IF(Table1[[#This Row],[GR to be done]]=Table1[[#This Row],[IR to be done]], "✔ Match", "⚠ Mismatch")</f>
        <v>✔ Match</v>
      </c>
      <c r="Z136" s="31">
        <v>45523</v>
      </c>
      <c r="AE136" s="23" t="str">
        <f>_xlfn.XLOOKUP(Table1[[#This Row],[Vendor Name]],VendorLookup!C:C,VendorLookup!H:H, "")</f>
        <v>DDP</v>
      </c>
    </row>
    <row r="137" spans="1:31" hidden="1" x14ac:dyDescent="0.35">
      <c r="A137" s="19">
        <f>_xlfn.XLOOKUP(B137, NetworkLookup!B:B, NetworkLookup!A:A, "")</f>
        <v>0</v>
      </c>
      <c r="C137" s="19">
        <f>_xlfn.XLOOKUP(B137, NetworkLookup!B:B, NetworkLookup!C:C, "")</f>
        <v>0</v>
      </c>
      <c r="D137" s="19">
        <f>_xlfn.XLOOKUP(B137, NetworkLookup!B:B, NetworkLookup!D:D, "")</f>
        <v>0</v>
      </c>
      <c r="F137" t="s">
        <v>30</v>
      </c>
      <c r="I137">
        <f>_xlfn.XLOOKUP(Table1[[#This Row],[Vendor Name]], VendorLookup!C:C, VendorLookup!B:B, "")</f>
        <v>2000115282</v>
      </c>
      <c r="J137" t="s">
        <v>2556</v>
      </c>
      <c r="K137" t="s">
        <v>153</v>
      </c>
      <c r="L137" s="28"/>
      <c r="M137" s="29">
        <v>9202996525</v>
      </c>
      <c r="N137">
        <v>6</v>
      </c>
      <c r="O137" s="26">
        <v>300</v>
      </c>
      <c r="P137" t="s">
        <v>507</v>
      </c>
      <c r="Q137" s="26">
        <f>Table1[[#This Row],[Net Price]]*Table1[[#This Row],[Qty ordered]]</f>
        <v>300</v>
      </c>
      <c r="R137"/>
      <c r="S137">
        <v>1</v>
      </c>
      <c r="T137" s="21">
        <v>1</v>
      </c>
      <c r="U137" s="21">
        <v>0</v>
      </c>
      <c r="V137" s="21">
        <v>1</v>
      </c>
      <c r="W137" s="21">
        <v>0</v>
      </c>
      <c r="X137" s="21" t="str">
        <f>IF(Table1[[#This Row],[GR to be done]]=Table1[[#This Row],[IR to be done]], "✔ Match", "⚠ Mismatch")</f>
        <v>✔ Match</v>
      </c>
      <c r="Z137" s="31">
        <v>45523</v>
      </c>
      <c r="AE137" s="23" t="str">
        <f>_xlfn.XLOOKUP(Table1[[#This Row],[Vendor Name]],VendorLookup!C:C,VendorLookup!H:H, "")</f>
        <v>DDP</v>
      </c>
    </row>
    <row r="138" spans="1:31" hidden="1" x14ac:dyDescent="0.35">
      <c r="A138" s="19">
        <f>_xlfn.XLOOKUP(B138, NetworkLookup!B:B, NetworkLookup!A:A, "")</f>
        <v>0</v>
      </c>
      <c r="C138" s="19">
        <f>_xlfn.XLOOKUP(B138, NetworkLookup!B:B, NetworkLookup!C:C, "")</f>
        <v>0</v>
      </c>
      <c r="D138" s="19">
        <f>_xlfn.XLOOKUP(B138, NetworkLookup!B:B, NetworkLookup!D:D, "")</f>
        <v>0</v>
      </c>
      <c r="F138" t="s">
        <v>30</v>
      </c>
      <c r="I138">
        <f>_xlfn.XLOOKUP(Table1[[#This Row],[Vendor Name]], VendorLookup!C:C, VendorLookup!B:B, "")</f>
        <v>2000115282</v>
      </c>
      <c r="J138" t="s">
        <v>2556</v>
      </c>
      <c r="K138" t="s">
        <v>154</v>
      </c>
      <c r="L138" s="28"/>
      <c r="M138" s="29">
        <v>9202996525</v>
      </c>
      <c r="N138">
        <v>7</v>
      </c>
      <c r="O138" s="26">
        <v>1525.47</v>
      </c>
      <c r="P138" t="s">
        <v>507</v>
      </c>
      <c r="Q138" s="26">
        <f>Table1[[#This Row],[Net Price]]*Table1[[#This Row],[Qty ordered]]</f>
        <v>1525.47</v>
      </c>
      <c r="R138"/>
      <c r="S138">
        <v>1</v>
      </c>
      <c r="T138" s="21">
        <v>1</v>
      </c>
      <c r="U138" s="21">
        <v>0</v>
      </c>
      <c r="V138" s="21">
        <v>1</v>
      </c>
      <c r="W138" s="21">
        <v>0</v>
      </c>
      <c r="X138" s="21" t="str">
        <f>IF(Table1[[#This Row],[GR to be done]]=Table1[[#This Row],[IR to be done]], "✔ Match", "⚠ Mismatch")</f>
        <v>✔ Match</v>
      </c>
      <c r="Z138" s="31">
        <v>45523</v>
      </c>
      <c r="AE138" s="23" t="str">
        <f>_xlfn.XLOOKUP(Table1[[#This Row],[Vendor Name]],VendorLookup!C:C,VendorLookup!H:H, "")</f>
        <v>DDP</v>
      </c>
    </row>
    <row r="139" spans="1:31" hidden="1" x14ac:dyDescent="0.35">
      <c r="A139" s="19">
        <f>_xlfn.XLOOKUP(B139, NetworkLookup!B:B, NetworkLookup!A:A, "")</f>
        <v>0</v>
      </c>
      <c r="C139" s="19">
        <f>_xlfn.XLOOKUP(B139, NetworkLookup!B:B, NetworkLookup!C:C, "")</f>
        <v>0</v>
      </c>
      <c r="D139" s="19">
        <f>_xlfn.XLOOKUP(B139, NetworkLookup!B:B, NetworkLookup!D:D, "")</f>
        <v>0</v>
      </c>
      <c r="F139" t="s">
        <v>30</v>
      </c>
      <c r="I139">
        <f>_xlfn.XLOOKUP(Table1[[#This Row],[Vendor Name]], VendorLookup!C:C, VendorLookup!B:B, "")</f>
        <v>2000167603</v>
      </c>
      <c r="J139" t="s">
        <v>40</v>
      </c>
      <c r="K139" t="s">
        <v>155</v>
      </c>
      <c r="L139" s="28"/>
      <c r="M139" s="29">
        <v>9202997060</v>
      </c>
      <c r="N139">
        <v>1</v>
      </c>
      <c r="O139" s="26">
        <v>2750</v>
      </c>
      <c r="P139" t="s">
        <v>508</v>
      </c>
      <c r="Q139" s="26">
        <f>Table1[[#This Row],[Net Price]]*Table1[[#This Row],[Qty ordered]]</f>
        <v>5500</v>
      </c>
      <c r="R139"/>
      <c r="S139">
        <v>2</v>
      </c>
      <c r="T139" s="21">
        <v>2</v>
      </c>
      <c r="U139" s="21">
        <v>0</v>
      </c>
      <c r="V139" s="21">
        <v>2</v>
      </c>
      <c r="W139" s="21">
        <v>0</v>
      </c>
      <c r="X139" s="21" t="str">
        <f>IF(Table1[[#This Row],[GR to be done]]=Table1[[#This Row],[IR to be done]], "✔ Match", "⚠ Mismatch")</f>
        <v>✔ Match</v>
      </c>
      <c r="Z139" s="31">
        <v>45526</v>
      </c>
      <c r="AE139" s="23" t="str">
        <f>_xlfn.XLOOKUP(Table1[[#This Row],[Vendor Name]],VendorLookup!C:C,VendorLookup!H:H, "")</f>
        <v>ZZ</v>
      </c>
    </row>
    <row r="140" spans="1:31" hidden="1" x14ac:dyDescent="0.35">
      <c r="A140" s="19">
        <f>_xlfn.XLOOKUP(B140, NetworkLookup!B:B, NetworkLookup!A:A, "")</f>
        <v>0</v>
      </c>
      <c r="C140" s="19">
        <f>_xlfn.XLOOKUP(B140, NetworkLookup!B:B, NetworkLookup!C:C, "")</f>
        <v>0</v>
      </c>
      <c r="D140" s="19">
        <f>_xlfn.XLOOKUP(B140, NetworkLookup!B:B, NetworkLookup!D:D, "")</f>
        <v>0</v>
      </c>
      <c r="F140" t="s">
        <v>30</v>
      </c>
      <c r="I140">
        <f>_xlfn.XLOOKUP(Table1[[#This Row],[Vendor Name]], VendorLookup!C:C, VendorLookup!B:B, "")</f>
        <v>2000167603</v>
      </c>
      <c r="J140" t="s">
        <v>40</v>
      </c>
      <c r="K140" t="s">
        <v>156</v>
      </c>
      <c r="L140" s="28"/>
      <c r="M140" s="29">
        <v>9202997060</v>
      </c>
      <c r="N140">
        <v>2</v>
      </c>
      <c r="O140" s="26">
        <v>2750</v>
      </c>
      <c r="P140" t="s">
        <v>508</v>
      </c>
      <c r="Q140" s="26">
        <f>Table1[[#This Row],[Net Price]]*Table1[[#This Row],[Qty ordered]]</f>
        <v>5500</v>
      </c>
      <c r="R140"/>
      <c r="S140">
        <v>2</v>
      </c>
      <c r="T140" s="21">
        <v>2</v>
      </c>
      <c r="U140" s="21">
        <v>0</v>
      </c>
      <c r="V140" s="21">
        <v>1</v>
      </c>
      <c r="W140" s="21">
        <v>1</v>
      </c>
      <c r="X140" s="21" t="str">
        <f>IF(Table1[[#This Row],[GR to be done]]=Table1[[#This Row],[IR to be done]], "✔ Match", "⚠ Mismatch")</f>
        <v>⚠ Mismatch</v>
      </c>
      <c r="Z140" s="31">
        <v>45526</v>
      </c>
      <c r="AE140" s="23" t="str">
        <f>_xlfn.XLOOKUP(Table1[[#This Row],[Vendor Name]],VendorLookup!C:C,VendorLookup!H:H, "")</f>
        <v>ZZ</v>
      </c>
    </row>
    <row r="141" spans="1:31" hidden="1" x14ac:dyDescent="0.35">
      <c r="A141" s="19">
        <f>_xlfn.XLOOKUP(B141, NetworkLookup!B:B, NetworkLookup!A:A, "")</f>
        <v>0</v>
      </c>
      <c r="C141" s="19">
        <f>_xlfn.XLOOKUP(B141, NetworkLookup!B:B, NetworkLookup!C:C, "")</f>
        <v>0</v>
      </c>
      <c r="D141" s="19">
        <f>_xlfn.XLOOKUP(B141, NetworkLookup!B:B, NetworkLookup!D:D, "")</f>
        <v>0</v>
      </c>
      <c r="F141" t="s">
        <v>30</v>
      </c>
      <c r="I141">
        <f>_xlfn.XLOOKUP(Table1[[#This Row],[Vendor Name]], VendorLookup!C:C, VendorLookup!B:B, "")</f>
        <v>1000001823</v>
      </c>
      <c r="J141" t="s">
        <v>46</v>
      </c>
      <c r="K141" t="s">
        <v>141</v>
      </c>
      <c r="L141" s="28"/>
      <c r="M141" s="29">
        <v>9202997240</v>
      </c>
      <c r="N141">
        <v>1</v>
      </c>
      <c r="O141" s="26">
        <v>508.75</v>
      </c>
      <c r="P141" t="s">
        <v>508</v>
      </c>
      <c r="Q141" s="26">
        <f>Table1[[#This Row],[Net Price]]*Table1[[#This Row],[Qty ordered]]</f>
        <v>2543.75</v>
      </c>
      <c r="R141"/>
      <c r="S141">
        <v>5</v>
      </c>
      <c r="T141" s="21">
        <v>5</v>
      </c>
      <c r="U141" s="21">
        <v>0</v>
      </c>
      <c r="V141" s="21">
        <v>5</v>
      </c>
      <c r="W141" s="21">
        <v>0</v>
      </c>
      <c r="X141" s="21" t="str">
        <f>IF(Table1[[#This Row],[GR to be done]]=Table1[[#This Row],[IR to be done]], "✔ Match", "⚠ Mismatch")</f>
        <v>✔ Match</v>
      </c>
      <c r="Z141" s="31">
        <v>45527</v>
      </c>
      <c r="AE141" s="23" t="str">
        <f>_xlfn.XLOOKUP(Table1[[#This Row],[Vendor Name]],VendorLookup!C:C,VendorLookup!H:H, "")</f>
        <v>DDU</v>
      </c>
    </row>
    <row r="142" spans="1:31" hidden="1" x14ac:dyDescent="0.35">
      <c r="A142" s="19">
        <f>_xlfn.XLOOKUP(B142, NetworkLookup!B:B, NetworkLookup!A:A, "")</f>
        <v>0</v>
      </c>
      <c r="C142" s="19">
        <f>_xlfn.XLOOKUP(B142, NetworkLookup!B:B, NetworkLookup!C:C, "")</f>
        <v>0</v>
      </c>
      <c r="D142" s="19">
        <f>_xlfn.XLOOKUP(B142, NetworkLookup!B:B, NetworkLookup!D:D, "")</f>
        <v>0</v>
      </c>
      <c r="F142" t="s">
        <v>30</v>
      </c>
      <c r="I142">
        <f>_xlfn.XLOOKUP(Table1[[#This Row],[Vendor Name]], VendorLookup!C:C, VendorLookup!B:B, "")</f>
        <v>1000001823</v>
      </c>
      <c r="J142" t="s">
        <v>46</v>
      </c>
      <c r="K142" t="s">
        <v>141</v>
      </c>
      <c r="L142" s="28"/>
      <c r="M142" s="29">
        <v>9202997240</v>
      </c>
      <c r="N142">
        <v>2</v>
      </c>
      <c r="O142" s="26">
        <v>497.31</v>
      </c>
      <c r="P142" t="s">
        <v>508</v>
      </c>
      <c r="Q142" s="26">
        <f>Table1[[#This Row],[Net Price]]*Table1[[#This Row],[Qty ordered]]</f>
        <v>3978.48</v>
      </c>
      <c r="R142"/>
      <c r="S142">
        <v>8</v>
      </c>
      <c r="T142" s="21">
        <v>8</v>
      </c>
      <c r="U142" s="21">
        <v>0</v>
      </c>
      <c r="V142" s="21">
        <v>8</v>
      </c>
      <c r="W142" s="21">
        <v>0</v>
      </c>
      <c r="X142" s="21" t="str">
        <f>IF(Table1[[#This Row],[GR to be done]]=Table1[[#This Row],[IR to be done]], "✔ Match", "⚠ Mismatch")</f>
        <v>✔ Match</v>
      </c>
      <c r="Z142" s="31">
        <v>45527</v>
      </c>
      <c r="AE142" s="23" t="str">
        <f>_xlfn.XLOOKUP(Table1[[#This Row],[Vendor Name]],VendorLookup!C:C,VendorLookup!H:H, "")</f>
        <v>DDU</v>
      </c>
    </row>
    <row r="143" spans="1:31" hidden="1" x14ac:dyDescent="0.35">
      <c r="A143" s="19">
        <f>_xlfn.XLOOKUP(B143, NetworkLookup!B:B, NetworkLookup!A:A, "")</f>
        <v>0</v>
      </c>
      <c r="C143" s="19">
        <f>_xlfn.XLOOKUP(B143, NetworkLookup!B:B, NetworkLookup!C:C, "")</f>
        <v>0</v>
      </c>
      <c r="D143" s="19">
        <f>_xlfn.XLOOKUP(B143, NetworkLookup!B:B, NetworkLookup!D:D, "")</f>
        <v>0</v>
      </c>
      <c r="F143" t="s">
        <v>30</v>
      </c>
      <c r="I143">
        <f>_xlfn.XLOOKUP(Table1[[#This Row],[Vendor Name]], VendorLookup!C:C, VendorLookup!B:B, "")</f>
        <v>2000050856</v>
      </c>
      <c r="J143" t="s">
        <v>1859</v>
      </c>
      <c r="K143" t="s">
        <v>157</v>
      </c>
      <c r="L143" s="28"/>
      <c r="M143" s="29">
        <v>9202997497</v>
      </c>
      <c r="N143">
        <v>1</v>
      </c>
      <c r="O143" s="26">
        <v>152200</v>
      </c>
      <c r="P143" t="s">
        <v>507</v>
      </c>
      <c r="Q143" s="26">
        <f>Table1[[#This Row],[Net Price]]*Table1[[#This Row],[Qty ordered]]</f>
        <v>152200</v>
      </c>
      <c r="R143"/>
      <c r="S143">
        <v>1</v>
      </c>
      <c r="T143" s="21">
        <v>1</v>
      </c>
      <c r="U143" s="21">
        <v>0</v>
      </c>
      <c r="V143" s="21">
        <v>1</v>
      </c>
      <c r="W143" s="21">
        <v>0</v>
      </c>
      <c r="X143" s="21" t="str">
        <f>IF(Table1[[#This Row],[GR to be done]]=Table1[[#This Row],[IR to be done]], "✔ Match", "⚠ Mismatch")</f>
        <v>✔ Match</v>
      </c>
      <c r="Z143" s="31">
        <v>45530</v>
      </c>
      <c r="AE143" s="23" t="str">
        <f>_xlfn.XLOOKUP(Table1[[#This Row],[Vendor Name]],VendorLookup!C:C,VendorLookup!H:H, "")</f>
        <v>EXW</v>
      </c>
    </row>
    <row r="144" spans="1:31" hidden="1" x14ac:dyDescent="0.35">
      <c r="A144" s="19">
        <f>_xlfn.XLOOKUP(B144, NetworkLookup!B:B, NetworkLookup!A:A, "")</f>
        <v>0</v>
      </c>
      <c r="C144" s="19">
        <f>_xlfn.XLOOKUP(B144, NetworkLookup!B:B, NetworkLookup!C:C, "")</f>
        <v>0</v>
      </c>
      <c r="D144" s="19">
        <f>_xlfn.XLOOKUP(B144, NetworkLookup!B:B, NetworkLookup!D:D, "")</f>
        <v>0</v>
      </c>
      <c r="F144" t="s">
        <v>30</v>
      </c>
      <c r="I144">
        <f>_xlfn.XLOOKUP(Table1[[#This Row],[Vendor Name]], VendorLookup!C:C, VendorLookup!B:B, "")</f>
        <v>1000003280</v>
      </c>
      <c r="J144" t="s">
        <v>35</v>
      </c>
      <c r="K144" t="s">
        <v>158</v>
      </c>
      <c r="L144" s="28"/>
      <c r="M144" s="29">
        <v>9202998115</v>
      </c>
      <c r="N144">
        <v>1</v>
      </c>
      <c r="O144" s="26">
        <v>4820.6499999999996</v>
      </c>
      <c r="P144" t="s">
        <v>507</v>
      </c>
      <c r="Q144" s="26">
        <f>Table1[[#This Row],[Net Price]]*Table1[[#This Row],[Qty ordered]]</f>
        <v>38565.199999999997</v>
      </c>
      <c r="R144"/>
      <c r="S144">
        <v>8</v>
      </c>
      <c r="T144" s="21">
        <v>8</v>
      </c>
      <c r="U144" s="21">
        <v>0</v>
      </c>
      <c r="V144" s="21">
        <v>8</v>
      </c>
      <c r="W144" s="21">
        <v>0</v>
      </c>
      <c r="X144" s="21" t="str">
        <f>IF(Table1[[#This Row],[GR to be done]]=Table1[[#This Row],[IR to be done]], "✔ Match", "⚠ Mismatch")</f>
        <v>✔ Match</v>
      </c>
      <c r="Z144" s="31">
        <v>45533</v>
      </c>
      <c r="AE144" s="23" t="str">
        <f>_xlfn.XLOOKUP(Table1[[#This Row],[Vendor Name]],VendorLookup!C:C,VendorLookup!H:H, "")</f>
        <v>DAP</v>
      </c>
    </row>
    <row r="145" spans="1:31" hidden="1" x14ac:dyDescent="0.35">
      <c r="A145" s="19">
        <f>_xlfn.XLOOKUP(B145, NetworkLookup!B:B, NetworkLookup!A:A, "")</f>
        <v>0</v>
      </c>
      <c r="C145" s="19">
        <f>_xlfn.XLOOKUP(B145, NetworkLookup!B:B, NetworkLookup!C:C, "")</f>
        <v>0</v>
      </c>
      <c r="D145" s="19">
        <f>_xlfn.XLOOKUP(B145, NetworkLookup!B:B, NetworkLookup!D:D, "")</f>
        <v>0</v>
      </c>
      <c r="F145" t="s">
        <v>30</v>
      </c>
      <c r="I145">
        <f>_xlfn.XLOOKUP(Table1[[#This Row],[Vendor Name]], VendorLookup!C:C, VendorLookup!B:B, "")</f>
        <v>1000003280</v>
      </c>
      <c r="J145" t="s">
        <v>35</v>
      </c>
      <c r="K145" t="s">
        <v>159</v>
      </c>
      <c r="L145" s="28"/>
      <c r="M145" s="29">
        <v>9202998123</v>
      </c>
      <c r="N145">
        <v>1</v>
      </c>
      <c r="O145" s="26">
        <v>4093.59</v>
      </c>
      <c r="P145" t="s">
        <v>507</v>
      </c>
      <c r="Q145" s="26">
        <f>Table1[[#This Row],[Net Price]]*Table1[[#This Row],[Qty ordered]]</f>
        <v>4093.59</v>
      </c>
      <c r="R145"/>
      <c r="S145">
        <v>1</v>
      </c>
      <c r="T145" s="21">
        <v>1</v>
      </c>
      <c r="U145" s="21">
        <v>0</v>
      </c>
      <c r="V145" s="21">
        <v>1</v>
      </c>
      <c r="W145" s="21">
        <v>0</v>
      </c>
      <c r="X145" s="21" t="str">
        <f>IF(Table1[[#This Row],[GR to be done]]=Table1[[#This Row],[IR to be done]], "✔ Match", "⚠ Mismatch")</f>
        <v>✔ Match</v>
      </c>
      <c r="Z145" s="31">
        <v>45533</v>
      </c>
      <c r="AE145" s="23" t="str">
        <f>_xlfn.XLOOKUP(Table1[[#This Row],[Vendor Name]],VendorLookup!C:C,VendorLookup!H:H, "")</f>
        <v>DAP</v>
      </c>
    </row>
    <row r="146" spans="1:31" hidden="1" x14ac:dyDescent="0.35">
      <c r="A146" s="19">
        <f>_xlfn.XLOOKUP(B146, NetworkLookup!B:B, NetworkLookup!A:A, "")</f>
        <v>0</v>
      </c>
      <c r="C146" s="19">
        <f>_xlfn.XLOOKUP(B146, NetworkLookup!B:B, NetworkLookup!C:C, "")</f>
        <v>0</v>
      </c>
      <c r="D146" s="19">
        <f>_xlfn.XLOOKUP(B146, NetworkLookup!B:B, NetworkLookup!D:D, "")</f>
        <v>0</v>
      </c>
      <c r="F146" t="s">
        <v>30</v>
      </c>
      <c r="I146">
        <f>_xlfn.XLOOKUP(Table1[[#This Row],[Vendor Name]], VendorLookup!C:C, VendorLookup!B:B, "")</f>
        <v>2000167603</v>
      </c>
      <c r="J146" t="s">
        <v>40</v>
      </c>
      <c r="K146" t="s">
        <v>160</v>
      </c>
      <c r="L146" s="28"/>
      <c r="M146" s="29">
        <v>9202998132</v>
      </c>
      <c r="N146">
        <v>1</v>
      </c>
      <c r="O146" s="26">
        <v>13200</v>
      </c>
      <c r="P146" t="s">
        <v>508</v>
      </c>
      <c r="Q146" s="26">
        <f>Table1[[#This Row],[Net Price]]*Table1[[#This Row],[Qty ordered]]</f>
        <v>13200</v>
      </c>
      <c r="R146"/>
      <c r="S146">
        <v>1</v>
      </c>
      <c r="T146" s="21">
        <v>1</v>
      </c>
      <c r="U146" s="21">
        <v>0</v>
      </c>
      <c r="V146" s="21">
        <v>1</v>
      </c>
      <c r="W146" s="21">
        <v>0</v>
      </c>
      <c r="X146" s="21" t="str">
        <f>IF(Table1[[#This Row],[GR to be done]]=Table1[[#This Row],[IR to be done]], "✔ Match", "⚠ Mismatch")</f>
        <v>✔ Match</v>
      </c>
      <c r="Z146" s="31">
        <v>45533</v>
      </c>
      <c r="AE146" s="23" t="str">
        <f>_xlfn.XLOOKUP(Table1[[#This Row],[Vendor Name]],VendorLookup!C:C,VendorLookup!H:H, "")</f>
        <v>ZZ</v>
      </c>
    </row>
    <row r="147" spans="1:31" hidden="1" x14ac:dyDescent="0.35">
      <c r="A147" s="19">
        <f>_xlfn.XLOOKUP(B147, NetworkLookup!B:B, NetworkLookup!A:A, "")</f>
        <v>0</v>
      </c>
      <c r="C147" s="19">
        <f>_xlfn.XLOOKUP(B147, NetworkLookup!B:B, NetworkLookup!C:C, "")</f>
        <v>0</v>
      </c>
      <c r="D147" s="19">
        <f>_xlfn.XLOOKUP(B147, NetworkLookup!B:B, NetworkLookup!D:D, "")</f>
        <v>0</v>
      </c>
      <c r="F147" t="s">
        <v>30</v>
      </c>
      <c r="I147">
        <f>_xlfn.XLOOKUP(Table1[[#This Row],[Vendor Name]], VendorLookup!C:C, VendorLookup!B:B, "")</f>
        <v>2000167603</v>
      </c>
      <c r="J147" t="s">
        <v>40</v>
      </c>
      <c r="K147" t="s">
        <v>161</v>
      </c>
      <c r="L147" s="28"/>
      <c r="M147" s="29">
        <v>9202998132</v>
      </c>
      <c r="N147">
        <v>2</v>
      </c>
      <c r="O147" s="26">
        <v>1600</v>
      </c>
      <c r="P147" t="s">
        <v>508</v>
      </c>
      <c r="Q147" s="26">
        <f>Table1[[#This Row],[Net Price]]*Table1[[#This Row],[Qty ordered]]</f>
        <v>1600</v>
      </c>
      <c r="R147"/>
      <c r="S147">
        <v>1</v>
      </c>
      <c r="T147" s="21">
        <v>1</v>
      </c>
      <c r="U147" s="21">
        <v>0</v>
      </c>
      <c r="V147" s="21">
        <v>1</v>
      </c>
      <c r="W147" s="21">
        <v>0</v>
      </c>
      <c r="X147" s="21" t="str">
        <f>IF(Table1[[#This Row],[GR to be done]]=Table1[[#This Row],[IR to be done]], "✔ Match", "⚠ Mismatch")</f>
        <v>✔ Match</v>
      </c>
      <c r="Z147" s="31">
        <v>45533</v>
      </c>
      <c r="AE147" s="23" t="str">
        <f>_xlfn.XLOOKUP(Table1[[#This Row],[Vendor Name]],VendorLookup!C:C,VendorLookup!H:H, "")</f>
        <v>ZZ</v>
      </c>
    </row>
    <row r="148" spans="1:31" hidden="1" x14ac:dyDescent="0.35">
      <c r="A148" s="19">
        <f>_xlfn.XLOOKUP(B148, NetworkLookup!B:B, NetworkLookup!A:A, "")</f>
        <v>0</v>
      </c>
      <c r="C148" s="19">
        <f>_xlfn.XLOOKUP(B148, NetworkLookup!B:B, NetworkLookup!C:C, "")</f>
        <v>0</v>
      </c>
      <c r="D148" s="19">
        <f>_xlfn.XLOOKUP(B148, NetworkLookup!B:B, NetworkLookup!D:D, "")</f>
        <v>0</v>
      </c>
      <c r="F148" t="s">
        <v>30</v>
      </c>
      <c r="I148">
        <f>_xlfn.XLOOKUP(Table1[[#This Row],[Vendor Name]], VendorLookup!C:C, VendorLookup!B:B, "")</f>
        <v>2000167603</v>
      </c>
      <c r="J148" t="s">
        <v>40</v>
      </c>
      <c r="K148" t="s">
        <v>162</v>
      </c>
      <c r="L148" s="28"/>
      <c r="M148" s="29">
        <v>9202998132</v>
      </c>
      <c r="N148">
        <v>3</v>
      </c>
      <c r="O148" s="26">
        <v>20000</v>
      </c>
      <c r="P148" t="s">
        <v>508</v>
      </c>
      <c r="Q148" s="26">
        <f>Table1[[#This Row],[Net Price]]*Table1[[#This Row],[Qty ordered]]</f>
        <v>20000</v>
      </c>
      <c r="R148"/>
      <c r="S148">
        <v>1</v>
      </c>
      <c r="T148" s="21">
        <v>1</v>
      </c>
      <c r="U148" s="21">
        <v>0</v>
      </c>
      <c r="V148" s="21">
        <v>1</v>
      </c>
      <c r="W148" s="21">
        <v>0</v>
      </c>
      <c r="X148" s="21" t="str">
        <f>IF(Table1[[#This Row],[GR to be done]]=Table1[[#This Row],[IR to be done]], "✔ Match", "⚠ Mismatch")</f>
        <v>✔ Match</v>
      </c>
      <c r="Z148" s="31">
        <v>45533</v>
      </c>
      <c r="AE148" s="23" t="str">
        <f>_xlfn.XLOOKUP(Table1[[#This Row],[Vendor Name]],VendorLookup!C:C,VendorLookup!H:H, "")</f>
        <v>ZZ</v>
      </c>
    </row>
    <row r="149" spans="1:31" hidden="1" x14ac:dyDescent="0.35">
      <c r="A149" s="19">
        <f>_xlfn.XLOOKUP(B149, NetworkLookup!B:B, NetworkLookup!A:A, "")</f>
        <v>0</v>
      </c>
      <c r="C149" s="19">
        <f>_xlfn.XLOOKUP(B149, NetworkLookup!B:B, NetworkLookup!C:C, "")</f>
        <v>0</v>
      </c>
      <c r="D149" s="19">
        <f>_xlfn.XLOOKUP(B149, NetworkLookup!B:B, NetworkLookup!D:D, "")</f>
        <v>0</v>
      </c>
      <c r="F149" t="s">
        <v>30</v>
      </c>
      <c r="I149">
        <f>_xlfn.XLOOKUP(Table1[[#This Row],[Vendor Name]], VendorLookup!C:C, VendorLookup!B:B, "")</f>
        <v>2000167603</v>
      </c>
      <c r="J149" t="s">
        <v>40</v>
      </c>
      <c r="K149" t="s">
        <v>163</v>
      </c>
      <c r="L149" s="28"/>
      <c r="M149" s="29">
        <v>9202998132</v>
      </c>
      <c r="N149">
        <v>4</v>
      </c>
      <c r="O149" s="26">
        <v>10634</v>
      </c>
      <c r="P149" t="s">
        <v>508</v>
      </c>
      <c r="Q149" s="26">
        <f>Table1[[#This Row],[Net Price]]*Table1[[#This Row],[Qty ordered]]</f>
        <v>10634</v>
      </c>
      <c r="R149"/>
      <c r="S149">
        <v>1</v>
      </c>
      <c r="T149" s="21">
        <v>1</v>
      </c>
      <c r="U149" s="21">
        <v>0</v>
      </c>
      <c r="V149" s="21">
        <v>1</v>
      </c>
      <c r="W149" s="21">
        <v>0</v>
      </c>
      <c r="X149" s="21" t="str">
        <f>IF(Table1[[#This Row],[GR to be done]]=Table1[[#This Row],[IR to be done]], "✔ Match", "⚠ Mismatch")</f>
        <v>✔ Match</v>
      </c>
      <c r="Z149" s="31">
        <v>45533</v>
      </c>
      <c r="AE149" s="23" t="str">
        <f>_xlfn.XLOOKUP(Table1[[#This Row],[Vendor Name]],VendorLookup!C:C,VendorLookup!H:H, "")</f>
        <v>ZZ</v>
      </c>
    </row>
    <row r="150" spans="1:31" hidden="1" x14ac:dyDescent="0.35">
      <c r="A150" s="19">
        <f>_xlfn.XLOOKUP(B150, NetworkLookup!B:B, NetworkLookup!A:A, "")</f>
        <v>0</v>
      </c>
      <c r="C150" s="19">
        <f>_xlfn.XLOOKUP(B150, NetworkLookup!B:B, NetworkLookup!C:C, "")</f>
        <v>0</v>
      </c>
      <c r="D150" s="19">
        <f>_xlfn.XLOOKUP(B150, NetworkLookup!B:B, NetworkLookup!D:D, "")</f>
        <v>0</v>
      </c>
      <c r="F150" t="s">
        <v>30</v>
      </c>
      <c r="I150">
        <f>_xlfn.XLOOKUP(Table1[[#This Row],[Vendor Name]], VendorLookup!C:C, VendorLookup!B:B, "")</f>
        <v>2000169315</v>
      </c>
      <c r="J150" t="s">
        <v>3112</v>
      </c>
      <c r="K150" t="s">
        <v>165</v>
      </c>
      <c r="L150" s="28"/>
      <c r="M150" s="29">
        <v>9202998312</v>
      </c>
      <c r="N150">
        <v>1</v>
      </c>
      <c r="O150" s="26">
        <v>471.26</v>
      </c>
      <c r="P150" t="s">
        <v>507</v>
      </c>
      <c r="Q150" s="26">
        <f>Table1[[#This Row],[Net Price]]*Table1[[#This Row],[Qty ordered]]</f>
        <v>2827.56</v>
      </c>
      <c r="R150"/>
      <c r="S150">
        <v>6</v>
      </c>
      <c r="T150" s="21">
        <v>6</v>
      </c>
      <c r="U150" s="21">
        <v>0</v>
      </c>
      <c r="V150" s="21">
        <v>6</v>
      </c>
      <c r="W150" s="21">
        <v>0</v>
      </c>
      <c r="X150" s="21" t="str">
        <f>IF(Table1[[#This Row],[GR to be done]]=Table1[[#This Row],[IR to be done]], "✔ Match", "⚠ Mismatch")</f>
        <v>✔ Match</v>
      </c>
      <c r="Z150" s="31">
        <v>45534</v>
      </c>
      <c r="AE150" s="23" t="str">
        <f>_xlfn.XLOOKUP(Table1[[#This Row],[Vendor Name]],VendorLookup!C:C,VendorLookup!H:H, "")</f>
        <v>DAP</v>
      </c>
    </row>
    <row r="151" spans="1:31" hidden="1" x14ac:dyDescent="0.35">
      <c r="A151" s="19">
        <f>_xlfn.XLOOKUP(B151, NetworkLookup!B:B, NetworkLookup!A:A, "")</f>
        <v>0</v>
      </c>
      <c r="C151" s="19">
        <f>_xlfn.XLOOKUP(B151, NetworkLookup!B:B, NetworkLookup!C:C, "")</f>
        <v>0</v>
      </c>
      <c r="D151" s="19">
        <f>_xlfn.XLOOKUP(B151, NetworkLookup!B:B, NetworkLookup!D:D, "")</f>
        <v>0</v>
      </c>
      <c r="F151" t="s">
        <v>30</v>
      </c>
      <c r="I151">
        <f>_xlfn.XLOOKUP(Table1[[#This Row],[Vendor Name]], VendorLookup!C:C, VendorLookup!B:B, "")</f>
        <v>2000167603</v>
      </c>
      <c r="J151" t="s">
        <v>40</v>
      </c>
      <c r="K151" t="s">
        <v>138</v>
      </c>
      <c r="L151" s="28"/>
      <c r="M151" s="29">
        <v>9202998818</v>
      </c>
      <c r="N151">
        <v>1</v>
      </c>
      <c r="O151" s="26">
        <v>40000</v>
      </c>
      <c r="P151" t="s">
        <v>508</v>
      </c>
      <c r="Q151" s="26">
        <f>Table1[[#This Row],[Net Price]]*Table1[[#This Row],[Qty ordered]]</f>
        <v>40000</v>
      </c>
      <c r="R151"/>
      <c r="S151">
        <v>1</v>
      </c>
      <c r="T151" s="21">
        <v>1</v>
      </c>
      <c r="U151" s="21">
        <v>0</v>
      </c>
      <c r="V151" s="21">
        <v>1</v>
      </c>
      <c r="W151" s="21">
        <v>0</v>
      </c>
      <c r="X151" s="21" t="str">
        <f>IF(Table1[[#This Row],[GR to be done]]=Table1[[#This Row],[IR to be done]], "✔ Match", "⚠ Mismatch")</f>
        <v>✔ Match</v>
      </c>
      <c r="Z151" s="31">
        <v>45538</v>
      </c>
      <c r="AE151" s="23" t="str">
        <f>_xlfn.XLOOKUP(Table1[[#This Row],[Vendor Name]],VendorLookup!C:C,VendorLookup!H:H, "")</f>
        <v>ZZ</v>
      </c>
    </row>
    <row r="152" spans="1:31" hidden="1" x14ac:dyDescent="0.35">
      <c r="A152" s="19">
        <f>_xlfn.XLOOKUP(B152, NetworkLookup!B:B, NetworkLookup!A:A, "")</f>
        <v>0</v>
      </c>
      <c r="C152" s="19">
        <f>_xlfn.XLOOKUP(B152, NetworkLookup!B:B, NetworkLookup!C:C, "")</f>
        <v>0</v>
      </c>
      <c r="D152" s="19">
        <f>_xlfn.XLOOKUP(B152, NetworkLookup!B:B, NetworkLookup!D:D, "")</f>
        <v>0</v>
      </c>
      <c r="F152" t="s">
        <v>30</v>
      </c>
      <c r="I152">
        <f>_xlfn.XLOOKUP(Table1[[#This Row],[Vendor Name]], VendorLookup!C:C, VendorLookup!B:B, "")</f>
        <v>2000167603</v>
      </c>
      <c r="J152" t="s">
        <v>40</v>
      </c>
      <c r="K152" t="s">
        <v>138</v>
      </c>
      <c r="L152" s="28"/>
      <c r="M152" s="29">
        <v>9202998818</v>
      </c>
      <c r="N152">
        <v>2</v>
      </c>
      <c r="O152" s="26">
        <v>18068</v>
      </c>
      <c r="P152" t="s">
        <v>508</v>
      </c>
      <c r="Q152" s="26">
        <f>Table1[[#This Row],[Net Price]]*Table1[[#This Row],[Qty ordered]]</f>
        <v>18068</v>
      </c>
      <c r="R152"/>
      <c r="S152">
        <v>1</v>
      </c>
      <c r="T152" s="21">
        <v>1</v>
      </c>
      <c r="U152" s="21">
        <v>0</v>
      </c>
      <c r="V152" s="21">
        <v>1</v>
      </c>
      <c r="W152" s="21">
        <v>0</v>
      </c>
      <c r="X152" s="21" t="str">
        <f>IF(Table1[[#This Row],[GR to be done]]=Table1[[#This Row],[IR to be done]], "✔ Match", "⚠ Mismatch")</f>
        <v>✔ Match</v>
      </c>
      <c r="Z152" s="31">
        <v>45538</v>
      </c>
      <c r="AE152" s="23" t="str">
        <f>_xlfn.XLOOKUP(Table1[[#This Row],[Vendor Name]],VendorLookup!C:C,VendorLookup!H:H, "")</f>
        <v>ZZ</v>
      </c>
    </row>
    <row r="153" spans="1:31" hidden="1" x14ac:dyDescent="0.35">
      <c r="A153" s="19">
        <f>_xlfn.XLOOKUP(B153, NetworkLookup!B:B, NetworkLookup!A:A, "")</f>
        <v>0</v>
      </c>
      <c r="C153" s="19">
        <f>_xlfn.XLOOKUP(B153, NetworkLookup!B:B, NetworkLookup!C:C, "")</f>
        <v>0</v>
      </c>
      <c r="D153" s="19">
        <f>_xlfn.XLOOKUP(B153, NetworkLookup!B:B, NetworkLookup!D:D, "")</f>
        <v>0</v>
      </c>
      <c r="F153" t="s">
        <v>30</v>
      </c>
      <c r="I153">
        <f>_xlfn.XLOOKUP(Table1[[#This Row],[Vendor Name]], VendorLookup!C:C, VendorLookup!B:B, "")</f>
        <v>2000046383</v>
      </c>
      <c r="J153" t="s">
        <v>1829</v>
      </c>
      <c r="K153" t="s">
        <v>166</v>
      </c>
      <c r="L153" s="28"/>
      <c r="M153" s="29">
        <v>9203000094</v>
      </c>
      <c r="N153">
        <v>1</v>
      </c>
      <c r="O153" s="26">
        <v>272.58</v>
      </c>
      <c r="P153" t="s">
        <v>507</v>
      </c>
      <c r="Q153" s="26">
        <f>Table1[[#This Row],[Net Price]]*Table1[[#This Row],[Qty ordered]]</f>
        <v>545.16</v>
      </c>
      <c r="R153"/>
      <c r="S153">
        <v>2</v>
      </c>
      <c r="T153" s="21">
        <v>2</v>
      </c>
      <c r="U153" s="21">
        <v>0</v>
      </c>
      <c r="V153" s="21">
        <v>2</v>
      </c>
      <c r="W153" s="21">
        <v>0</v>
      </c>
      <c r="X153" s="21" t="str">
        <f>IF(Table1[[#This Row],[GR to be done]]=Table1[[#This Row],[IR to be done]], "✔ Match", "⚠ Mismatch")</f>
        <v>✔ Match</v>
      </c>
      <c r="Z153" s="31">
        <v>45545</v>
      </c>
      <c r="AE153" s="23" t="str">
        <f>_xlfn.XLOOKUP(Table1[[#This Row],[Vendor Name]],VendorLookup!C:C,VendorLookup!H:H, "")</f>
        <v>DAP</v>
      </c>
    </row>
    <row r="154" spans="1:31" hidden="1" x14ac:dyDescent="0.35">
      <c r="A154" s="19">
        <f>_xlfn.XLOOKUP(B154, NetworkLookup!B:B, NetworkLookup!A:A, "")</f>
        <v>0</v>
      </c>
      <c r="C154" s="19">
        <f>_xlfn.XLOOKUP(B154, NetworkLookup!B:B, NetworkLookup!C:C, "")</f>
        <v>0</v>
      </c>
      <c r="D154" s="19">
        <f>_xlfn.XLOOKUP(B154, NetworkLookup!B:B, NetworkLookup!D:D, "")</f>
        <v>0</v>
      </c>
      <c r="F154" t="s">
        <v>30</v>
      </c>
      <c r="I154">
        <f>_xlfn.XLOOKUP(Table1[[#This Row],[Vendor Name]], VendorLookup!C:C, VendorLookup!B:B, "")</f>
        <v>1000000551</v>
      </c>
      <c r="J154" t="s">
        <v>33</v>
      </c>
      <c r="K154" t="s">
        <v>167</v>
      </c>
      <c r="L154" s="28"/>
      <c r="M154" s="29">
        <v>9203000281</v>
      </c>
      <c r="N154">
        <v>1</v>
      </c>
      <c r="O154" s="26">
        <v>2169.16</v>
      </c>
      <c r="P154" t="s">
        <v>507</v>
      </c>
      <c r="Q154" s="26">
        <f>Table1[[#This Row],[Net Price]]*Table1[[#This Row],[Qty ordered]]</f>
        <v>6507.48</v>
      </c>
      <c r="R154"/>
      <c r="S154">
        <v>3</v>
      </c>
      <c r="T154" s="21">
        <v>3</v>
      </c>
      <c r="U154" s="21">
        <v>0</v>
      </c>
      <c r="V154" s="21">
        <v>3</v>
      </c>
      <c r="W154" s="21">
        <v>0</v>
      </c>
      <c r="X154" s="21" t="str">
        <f>IF(Table1[[#This Row],[GR to be done]]=Table1[[#This Row],[IR to be done]], "✔ Match", "⚠ Mismatch")</f>
        <v>✔ Match</v>
      </c>
      <c r="Z154" s="31">
        <v>45546</v>
      </c>
      <c r="AE154" s="23" t="str">
        <f>_xlfn.XLOOKUP(Table1[[#This Row],[Vendor Name]],VendorLookup!C:C,VendorLookup!H:H, "")</f>
        <v>DAP</v>
      </c>
    </row>
    <row r="155" spans="1:31" hidden="1" x14ac:dyDescent="0.35">
      <c r="A155" s="19">
        <f>_xlfn.XLOOKUP(B155, NetworkLookup!B:B, NetworkLookup!A:A, "")</f>
        <v>0</v>
      </c>
      <c r="C155" s="19">
        <f>_xlfn.XLOOKUP(B155, NetworkLookup!B:B, NetworkLookup!C:C, "")</f>
        <v>0</v>
      </c>
      <c r="D155" s="19">
        <f>_xlfn.XLOOKUP(B155, NetworkLookup!B:B, NetworkLookup!D:D, "")</f>
        <v>0</v>
      </c>
      <c r="F155" t="s">
        <v>30</v>
      </c>
      <c r="I155">
        <f>_xlfn.XLOOKUP(Table1[[#This Row],[Vendor Name]], VendorLookup!C:C, VendorLookup!B:B, "")</f>
        <v>1000000551</v>
      </c>
      <c r="J155" t="s">
        <v>33</v>
      </c>
      <c r="K155" t="s">
        <v>168</v>
      </c>
      <c r="L155" s="28"/>
      <c r="M155" s="29">
        <v>9203000281</v>
      </c>
      <c r="N155">
        <v>2</v>
      </c>
      <c r="O155" s="26">
        <v>2159.39</v>
      </c>
      <c r="P155" t="s">
        <v>507</v>
      </c>
      <c r="Q155" s="26">
        <f>Table1[[#This Row],[Net Price]]*Table1[[#This Row],[Qty ordered]]</f>
        <v>6478.17</v>
      </c>
      <c r="R155"/>
      <c r="S155">
        <v>3</v>
      </c>
      <c r="T155" s="21">
        <v>3</v>
      </c>
      <c r="U155" s="21">
        <v>0</v>
      </c>
      <c r="V155" s="21">
        <v>3</v>
      </c>
      <c r="W155" s="21">
        <v>0</v>
      </c>
      <c r="X155" s="21" t="str">
        <f>IF(Table1[[#This Row],[GR to be done]]=Table1[[#This Row],[IR to be done]], "✔ Match", "⚠ Mismatch")</f>
        <v>✔ Match</v>
      </c>
      <c r="Z155" s="31">
        <v>45546</v>
      </c>
      <c r="AE155" s="23" t="str">
        <f>_xlfn.XLOOKUP(Table1[[#This Row],[Vendor Name]],VendorLookup!C:C,VendorLookup!H:H, "")</f>
        <v>DAP</v>
      </c>
    </row>
    <row r="156" spans="1:31" hidden="1" x14ac:dyDescent="0.35">
      <c r="A156" s="19">
        <f>_xlfn.XLOOKUP(B156, NetworkLookup!B:B, NetworkLookup!A:A, "")</f>
        <v>0</v>
      </c>
      <c r="C156" s="19">
        <f>_xlfn.XLOOKUP(B156, NetworkLookup!B:B, NetworkLookup!C:C, "")</f>
        <v>0</v>
      </c>
      <c r="D156" s="19">
        <f>_xlfn.XLOOKUP(B156, NetworkLookup!B:B, NetworkLookup!D:D, "")</f>
        <v>0</v>
      </c>
      <c r="F156" t="s">
        <v>30</v>
      </c>
      <c r="I156">
        <f>_xlfn.XLOOKUP(Table1[[#This Row],[Vendor Name]], VendorLookup!C:C, VendorLookup!B:B, "")</f>
        <v>1000000551</v>
      </c>
      <c r="J156" t="s">
        <v>33</v>
      </c>
      <c r="K156" t="s">
        <v>169</v>
      </c>
      <c r="L156" s="28"/>
      <c r="M156" s="29">
        <v>9203000296</v>
      </c>
      <c r="N156">
        <v>1</v>
      </c>
      <c r="O156" s="26">
        <v>167.64</v>
      </c>
      <c r="P156" t="s">
        <v>507</v>
      </c>
      <c r="Q156" s="26">
        <f>Table1[[#This Row],[Net Price]]*Table1[[#This Row],[Qty ordered]]</f>
        <v>838.19999999999993</v>
      </c>
      <c r="R156"/>
      <c r="S156">
        <v>5</v>
      </c>
      <c r="T156" s="21">
        <v>5</v>
      </c>
      <c r="U156" s="21">
        <v>0</v>
      </c>
      <c r="V156" s="21">
        <v>5</v>
      </c>
      <c r="W156" s="21">
        <v>0</v>
      </c>
      <c r="X156" s="21" t="str">
        <f>IF(Table1[[#This Row],[GR to be done]]=Table1[[#This Row],[IR to be done]], "✔ Match", "⚠ Mismatch")</f>
        <v>✔ Match</v>
      </c>
      <c r="Z156" s="31">
        <v>45546</v>
      </c>
      <c r="AE156" s="23" t="str">
        <f>_xlfn.XLOOKUP(Table1[[#This Row],[Vendor Name]],VendorLookup!C:C,VendorLookup!H:H, "")</f>
        <v>DAP</v>
      </c>
    </row>
    <row r="157" spans="1:31" hidden="1" x14ac:dyDescent="0.35">
      <c r="A157" s="19">
        <f>_xlfn.XLOOKUP(B157, NetworkLookup!B:B, NetworkLookup!A:A, "")</f>
        <v>0</v>
      </c>
      <c r="C157" s="19">
        <f>_xlfn.XLOOKUP(B157, NetworkLookup!B:B, NetworkLookup!C:C, "")</f>
        <v>0</v>
      </c>
      <c r="D157" s="19">
        <f>_xlfn.XLOOKUP(B157, NetworkLookup!B:B, NetworkLookup!D:D, "")</f>
        <v>0</v>
      </c>
      <c r="F157" t="s">
        <v>30</v>
      </c>
      <c r="I157">
        <f>_xlfn.XLOOKUP(Table1[[#This Row],[Vendor Name]], VendorLookup!C:C, VendorLookup!B:B, "")</f>
        <v>2000046383</v>
      </c>
      <c r="J157" t="s">
        <v>1829</v>
      </c>
      <c r="K157" t="s">
        <v>125</v>
      </c>
      <c r="L157" s="28"/>
      <c r="M157" s="29">
        <v>9203000504</v>
      </c>
      <c r="N157">
        <v>1</v>
      </c>
      <c r="O157" s="26">
        <v>2072.66</v>
      </c>
      <c r="P157" t="s">
        <v>507</v>
      </c>
      <c r="Q157" s="26">
        <f>Table1[[#This Row],[Net Price]]*Table1[[#This Row],[Qty ordered]]</f>
        <v>43525.86</v>
      </c>
      <c r="R157"/>
      <c r="S157">
        <v>21</v>
      </c>
      <c r="T157" s="21">
        <v>21</v>
      </c>
      <c r="U157" s="21">
        <v>0</v>
      </c>
      <c r="V157" s="21">
        <v>21</v>
      </c>
      <c r="W157" s="21">
        <v>0</v>
      </c>
      <c r="X157" s="21" t="str">
        <f>IF(Table1[[#This Row],[GR to be done]]=Table1[[#This Row],[IR to be done]], "✔ Match", "⚠ Mismatch")</f>
        <v>✔ Match</v>
      </c>
      <c r="Z157" s="31">
        <v>45547</v>
      </c>
      <c r="AE157" s="23" t="str">
        <f>_xlfn.XLOOKUP(Table1[[#This Row],[Vendor Name]],VendorLookup!C:C,VendorLookup!H:H, "")</f>
        <v>DAP</v>
      </c>
    </row>
    <row r="158" spans="1:31" hidden="1" x14ac:dyDescent="0.35">
      <c r="A158" s="19">
        <f>_xlfn.XLOOKUP(B158, NetworkLookup!B:B, NetworkLookup!A:A, "")</f>
        <v>0</v>
      </c>
      <c r="C158" s="19">
        <f>_xlfn.XLOOKUP(B158, NetworkLookup!B:B, NetworkLookup!C:C, "")</f>
        <v>0</v>
      </c>
      <c r="D158" s="19">
        <f>_xlfn.XLOOKUP(B158, NetworkLookup!B:B, NetworkLookup!D:D, "")</f>
        <v>0</v>
      </c>
      <c r="F158" t="s">
        <v>30</v>
      </c>
      <c r="I158">
        <f>_xlfn.XLOOKUP(Table1[[#This Row],[Vendor Name]], VendorLookup!C:C, VendorLookup!B:B, "")</f>
        <v>2000046383</v>
      </c>
      <c r="J158" t="s">
        <v>1829</v>
      </c>
      <c r="K158" t="s">
        <v>125</v>
      </c>
      <c r="L158" s="28"/>
      <c r="M158" s="29">
        <v>9203000504</v>
      </c>
      <c r="N158">
        <v>2</v>
      </c>
      <c r="O158" s="26">
        <v>2023.18</v>
      </c>
      <c r="P158" t="s">
        <v>507</v>
      </c>
      <c r="Q158" s="26">
        <f>Table1[[#This Row],[Net Price]]*Table1[[#This Row],[Qty ordered]]</f>
        <v>4046.36</v>
      </c>
      <c r="R158"/>
      <c r="S158">
        <v>2</v>
      </c>
      <c r="T158" s="21">
        <v>2</v>
      </c>
      <c r="U158" s="21">
        <v>0</v>
      </c>
      <c r="V158" s="21">
        <v>2</v>
      </c>
      <c r="W158" s="21">
        <v>0</v>
      </c>
      <c r="X158" s="21" t="str">
        <f>IF(Table1[[#This Row],[GR to be done]]=Table1[[#This Row],[IR to be done]], "✔ Match", "⚠ Mismatch")</f>
        <v>✔ Match</v>
      </c>
      <c r="Z158" s="31">
        <v>45547</v>
      </c>
      <c r="AE158" s="23" t="str">
        <f>_xlfn.XLOOKUP(Table1[[#This Row],[Vendor Name]],VendorLookup!C:C,VendorLookup!H:H, "")</f>
        <v>DAP</v>
      </c>
    </row>
    <row r="159" spans="1:31" hidden="1" x14ac:dyDescent="0.35">
      <c r="A159" s="19">
        <f>_xlfn.XLOOKUP(B159, NetworkLookup!B:B, NetworkLookup!A:A, "")</f>
        <v>0</v>
      </c>
      <c r="C159" s="19">
        <f>_xlfn.XLOOKUP(B159, NetworkLookup!B:B, NetworkLookup!C:C, "")</f>
        <v>0</v>
      </c>
      <c r="D159" s="19">
        <f>_xlfn.XLOOKUP(B159, NetworkLookup!B:B, NetworkLookup!D:D, "")</f>
        <v>0</v>
      </c>
      <c r="F159" t="s">
        <v>30</v>
      </c>
      <c r="I159">
        <f>_xlfn.XLOOKUP(Table1[[#This Row],[Vendor Name]], VendorLookup!C:C, VendorLookup!B:B, "")</f>
        <v>2000046383</v>
      </c>
      <c r="J159" t="s">
        <v>1829</v>
      </c>
      <c r="K159" t="s">
        <v>170</v>
      </c>
      <c r="L159" s="28"/>
      <c r="M159" s="29">
        <v>9203000504</v>
      </c>
      <c r="N159">
        <v>3</v>
      </c>
      <c r="O159" s="26">
        <v>959</v>
      </c>
      <c r="P159" t="s">
        <v>507</v>
      </c>
      <c r="Q159" s="26">
        <f>Table1[[#This Row],[Net Price]]*Table1[[#This Row],[Qty ordered]]</f>
        <v>959</v>
      </c>
      <c r="R159"/>
      <c r="S159">
        <v>1</v>
      </c>
      <c r="T159" s="21">
        <v>1</v>
      </c>
      <c r="U159" s="21">
        <v>0</v>
      </c>
      <c r="V159" s="21">
        <v>1</v>
      </c>
      <c r="W159" s="21">
        <v>0</v>
      </c>
      <c r="X159" s="21" t="str">
        <f>IF(Table1[[#This Row],[GR to be done]]=Table1[[#This Row],[IR to be done]], "✔ Match", "⚠ Mismatch")</f>
        <v>✔ Match</v>
      </c>
      <c r="Z159" s="31">
        <v>45547</v>
      </c>
      <c r="AE159" s="23" t="str">
        <f>_xlfn.XLOOKUP(Table1[[#This Row],[Vendor Name]],VendorLookup!C:C,VendorLookup!H:H, "")</f>
        <v>DAP</v>
      </c>
    </row>
    <row r="160" spans="1:31" hidden="1" x14ac:dyDescent="0.35">
      <c r="A160" s="19">
        <f>_xlfn.XLOOKUP(B160, NetworkLookup!B:B, NetworkLookup!A:A, "")</f>
        <v>0</v>
      </c>
      <c r="C160" s="19">
        <f>_xlfn.XLOOKUP(B160, NetworkLookup!B:B, NetworkLookup!C:C, "")</f>
        <v>0</v>
      </c>
      <c r="D160" s="19">
        <f>_xlfn.XLOOKUP(B160, NetworkLookup!B:B, NetworkLookup!D:D, "")</f>
        <v>0</v>
      </c>
      <c r="F160" t="s">
        <v>30</v>
      </c>
      <c r="I160">
        <f>_xlfn.XLOOKUP(Table1[[#This Row],[Vendor Name]], VendorLookup!C:C, VendorLookup!B:B, "")</f>
        <v>2000046383</v>
      </c>
      <c r="J160" t="s">
        <v>1829</v>
      </c>
      <c r="K160" t="s">
        <v>171</v>
      </c>
      <c r="L160" s="28"/>
      <c r="M160" s="29">
        <v>9203000504</v>
      </c>
      <c r="N160">
        <v>4</v>
      </c>
      <c r="O160" s="26">
        <v>14065</v>
      </c>
      <c r="P160" t="s">
        <v>507</v>
      </c>
      <c r="Q160" s="26">
        <f>Table1[[#This Row],[Net Price]]*Table1[[#This Row],[Qty ordered]]</f>
        <v>14065</v>
      </c>
      <c r="R160"/>
      <c r="S160">
        <v>1</v>
      </c>
      <c r="T160" s="21">
        <v>1</v>
      </c>
      <c r="U160" s="21">
        <v>0</v>
      </c>
      <c r="V160" s="21">
        <v>1</v>
      </c>
      <c r="W160" s="21">
        <v>0</v>
      </c>
      <c r="X160" s="21" t="str">
        <f>IF(Table1[[#This Row],[GR to be done]]=Table1[[#This Row],[IR to be done]], "✔ Match", "⚠ Mismatch")</f>
        <v>✔ Match</v>
      </c>
      <c r="Z160" s="31">
        <v>45547</v>
      </c>
      <c r="AE160" s="23" t="str">
        <f>_xlfn.XLOOKUP(Table1[[#This Row],[Vendor Name]],VendorLookup!C:C,VendorLookup!H:H, "")</f>
        <v>DAP</v>
      </c>
    </row>
    <row r="161" spans="1:31" hidden="1" x14ac:dyDescent="0.35">
      <c r="A161" s="19">
        <f>_xlfn.XLOOKUP(B161, NetworkLookup!B:B, NetworkLookup!A:A, "")</f>
        <v>0</v>
      </c>
      <c r="C161" s="19">
        <f>_xlfn.XLOOKUP(B161, NetworkLookup!B:B, NetworkLookup!C:C, "")</f>
        <v>0</v>
      </c>
      <c r="D161" s="19">
        <f>_xlfn.XLOOKUP(B161, NetworkLookup!B:B, NetworkLookup!D:D, "")</f>
        <v>0</v>
      </c>
      <c r="F161" t="s">
        <v>30</v>
      </c>
      <c r="I161">
        <f>_xlfn.XLOOKUP(Table1[[#This Row],[Vendor Name]], VendorLookup!C:C, VendorLookup!B:B, "")</f>
        <v>2000094910</v>
      </c>
      <c r="J161" t="s">
        <v>48</v>
      </c>
      <c r="K161" t="s">
        <v>172</v>
      </c>
      <c r="L161" s="28"/>
      <c r="M161" s="29">
        <v>9203000531</v>
      </c>
      <c r="N161">
        <v>1</v>
      </c>
      <c r="O161" s="26">
        <v>2756</v>
      </c>
      <c r="P161" t="s">
        <v>507</v>
      </c>
      <c r="Q161" s="26">
        <f>Table1[[#This Row],[Net Price]]*Table1[[#This Row],[Qty ordered]]</f>
        <v>2756</v>
      </c>
      <c r="R161"/>
      <c r="S161">
        <v>1</v>
      </c>
      <c r="T161" s="21">
        <v>1</v>
      </c>
      <c r="U161" s="21">
        <v>0</v>
      </c>
      <c r="V161" s="21">
        <v>0</v>
      </c>
      <c r="W161" s="21">
        <v>1</v>
      </c>
      <c r="X161" s="21" t="str">
        <f>IF(Table1[[#This Row],[GR to be done]]=Table1[[#This Row],[IR to be done]], "✔ Match", "⚠ Mismatch")</f>
        <v>⚠ Mismatch</v>
      </c>
      <c r="Z161" s="31">
        <v>45548</v>
      </c>
      <c r="AE161" s="23" t="str">
        <f>_xlfn.XLOOKUP(Table1[[#This Row],[Vendor Name]],VendorLookup!C:C,VendorLookup!H:H, "")</f>
        <v>DDP</v>
      </c>
    </row>
    <row r="162" spans="1:31" hidden="1" x14ac:dyDescent="0.35">
      <c r="A162" s="19">
        <f>_xlfn.XLOOKUP(B162, NetworkLookup!B:B, NetworkLookup!A:A, "")</f>
        <v>0</v>
      </c>
      <c r="C162" s="19">
        <f>_xlfn.XLOOKUP(B162, NetworkLookup!B:B, NetworkLookup!C:C, "")</f>
        <v>0</v>
      </c>
      <c r="D162" s="19">
        <f>_xlfn.XLOOKUP(B162, NetworkLookup!B:B, NetworkLookup!D:D, "")</f>
        <v>0</v>
      </c>
      <c r="F162" t="s">
        <v>30</v>
      </c>
      <c r="I162">
        <f>_xlfn.XLOOKUP(Table1[[#This Row],[Vendor Name]], VendorLookup!C:C, VendorLookup!B:B, "")</f>
        <v>2000041466</v>
      </c>
      <c r="J162" t="s">
        <v>1810</v>
      </c>
      <c r="K162" t="s">
        <v>173</v>
      </c>
      <c r="L162" s="28"/>
      <c r="M162" s="29">
        <v>9203001155</v>
      </c>
      <c r="N162">
        <v>1</v>
      </c>
      <c r="O162" s="26">
        <v>80890.95</v>
      </c>
      <c r="P162" t="s">
        <v>507</v>
      </c>
      <c r="Q162" s="26">
        <f>Table1[[#This Row],[Net Price]]*Table1[[#This Row],[Qty ordered]]</f>
        <v>80890.95</v>
      </c>
      <c r="R162"/>
      <c r="S162">
        <v>1</v>
      </c>
      <c r="T162" s="21">
        <v>1</v>
      </c>
      <c r="U162" s="21">
        <v>0</v>
      </c>
      <c r="V162" s="21">
        <v>1</v>
      </c>
      <c r="W162" s="21">
        <v>0</v>
      </c>
      <c r="X162" s="21" t="str">
        <f>IF(Table1[[#This Row],[GR to be done]]=Table1[[#This Row],[IR to be done]], "✔ Match", "⚠ Mismatch")</f>
        <v>✔ Match</v>
      </c>
      <c r="Z162" s="31">
        <v>45552</v>
      </c>
      <c r="AE162" s="23" t="str">
        <f>_xlfn.XLOOKUP(Table1[[#This Row],[Vendor Name]],VendorLookup!C:C,VendorLookup!H:H, "")</f>
        <v>DAP</v>
      </c>
    </row>
    <row r="163" spans="1:31" hidden="1" x14ac:dyDescent="0.35">
      <c r="A163" s="19">
        <f>_xlfn.XLOOKUP(B163, NetworkLookup!B:B, NetworkLookup!A:A, "")</f>
        <v>0</v>
      </c>
      <c r="C163" s="19">
        <f>_xlfn.XLOOKUP(B163, NetworkLookup!B:B, NetworkLookup!C:C, "")</f>
        <v>0</v>
      </c>
      <c r="D163" s="19">
        <f>_xlfn.XLOOKUP(B163, NetworkLookup!B:B, NetworkLookup!D:D, "")</f>
        <v>0</v>
      </c>
      <c r="F163" t="s">
        <v>30</v>
      </c>
      <c r="I163">
        <f>_xlfn.XLOOKUP(Table1[[#This Row],[Vendor Name]], VendorLookup!C:C, VendorLookup!B:B, "")</f>
        <v>2000046383</v>
      </c>
      <c r="J163" t="s">
        <v>1829</v>
      </c>
      <c r="K163" t="s">
        <v>174</v>
      </c>
      <c r="L163" s="28"/>
      <c r="M163" s="29">
        <v>9203002166</v>
      </c>
      <c r="N163">
        <v>1</v>
      </c>
      <c r="O163" s="26">
        <v>709.08</v>
      </c>
      <c r="P163" t="s">
        <v>507</v>
      </c>
      <c r="Q163" s="26">
        <f>Table1[[#This Row],[Net Price]]*Table1[[#This Row],[Qty ordered]]</f>
        <v>11345.28</v>
      </c>
      <c r="R163"/>
      <c r="S163">
        <v>16</v>
      </c>
      <c r="T163" s="21">
        <v>16</v>
      </c>
      <c r="U163" s="21">
        <v>0</v>
      </c>
      <c r="V163" s="21">
        <v>16</v>
      </c>
      <c r="W163" s="21">
        <v>0</v>
      </c>
      <c r="X163" s="21" t="str">
        <f>IF(Table1[[#This Row],[GR to be done]]=Table1[[#This Row],[IR to be done]], "✔ Match", "⚠ Mismatch")</f>
        <v>✔ Match</v>
      </c>
      <c r="Z163" s="31">
        <v>45558</v>
      </c>
      <c r="AE163" s="23" t="str">
        <f>_xlfn.XLOOKUP(Table1[[#This Row],[Vendor Name]],VendorLookup!C:C,VendorLookup!H:H, "")</f>
        <v>DAP</v>
      </c>
    </row>
    <row r="164" spans="1:31" hidden="1" x14ac:dyDescent="0.35">
      <c r="A164" s="19">
        <f>_xlfn.XLOOKUP(B164, NetworkLookup!B:B, NetworkLookup!A:A, "")</f>
        <v>0</v>
      </c>
      <c r="C164" s="19">
        <f>_xlfn.XLOOKUP(B164, NetworkLookup!B:B, NetworkLookup!C:C, "")</f>
        <v>0</v>
      </c>
      <c r="D164" s="19">
        <f>_xlfn.XLOOKUP(B164, NetworkLookup!B:B, NetworkLookup!D:D, "")</f>
        <v>0</v>
      </c>
      <c r="F164" t="s">
        <v>30</v>
      </c>
      <c r="I164">
        <f>_xlfn.XLOOKUP(Table1[[#This Row],[Vendor Name]], VendorLookup!C:C, VendorLookup!B:B, "")</f>
        <v>2000046383</v>
      </c>
      <c r="J164" t="s">
        <v>1829</v>
      </c>
      <c r="K164" t="s">
        <v>175</v>
      </c>
      <c r="L164" s="28"/>
      <c r="M164" s="29">
        <v>9203002166</v>
      </c>
      <c r="N164">
        <v>2</v>
      </c>
      <c r="O164" s="26">
        <v>959</v>
      </c>
      <c r="P164" t="s">
        <v>507</v>
      </c>
      <c r="Q164" s="26">
        <f>Table1[[#This Row],[Net Price]]*Table1[[#This Row],[Qty ordered]]</f>
        <v>959</v>
      </c>
      <c r="R164"/>
      <c r="S164">
        <v>1</v>
      </c>
      <c r="T164" s="21">
        <v>1</v>
      </c>
      <c r="U164" s="21">
        <v>0</v>
      </c>
      <c r="V164" s="21">
        <v>1</v>
      </c>
      <c r="W164" s="21">
        <v>0</v>
      </c>
      <c r="X164" s="21" t="str">
        <f>IF(Table1[[#This Row],[GR to be done]]=Table1[[#This Row],[IR to be done]], "✔ Match", "⚠ Mismatch")</f>
        <v>✔ Match</v>
      </c>
      <c r="Z164" s="31">
        <v>45558</v>
      </c>
      <c r="AE164" s="23" t="str">
        <f>_xlfn.XLOOKUP(Table1[[#This Row],[Vendor Name]],VendorLookup!C:C,VendorLookup!H:H, "")</f>
        <v>DAP</v>
      </c>
    </row>
    <row r="165" spans="1:31" hidden="1" x14ac:dyDescent="0.35">
      <c r="A165" s="19">
        <f>_xlfn.XLOOKUP(B165, NetworkLookup!B:B, NetworkLookup!A:A, "")</f>
        <v>0</v>
      </c>
      <c r="C165" s="19">
        <f>_xlfn.XLOOKUP(B165, NetworkLookup!B:B, NetworkLookup!C:C, "")</f>
        <v>0</v>
      </c>
      <c r="D165" s="19">
        <f>_xlfn.XLOOKUP(B165, NetworkLookup!B:B, NetworkLookup!D:D, "")</f>
        <v>0</v>
      </c>
      <c r="F165" t="s">
        <v>30</v>
      </c>
      <c r="I165">
        <f>_xlfn.XLOOKUP(Table1[[#This Row],[Vendor Name]], VendorLookup!C:C, VendorLookup!B:B, "")</f>
        <v>1000000551</v>
      </c>
      <c r="J165" t="s">
        <v>33</v>
      </c>
      <c r="K165" t="s">
        <v>176</v>
      </c>
      <c r="L165" s="28"/>
      <c r="M165" s="29">
        <v>9203002174</v>
      </c>
      <c r="N165">
        <v>1</v>
      </c>
      <c r="O165" s="26">
        <v>2076.56</v>
      </c>
      <c r="P165" t="s">
        <v>507</v>
      </c>
      <c r="Q165" s="26">
        <f>Table1[[#This Row],[Net Price]]*Table1[[#This Row],[Qty ordered]]</f>
        <v>2076.56</v>
      </c>
      <c r="R165"/>
      <c r="S165">
        <v>1</v>
      </c>
      <c r="T165" s="21">
        <v>1</v>
      </c>
      <c r="U165" s="21">
        <v>0</v>
      </c>
      <c r="V165" s="21">
        <v>1</v>
      </c>
      <c r="W165" s="21">
        <v>0</v>
      </c>
      <c r="X165" s="21" t="str">
        <f>IF(Table1[[#This Row],[GR to be done]]=Table1[[#This Row],[IR to be done]], "✔ Match", "⚠ Mismatch")</f>
        <v>✔ Match</v>
      </c>
      <c r="Z165" s="31">
        <v>45558</v>
      </c>
      <c r="AE165" s="23" t="str">
        <f>_xlfn.XLOOKUP(Table1[[#This Row],[Vendor Name]],VendorLookup!C:C,VendorLookup!H:H, "")</f>
        <v>DAP</v>
      </c>
    </row>
    <row r="166" spans="1:31" hidden="1" x14ac:dyDescent="0.35">
      <c r="A166" s="19">
        <f>_xlfn.XLOOKUP(B166, NetworkLookup!B:B, NetworkLookup!A:A, "")</f>
        <v>0</v>
      </c>
      <c r="C166" s="19">
        <f>_xlfn.XLOOKUP(B166, NetworkLookup!B:B, NetworkLookup!C:C, "")</f>
        <v>0</v>
      </c>
      <c r="D166" s="19">
        <f>_xlfn.XLOOKUP(B166, NetworkLookup!B:B, NetworkLookup!D:D, "")</f>
        <v>0</v>
      </c>
      <c r="F166" t="s">
        <v>30</v>
      </c>
      <c r="I166">
        <f>_xlfn.XLOOKUP(Table1[[#This Row],[Vendor Name]], VendorLookup!C:C, VendorLookup!B:B, "")</f>
        <v>2000046801</v>
      </c>
      <c r="J166" t="s">
        <v>49</v>
      </c>
      <c r="K166" t="s">
        <v>177</v>
      </c>
      <c r="L166" s="28"/>
      <c r="M166" s="29">
        <v>9203002205</v>
      </c>
      <c r="N166">
        <v>1</v>
      </c>
      <c r="O166" s="26">
        <v>5621</v>
      </c>
      <c r="P166" t="s">
        <v>507</v>
      </c>
      <c r="Q166" s="26">
        <f>Table1[[#This Row],[Net Price]]*Table1[[#This Row],[Qty ordered]]</f>
        <v>5621</v>
      </c>
      <c r="R166"/>
      <c r="S166">
        <v>1</v>
      </c>
      <c r="T166" s="21">
        <v>1</v>
      </c>
      <c r="U166" s="21">
        <v>0</v>
      </c>
      <c r="V166" s="21">
        <v>1</v>
      </c>
      <c r="W166" s="21">
        <v>0</v>
      </c>
      <c r="X166" s="21" t="str">
        <f>IF(Table1[[#This Row],[GR to be done]]=Table1[[#This Row],[IR to be done]], "✔ Match", "⚠ Mismatch")</f>
        <v>✔ Match</v>
      </c>
      <c r="Z166" s="31">
        <v>45558</v>
      </c>
      <c r="AE166" s="23" t="str">
        <f>_xlfn.XLOOKUP(Table1[[#This Row],[Vendor Name]],VendorLookup!C:C,VendorLookup!H:H, "")</f>
        <v>ZZ</v>
      </c>
    </row>
    <row r="167" spans="1:31" hidden="1" x14ac:dyDescent="0.35">
      <c r="A167" s="19">
        <f>_xlfn.XLOOKUP(B167, NetworkLookup!B:B, NetworkLookup!A:A, "")</f>
        <v>0</v>
      </c>
      <c r="C167" s="19">
        <f>_xlfn.XLOOKUP(B167, NetworkLookup!B:B, NetworkLookup!C:C, "")</f>
        <v>0</v>
      </c>
      <c r="D167" s="19">
        <f>_xlfn.XLOOKUP(B167, NetworkLookup!B:B, NetworkLookup!D:D, "")</f>
        <v>0</v>
      </c>
      <c r="F167" t="s">
        <v>30</v>
      </c>
      <c r="I167">
        <f>_xlfn.XLOOKUP(Table1[[#This Row],[Vendor Name]], VendorLookup!C:C, VendorLookup!B:B, "")</f>
        <v>2000167603</v>
      </c>
      <c r="J167" t="s">
        <v>40</v>
      </c>
      <c r="K167" t="s">
        <v>178</v>
      </c>
      <c r="L167" s="28"/>
      <c r="M167" s="29">
        <v>9203002389</v>
      </c>
      <c r="N167">
        <v>1</v>
      </c>
      <c r="O167" s="26">
        <v>2750</v>
      </c>
      <c r="P167" t="s">
        <v>508</v>
      </c>
      <c r="Q167" s="26">
        <f>Table1[[#This Row],[Net Price]]*Table1[[#This Row],[Qty ordered]]</f>
        <v>11000</v>
      </c>
      <c r="R167"/>
      <c r="S167">
        <v>4</v>
      </c>
      <c r="T167" s="21">
        <v>4</v>
      </c>
      <c r="U167" s="21">
        <v>0</v>
      </c>
      <c r="V167" s="21">
        <v>4</v>
      </c>
      <c r="W167" s="21">
        <v>0</v>
      </c>
      <c r="X167" s="21" t="str">
        <f>IF(Table1[[#This Row],[GR to be done]]=Table1[[#This Row],[IR to be done]], "✔ Match", "⚠ Mismatch")</f>
        <v>✔ Match</v>
      </c>
      <c r="Z167" s="31">
        <v>45559</v>
      </c>
      <c r="AE167" s="23" t="str">
        <f>_xlfn.XLOOKUP(Table1[[#This Row],[Vendor Name]],VendorLookup!C:C,VendorLookup!H:H, "")</f>
        <v>ZZ</v>
      </c>
    </row>
    <row r="168" spans="1:31" hidden="1" x14ac:dyDescent="0.35">
      <c r="A168" s="19">
        <f>_xlfn.XLOOKUP(B168, NetworkLookup!B:B, NetworkLookup!A:A, "")</f>
        <v>0</v>
      </c>
      <c r="C168" s="19">
        <f>_xlfn.XLOOKUP(B168, NetworkLookup!B:B, NetworkLookup!C:C, "")</f>
        <v>0</v>
      </c>
      <c r="D168" s="19">
        <f>_xlfn.XLOOKUP(B168, NetworkLookup!B:B, NetworkLookup!D:D, "")</f>
        <v>0</v>
      </c>
      <c r="F168" t="s">
        <v>30</v>
      </c>
      <c r="I168">
        <f>_xlfn.XLOOKUP(Table1[[#This Row],[Vendor Name]], VendorLookup!C:C, VendorLookup!B:B, "")</f>
        <v>2000167603</v>
      </c>
      <c r="J168" t="s">
        <v>40</v>
      </c>
      <c r="K168" t="s">
        <v>179</v>
      </c>
      <c r="L168" s="28"/>
      <c r="M168" s="29">
        <v>9203002389</v>
      </c>
      <c r="N168">
        <v>2</v>
      </c>
      <c r="O168" s="26">
        <v>2200</v>
      </c>
      <c r="P168" t="s">
        <v>508</v>
      </c>
      <c r="Q168" s="26">
        <f>Table1[[#This Row],[Net Price]]*Table1[[#This Row],[Qty ordered]]</f>
        <v>4400</v>
      </c>
      <c r="R168"/>
      <c r="S168">
        <v>2</v>
      </c>
      <c r="T168" s="21">
        <v>2</v>
      </c>
      <c r="U168" s="21">
        <v>0</v>
      </c>
      <c r="V168" s="21">
        <v>2</v>
      </c>
      <c r="W168" s="21">
        <v>0</v>
      </c>
      <c r="X168" s="21" t="str">
        <f>IF(Table1[[#This Row],[GR to be done]]=Table1[[#This Row],[IR to be done]], "✔ Match", "⚠ Mismatch")</f>
        <v>✔ Match</v>
      </c>
      <c r="Z168" s="31">
        <v>45559</v>
      </c>
      <c r="AE168" s="23" t="str">
        <f>_xlfn.XLOOKUP(Table1[[#This Row],[Vendor Name]],VendorLookup!C:C,VendorLookup!H:H, "")</f>
        <v>ZZ</v>
      </c>
    </row>
    <row r="169" spans="1:31" hidden="1" x14ac:dyDescent="0.35">
      <c r="A169" s="19">
        <f>_xlfn.XLOOKUP(B169, NetworkLookup!B:B, NetworkLookup!A:A, "")</f>
        <v>0</v>
      </c>
      <c r="C169" s="19">
        <f>_xlfn.XLOOKUP(B169, NetworkLookup!B:B, NetworkLookup!C:C, "")</f>
        <v>0</v>
      </c>
      <c r="D169" s="19">
        <f>_xlfn.XLOOKUP(B169, NetworkLookup!B:B, NetworkLookup!D:D, "")</f>
        <v>0</v>
      </c>
      <c r="F169" t="s">
        <v>30</v>
      </c>
      <c r="I169">
        <f>_xlfn.XLOOKUP(Table1[[#This Row],[Vendor Name]], VendorLookup!C:C, VendorLookup!B:B, "")</f>
        <v>2000046383</v>
      </c>
      <c r="J169" t="s">
        <v>1829</v>
      </c>
      <c r="K169" t="s">
        <v>180</v>
      </c>
      <c r="L169" s="28"/>
      <c r="M169" s="29">
        <v>9203002458</v>
      </c>
      <c r="N169">
        <v>1</v>
      </c>
      <c r="O169" s="26">
        <v>26.7</v>
      </c>
      <c r="P169" t="s">
        <v>507</v>
      </c>
      <c r="Q169" s="26">
        <f>Table1[[#This Row],[Net Price]]*Table1[[#This Row],[Qty ordered]]</f>
        <v>1335</v>
      </c>
      <c r="R169"/>
      <c r="S169">
        <v>50</v>
      </c>
      <c r="T169" s="21">
        <v>50</v>
      </c>
      <c r="U169" s="21">
        <v>0</v>
      </c>
      <c r="V169" s="21">
        <v>50</v>
      </c>
      <c r="W169" s="21">
        <v>0</v>
      </c>
      <c r="X169" s="21" t="str">
        <f>IF(Table1[[#This Row],[GR to be done]]=Table1[[#This Row],[IR to be done]], "✔ Match", "⚠ Mismatch")</f>
        <v>✔ Match</v>
      </c>
      <c r="Z169" s="31">
        <v>45560</v>
      </c>
      <c r="AE169" s="23" t="str">
        <f>_xlfn.XLOOKUP(Table1[[#This Row],[Vendor Name]],VendorLookup!C:C,VendorLookup!H:H, "")</f>
        <v>DAP</v>
      </c>
    </row>
    <row r="170" spans="1:31" hidden="1" x14ac:dyDescent="0.35">
      <c r="A170" s="19">
        <f>_xlfn.XLOOKUP(B170, NetworkLookup!B:B, NetworkLookup!A:A, "")</f>
        <v>0</v>
      </c>
      <c r="C170" s="19">
        <f>_xlfn.XLOOKUP(B170, NetworkLookup!B:B, NetworkLookup!C:C, "")</f>
        <v>0</v>
      </c>
      <c r="D170" s="19">
        <f>_xlfn.XLOOKUP(B170, NetworkLookup!B:B, NetworkLookup!D:D, "")</f>
        <v>0</v>
      </c>
      <c r="F170" t="s">
        <v>30</v>
      </c>
      <c r="I170">
        <f>_xlfn.XLOOKUP(Table1[[#This Row],[Vendor Name]], VendorLookup!C:C, VendorLookup!B:B, "")</f>
        <v>2000167603</v>
      </c>
      <c r="J170" t="s">
        <v>40</v>
      </c>
      <c r="K170" t="s">
        <v>140</v>
      </c>
      <c r="L170" s="28"/>
      <c r="M170" s="29">
        <v>9203002606</v>
      </c>
      <c r="N170">
        <v>1</v>
      </c>
      <c r="O170" s="26">
        <v>3300</v>
      </c>
      <c r="P170" t="s">
        <v>508</v>
      </c>
      <c r="Q170" s="26">
        <f>Table1[[#This Row],[Net Price]]*Table1[[#This Row],[Qty ordered]]</f>
        <v>3300</v>
      </c>
      <c r="R170"/>
      <c r="S170">
        <v>1</v>
      </c>
      <c r="T170" s="21">
        <v>1</v>
      </c>
      <c r="U170" s="21">
        <v>0</v>
      </c>
      <c r="V170" s="21">
        <v>1</v>
      </c>
      <c r="W170" s="21">
        <v>0</v>
      </c>
      <c r="X170" s="21" t="str">
        <f>IF(Table1[[#This Row],[GR to be done]]=Table1[[#This Row],[IR to be done]], "✔ Match", "⚠ Mismatch")</f>
        <v>✔ Match</v>
      </c>
      <c r="Z170" s="31">
        <v>45560</v>
      </c>
      <c r="AE170" s="23" t="str">
        <f>_xlfn.XLOOKUP(Table1[[#This Row],[Vendor Name]],VendorLookup!C:C,VendorLookup!H:H, "")</f>
        <v>ZZ</v>
      </c>
    </row>
    <row r="171" spans="1:31" hidden="1" x14ac:dyDescent="0.35">
      <c r="A171" s="19">
        <f>_xlfn.XLOOKUP(B171, NetworkLookup!B:B, NetworkLookup!A:A, "")</f>
        <v>0</v>
      </c>
      <c r="C171" s="19">
        <f>_xlfn.XLOOKUP(B171, NetworkLookup!B:B, NetworkLookup!C:C, "")</f>
        <v>0</v>
      </c>
      <c r="D171" s="19">
        <f>_xlfn.XLOOKUP(B171, NetworkLookup!B:B, NetworkLookup!D:D, "")</f>
        <v>0</v>
      </c>
      <c r="F171" t="s">
        <v>30</v>
      </c>
      <c r="I171">
        <f>_xlfn.XLOOKUP(Table1[[#This Row],[Vendor Name]], VendorLookup!C:C, VendorLookup!B:B, "")</f>
        <v>2000167603</v>
      </c>
      <c r="J171" t="s">
        <v>40</v>
      </c>
      <c r="K171" t="s">
        <v>181</v>
      </c>
      <c r="L171" s="28"/>
      <c r="M171" s="29">
        <v>9203002606</v>
      </c>
      <c r="N171">
        <v>2</v>
      </c>
      <c r="O171" s="26">
        <v>3300</v>
      </c>
      <c r="P171" t="s">
        <v>508</v>
      </c>
      <c r="Q171" s="26">
        <f>Table1[[#This Row],[Net Price]]*Table1[[#This Row],[Qty ordered]]</f>
        <v>3300</v>
      </c>
      <c r="R171"/>
      <c r="S171">
        <v>1</v>
      </c>
      <c r="T171" s="21">
        <v>1</v>
      </c>
      <c r="U171" s="21">
        <v>0</v>
      </c>
      <c r="V171" s="21">
        <v>1</v>
      </c>
      <c r="W171" s="21">
        <v>0</v>
      </c>
      <c r="X171" s="21" t="str">
        <f>IF(Table1[[#This Row],[GR to be done]]=Table1[[#This Row],[IR to be done]], "✔ Match", "⚠ Mismatch")</f>
        <v>✔ Match</v>
      </c>
      <c r="Z171" s="31">
        <v>45560</v>
      </c>
      <c r="AE171" s="23" t="str">
        <f>_xlfn.XLOOKUP(Table1[[#This Row],[Vendor Name]],VendorLookup!C:C,VendorLookup!H:H, "")</f>
        <v>ZZ</v>
      </c>
    </row>
    <row r="172" spans="1:31" hidden="1" x14ac:dyDescent="0.35">
      <c r="A172" s="19">
        <f>_xlfn.XLOOKUP(B172, NetworkLookup!B:B, NetworkLookup!A:A, "")</f>
        <v>0</v>
      </c>
      <c r="C172" s="19">
        <f>_xlfn.XLOOKUP(B172, NetworkLookup!B:B, NetworkLookup!C:C, "")</f>
        <v>0</v>
      </c>
      <c r="D172" s="19">
        <f>_xlfn.XLOOKUP(B172, NetworkLookup!B:B, NetworkLookup!D:D, "")</f>
        <v>0</v>
      </c>
      <c r="F172" t="s">
        <v>30</v>
      </c>
      <c r="I172">
        <f>_xlfn.XLOOKUP(Table1[[#This Row],[Vendor Name]], VendorLookup!C:C, VendorLookup!B:B, "")</f>
        <v>2000167603</v>
      </c>
      <c r="J172" t="s">
        <v>40</v>
      </c>
      <c r="K172" t="s">
        <v>182</v>
      </c>
      <c r="L172" s="28"/>
      <c r="M172" s="29">
        <v>9203002606</v>
      </c>
      <c r="N172">
        <v>3</v>
      </c>
      <c r="O172" s="26">
        <v>1100</v>
      </c>
      <c r="P172" t="s">
        <v>508</v>
      </c>
      <c r="Q172" s="26">
        <f>Table1[[#This Row],[Net Price]]*Table1[[#This Row],[Qty ordered]]</f>
        <v>1100</v>
      </c>
      <c r="R172"/>
      <c r="S172">
        <v>1</v>
      </c>
      <c r="T172" s="21">
        <v>1</v>
      </c>
      <c r="U172" s="21">
        <v>0</v>
      </c>
      <c r="V172" s="21">
        <v>1</v>
      </c>
      <c r="W172" s="21">
        <v>0</v>
      </c>
      <c r="X172" s="21" t="str">
        <f>IF(Table1[[#This Row],[GR to be done]]=Table1[[#This Row],[IR to be done]], "✔ Match", "⚠ Mismatch")</f>
        <v>✔ Match</v>
      </c>
      <c r="Z172" s="31">
        <v>45560</v>
      </c>
      <c r="AE172" s="23" t="str">
        <f>_xlfn.XLOOKUP(Table1[[#This Row],[Vendor Name]],VendorLookup!C:C,VendorLookup!H:H, "")</f>
        <v>ZZ</v>
      </c>
    </row>
    <row r="173" spans="1:31" hidden="1" x14ac:dyDescent="0.35">
      <c r="A173" s="19">
        <f>_xlfn.XLOOKUP(B173, NetworkLookup!B:B, NetworkLookup!A:A, "")</f>
        <v>0</v>
      </c>
      <c r="C173" s="19">
        <f>_xlfn.XLOOKUP(B173, NetworkLookup!B:B, NetworkLookup!C:C, "")</f>
        <v>0</v>
      </c>
      <c r="D173" s="19">
        <f>_xlfn.XLOOKUP(B173, NetworkLookup!B:B, NetworkLookup!D:D, "")</f>
        <v>0</v>
      </c>
      <c r="F173" t="s">
        <v>30</v>
      </c>
      <c r="I173">
        <f>_xlfn.XLOOKUP(Table1[[#This Row],[Vendor Name]], VendorLookup!C:C, VendorLookup!B:B, "")</f>
        <v>2000167603</v>
      </c>
      <c r="J173" t="s">
        <v>40</v>
      </c>
      <c r="K173" t="s">
        <v>179</v>
      </c>
      <c r="L173" s="28"/>
      <c r="M173" s="29">
        <v>9203002606</v>
      </c>
      <c r="N173">
        <v>4</v>
      </c>
      <c r="O173" s="26">
        <v>2200</v>
      </c>
      <c r="P173" t="s">
        <v>508</v>
      </c>
      <c r="Q173" s="26">
        <f>Table1[[#This Row],[Net Price]]*Table1[[#This Row],[Qty ordered]]</f>
        <v>4400</v>
      </c>
      <c r="R173"/>
      <c r="S173">
        <v>2</v>
      </c>
      <c r="T173" s="21">
        <v>2</v>
      </c>
      <c r="U173" s="21">
        <v>0</v>
      </c>
      <c r="V173" s="21">
        <v>2</v>
      </c>
      <c r="W173" s="21">
        <v>0</v>
      </c>
      <c r="X173" s="21" t="str">
        <f>IF(Table1[[#This Row],[GR to be done]]=Table1[[#This Row],[IR to be done]], "✔ Match", "⚠ Mismatch")</f>
        <v>✔ Match</v>
      </c>
      <c r="Z173" s="31">
        <v>45560</v>
      </c>
      <c r="AE173" s="23" t="str">
        <f>_xlfn.XLOOKUP(Table1[[#This Row],[Vendor Name]],VendorLookup!C:C,VendorLookup!H:H, "")</f>
        <v>ZZ</v>
      </c>
    </row>
    <row r="174" spans="1:31" hidden="1" x14ac:dyDescent="0.35">
      <c r="A174" s="19">
        <f>_xlfn.XLOOKUP(B174, NetworkLookup!B:B, NetworkLookup!A:A, "")</f>
        <v>0</v>
      </c>
      <c r="C174" s="19">
        <f>_xlfn.XLOOKUP(B174, NetworkLookup!B:B, NetworkLookup!C:C, "")</f>
        <v>0</v>
      </c>
      <c r="D174" s="19">
        <f>_xlfn.XLOOKUP(B174, NetworkLookup!B:B, NetworkLookup!D:D, "")</f>
        <v>0</v>
      </c>
      <c r="F174" t="s">
        <v>30</v>
      </c>
      <c r="I174">
        <f>_xlfn.XLOOKUP(Table1[[#This Row],[Vendor Name]], VendorLookup!C:C, VendorLookup!B:B, "")</f>
        <v>2000063126</v>
      </c>
      <c r="J174" t="s">
        <v>50</v>
      </c>
      <c r="K174" t="s">
        <v>183</v>
      </c>
      <c r="L174" s="28"/>
      <c r="M174" s="29">
        <v>9203003266</v>
      </c>
      <c r="N174">
        <v>1</v>
      </c>
      <c r="O174" s="26">
        <v>301.97000000000003</v>
      </c>
      <c r="P174" t="s">
        <v>507</v>
      </c>
      <c r="Q174" s="26">
        <f>Table1[[#This Row],[Net Price]]*Table1[[#This Row],[Qty ordered]]</f>
        <v>603.94000000000005</v>
      </c>
      <c r="R174"/>
      <c r="S174">
        <v>2</v>
      </c>
      <c r="T174" s="21">
        <v>2</v>
      </c>
      <c r="U174" s="21">
        <v>0</v>
      </c>
      <c r="V174" s="21">
        <v>2</v>
      </c>
      <c r="W174" s="21">
        <v>0</v>
      </c>
      <c r="X174" s="21" t="str">
        <f>IF(Table1[[#This Row],[GR to be done]]=Table1[[#This Row],[IR to be done]], "✔ Match", "⚠ Mismatch")</f>
        <v>✔ Match</v>
      </c>
      <c r="Z174" s="31">
        <v>45562</v>
      </c>
      <c r="AE174" s="23" t="str">
        <f>_xlfn.XLOOKUP(Table1[[#This Row],[Vendor Name]],VendorLookup!C:C,VendorLookup!H:H, "")</f>
        <v>FCA</v>
      </c>
    </row>
    <row r="175" spans="1:31" hidden="1" x14ac:dyDescent="0.35">
      <c r="A175" s="19">
        <f>_xlfn.XLOOKUP(B175, NetworkLookup!B:B, NetworkLookup!A:A, "")</f>
        <v>0</v>
      </c>
      <c r="C175" s="19">
        <f>_xlfn.XLOOKUP(B175, NetworkLookup!B:B, NetworkLookup!C:C, "")</f>
        <v>0</v>
      </c>
      <c r="D175" s="19">
        <f>_xlfn.XLOOKUP(B175, NetworkLookup!B:B, NetworkLookup!D:D, "")</f>
        <v>0</v>
      </c>
      <c r="F175" t="s">
        <v>30</v>
      </c>
      <c r="I175">
        <f>_xlfn.XLOOKUP(Table1[[#This Row],[Vendor Name]], VendorLookup!C:C, VendorLookup!B:B, "")</f>
        <v>2000063126</v>
      </c>
      <c r="J175" t="s">
        <v>50</v>
      </c>
      <c r="K175" t="s">
        <v>184</v>
      </c>
      <c r="L175" s="28"/>
      <c r="M175" s="29">
        <v>9203003266</v>
      </c>
      <c r="N175">
        <v>2</v>
      </c>
      <c r="O175" s="26">
        <v>1334.27</v>
      </c>
      <c r="P175" t="s">
        <v>507</v>
      </c>
      <c r="Q175" s="26">
        <f>Table1[[#This Row],[Net Price]]*Table1[[#This Row],[Qty ordered]]</f>
        <v>2668.54</v>
      </c>
      <c r="R175"/>
      <c r="S175">
        <v>2</v>
      </c>
      <c r="T175" s="21">
        <v>2</v>
      </c>
      <c r="U175" s="21">
        <v>0</v>
      </c>
      <c r="V175" s="21">
        <v>2</v>
      </c>
      <c r="W175" s="21">
        <v>0</v>
      </c>
      <c r="X175" s="21" t="str">
        <f>IF(Table1[[#This Row],[GR to be done]]=Table1[[#This Row],[IR to be done]], "✔ Match", "⚠ Mismatch")</f>
        <v>✔ Match</v>
      </c>
      <c r="Z175" s="31">
        <v>45562</v>
      </c>
      <c r="AE175" s="23" t="str">
        <f>_xlfn.XLOOKUP(Table1[[#This Row],[Vendor Name]],VendorLookup!C:C,VendorLookup!H:H, "")</f>
        <v>FCA</v>
      </c>
    </row>
    <row r="176" spans="1:31" hidden="1" x14ac:dyDescent="0.35">
      <c r="A176" s="19">
        <f>_xlfn.XLOOKUP(B176, NetworkLookup!B:B, NetworkLookup!A:A, "")</f>
        <v>0</v>
      </c>
      <c r="C176" s="19">
        <f>_xlfn.XLOOKUP(B176, NetworkLookup!B:B, NetworkLookup!C:C, "")</f>
        <v>0</v>
      </c>
      <c r="D176" s="19">
        <f>_xlfn.XLOOKUP(B176, NetworkLookup!B:B, NetworkLookup!D:D, "")</f>
        <v>0</v>
      </c>
      <c r="F176" t="s">
        <v>30</v>
      </c>
      <c r="I176">
        <f>_xlfn.XLOOKUP(Table1[[#This Row],[Vendor Name]], VendorLookup!C:C, VendorLookup!B:B, "")</f>
        <v>2000063126</v>
      </c>
      <c r="J176" t="s">
        <v>50</v>
      </c>
      <c r="K176" t="s">
        <v>185</v>
      </c>
      <c r="L176" s="28"/>
      <c r="M176" s="29">
        <v>9203003266</v>
      </c>
      <c r="N176">
        <v>3</v>
      </c>
      <c r="O176" s="26">
        <v>112.36</v>
      </c>
      <c r="P176" t="s">
        <v>507</v>
      </c>
      <c r="Q176" s="26">
        <f>Table1[[#This Row],[Net Price]]*Table1[[#This Row],[Qty ordered]]</f>
        <v>224.72</v>
      </c>
      <c r="R176"/>
      <c r="S176">
        <v>2</v>
      </c>
      <c r="T176" s="21">
        <v>2</v>
      </c>
      <c r="U176" s="21">
        <v>0</v>
      </c>
      <c r="V176" s="21">
        <v>2</v>
      </c>
      <c r="W176" s="21">
        <v>0</v>
      </c>
      <c r="X176" s="21" t="str">
        <f>IF(Table1[[#This Row],[GR to be done]]=Table1[[#This Row],[IR to be done]], "✔ Match", "⚠ Mismatch")</f>
        <v>✔ Match</v>
      </c>
      <c r="Z176" s="31">
        <v>45562</v>
      </c>
      <c r="AE176" s="23" t="str">
        <f>_xlfn.XLOOKUP(Table1[[#This Row],[Vendor Name]],VendorLookup!C:C,VendorLookup!H:H, "")</f>
        <v>FCA</v>
      </c>
    </row>
    <row r="177" spans="1:31" hidden="1" x14ac:dyDescent="0.35">
      <c r="A177" s="19">
        <f>_xlfn.XLOOKUP(B177, NetworkLookup!B:B, NetworkLookup!A:A, "")</f>
        <v>0</v>
      </c>
      <c r="C177" s="19">
        <f>_xlfn.XLOOKUP(B177, NetworkLookup!B:B, NetworkLookup!C:C, "")</f>
        <v>0</v>
      </c>
      <c r="D177" s="19">
        <f>_xlfn.XLOOKUP(B177, NetworkLookup!B:B, NetworkLookup!D:D, "")</f>
        <v>0</v>
      </c>
      <c r="F177" t="s">
        <v>30</v>
      </c>
      <c r="I177">
        <f>_xlfn.XLOOKUP(Table1[[#This Row],[Vendor Name]], VendorLookup!C:C, VendorLookup!B:B, "")</f>
        <v>2000063126</v>
      </c>
      <c r="J177" t="s">
        <v>50</v>
      </c>
      <c r="K177" t="s">
        <v>186</v>
      </c>
      <c r="L177" s="28"/>
      <c r="M177" s="29">
        <v>9203003266</v>
      </c>
      <c r="N177">
        <v>4</v>
      </c>
      <c r="O177" s="26">
        <v>1278.0899999999999</v>
      </c>
      <c r="P177" t="s">
        <v>507</v>
      </c>
      <c r="Q177" s="26">
        <f>Table1[[#This Row],[Net Price]]*Table1[[#This Row],[Qty ordered]]</f>
        <v>2556.1799999999998</v>
      </c>
      <c r="R177"/>
      <c r="S177">
        <v>2</v>
      </c>
      <c r="T177" s="21">
        <v>2</v>
      </c>
      <c r="U177" s="21">
        <v>0</v>
      </c>
      <c r="V177" s="21">
        <v>2</v>
      </c>
      <c r="W177" s="21">
        <v>0</v>
      </c>
      <c r="X177" s="21" t="str">
        <f>IF(Table1[[#This Row],[GR to be done]]=Table1[[#This Row],[IR to be done]], "✔ Match", "⚠ Mismatch")</f>
        <v>✔ Match</v>
      </c>
      <c r="Z177" s="31">
        <v>45562</v>
      </c>
      <c r="AE177" s="23" t="str">
        <f>_xlfn.XLOOKUP(Table1[[#This Row],[Vendor Name]],VendorLookup!C:C,VendorLookup!H:H, "")</f>
        <v>FCA</v>
      </c>
    </row>
    <row r="178" spans="1:31" hidden="1" x14ac:dyDescent="0.35">
      <c r="A178" s="19">
        <f>_xlfn.XLOOKUP(B178, NetworkLookup!B:B, NetworkLookup!A:A, "")</f>
        <v>0</v>
      </c>
      <c r="C178" s="19">
        <f>_xlfn.XLOOKUP(B178, NetworkLookup!B:B, NetworkLookup!C:C, "")</f>
        <v>0</v>
      </c>
      <c r="D178" s="19">
        <f>_xlfn.XLOOKUP(B178, NetworkLookup!B:B, NetworkLookup!D:D, "")</f>
        <v>0</v>
      </c>
      <c r="F178" t="s">
        <v>30</v>
      </c>
      <c r="I178">
        <f>_xlfn.XLOOKUP(Table1[[#This Row],[Vendor Name]], VendorLookup!C:C, VendorLookup!B:B, "")</f>
        <v>2000063126</v>
      </c>
      <c r="J178" t="s">
        <v>50</v>
      </c>
      <c r="K178" t="s">
        <v>187</v>
      </c>
      <c r="L178" s="28"/>
      <c r="M178" s="29">
        <v>9203003266</v>
      </c>
      <c r="N178">
        <v>5</v>
      </c>
      <c r="O178" s="26">
        <v>299.16000000000003</v>
      </c>
      <c r="P178" t="s">
        <v>507</v>
      </c>
      <c r="Q178" s="26">
        <f>Table1[[#This Row],[Net Price]]*Table1[[#This Row],[Qty ordered]]</f>
        <v>598.32000000000005</v>
      </c>
      <c r="R178"/>
      <c r="S178">
        <v>2</v>
      </c>
      <c r="T178" s="21">
        <v>2</v>
      </c>
      <c r="U178" s="21">
        <v>0</v>
      </c>
      <c r="V178" s="21">
        <v>2</v>
      </c>
      <c r="W178" s="21">
        <v>0</v>
      </c>
      <c r="X178" s="21" t="str">
        <f>IF(Table1[[#This Row],[GR to be done]]=Table1[[#This Row],[IR to be done]], "✔ Match", "⚠ Mismatch")</f>
        <v>✔ Match</v>
      </c>
      <c r="Z178" s="31">
        <v>45562</v>
      </c>
      <c r="AE178" s="23" t="str">
        <f>_xlfn.XLOOKUP(Table1[[#This Row],[Vendor Name]],VendorLookup!C:C,VendorLookup!H:H, "")</f>
        <v>FCA</v>
      </c>
    </row>
    <row r="179" spans="1:31" hidden="1" x14ac:dyDescent="0.35">
      <c r="A179" s="19">
        <f>_xlfn.XLOOKUP(B179, NetworkLookup!B:B, NetworkLookup!A:A, "")</f>
        <v>0</v>
      </c>
      <c r="C179" s="19">
        <f>_xlfn.XLOOKUP(B179, NetworkLookup!B:B, NetworkLookup!C:C, "")</f>
        <v>0</v>
      </c>
      <c r="D179" s="19">
        <f>_xlfn.XLOOKUP(B179, NetworkLookup!B:B, NetworkLookup!D:D, "")</f>
        <v>0</v>
      </c>
      <c r="F179" t="s">
        <v>30</v>
      </c>
      <c r="I179">
        <f>_xlfn.XLOOKUP(Table1[[#This Row],[Vendor Name]], VendorLookup!C:C, VendorLookup!B:B, "")</f>
        <v>2000063126</v>
      </c>
      <c r="J179" t="s">
        <v>50</v>
      </c>
      <c r="K179" t="s">
        <v>188</v>
      </c>
      <c r="L179" s="28"/>
      <c r="M179" s="29">
        <v>9203003266</v>
      </c>
      <c r="N179">
        <v>6</v>
      </c>
      <c r="O179" s="26">
        <v>301.97000000000003</v>
      </c>
      <c r="P179" t="s">
        <v>507</v>
      </c>
      <c r="Q179" s="26">
        <f>Table1[[#This Row],[Net Price]]*Table1[[#This Row],[Qty ordered]]</f>
        <v>603.94000000000005</v>
      </c>
      <c r="R179"/>
      <c r="S179">
        <v>2</v>
      </c>
      <c r="T179" s="21">
        <v>2</v>
      </c>
      <c r="U179" s="21">
        <v>0</v>
      </c>
      <c r="V179" s="21">
        <v>2</v>
      </c>
      <c r="W179" s="21">
        <v>0</v>
      </c>
      <c r="X179" s="21" t="str">
        <f>IF(Table1[[#This Row],[GR to be done]]=Table1[[#This Row],[IR to be done]], "✔ Match", "⚠ Mismatch")</f>
        <v>✔ Match</v>
      </c>
      <c r="Z179" s="31">
        <v>45562</v>
      </c>
      <c r="AE179" s="23" t="str">
        <f>_xlfn.XLOOKUP(Table1[[#This Row],[Vendor Name]],VendorLookup!C:C,VendorLookup!H:H, "")</f>
        <v>FCA</v>
      </c>
    </row>
    <row r="180" spans="1:31" hidden="1" x14ac:dyDescent="0.35">
      <c r="A180" s="19">
        <f>_xlfn.XLOOKUP(B180, NetworkLookup!B:B, NetworkLookup!A:A, "")</f>
        <v>0</v>
      </c>
      <c r="C180" s="19">
        <f>_xlfn.XLOOKUP(B180, NetworkLookup!B:B, NetworkLookup!C:C, "")</f>
        <v>0</v>
      </c>
      <c r="D180" s="19">
        <f>_xlfn.XLOOKUP(B180, NetworkLookup!B:B, NetworkLookup!D:D, "")</f>
        <v>0</v>
      </c>
      <c r="F180" t="s">
        <v>30</v>
      </c>
      <c r="I180">
        <f>_xlfn.XLOOKUP(Table1[[#This Row],[Vendor Name]], VendorLookup!C:C, VendorLookup!B:B, "")</f>
        <v>2000063126</v>
      </c>
      <c r="J180" t="s">
        <v>50</v>
      </c>
      <c r="K180" t="s">
        <v>189</v>
      </c>
      <c r="L180" s="28"/>
      <c r="M180" s="29">
        <v>9203003266</v>
      </c>
      <c r="N180">
        <v>7</v>
      </c>
      <c r="O180" s="26">
        <v>293.54000000000002</v>
      </c>
      <c r="P180" t="s">
        <v>507</v>
      </c>
      <c r="Q180" s="26">
        <f>Table1[[#This Row],[Net Price]]*Table1[[#This Row],[Qty ordered]]</f>
        <v>587.08000000000004</v>
      </c>
      <c r="R180"/>
      <c r="S180">
        <v>2</v>
      </c>
      <c r="T180" s="21">
        <v>2</v>
      </c>
      <c r="U180" s="21">
        <v>0</v>
      </c>
      <c r="V180" s="21">
        <v>2</v>
      </c>
      <c r="W180" s="21">
        <v>0</v>
      </c>
      <c r="X180" s="21" t="str">
        <f>IF(Table1[[#This Row],[GR to be done]]=Table1[[#This Row],[IR to be done]], "✔ Match", "⚠ Mismatch")</f>
        <v>✔ Match</v>
      </c>
      <c r="Z180" s="31">
        <v>45562</v>
      </c>
      <c r="AE180" s="23" t="str">
        <f>_xlfn.XLOOKUP(Table1[[#This Row],[Vendor Name]],VendorLookup!C:C,VendorLookup!H:H, "")</f>
        <v>FCA</v>
      </c>
    </row>
    <row r="181" spans="1:31" hidden="1" x14ac:dyDescent="0.35">
      <c r="A181" s="19">
        <f>_xlfn.XLOOKUP(B181, NetworkLookup!B:B, NetworkLookup!A:A, "")</f>
        <v>0</v>
      </c>
      <c r="C181" s="19">
        <f>_xlfn.XLOOKUP(B181, NetworkLookup!B:B, NetworkLookup!C:C, "")</f>
        <v>0</v>
      </c>
      <c r="D181" s="19">
        <f>_xlfn.XLOOKUP(B181, NetworkLookup!B:B, NetworkLookup!D:D, "")</f>
        <v>0</v>
      </c>
      <c r="F181" t="s">
        <v>30</v>
      </c>
      <c r="I181">
        <f>_xlfn.XLOOKUP(Table1[[#This Row],[Vendor Name]], VendorLookup!C:C, VendorLookup!B:B, "")</f>
        <v>2000063126</v>
      </c>
      <c r="J181" t="s">
        <v>50</v>
      </c>
      <c r="K181" t="s">
        <v>190</v>
      </c>
      <c r="L181" s="28"/>
      <c r="M181" s="29">
        <v>9203003266</v>
      </c>
      <c r="N181">
        <v>8</v>
      </c>
      <c r="O181" s="26">
        <v>293.54000000000002</v>
      </c>
      <c r="P181" t="s">
        <v>507</v>
      </c>
      <c r="Q181" s="26">
        <f>Table1[[#This Row],[Net Price]]*Table1[[#This Row],[Qty ordered]]</f>
        <v>587.08000000000004</v>
      </c>
      <c r="R181"/>
      <c r="S181">
        <v>2</v>
      </c>
      <c r="T181" s="21">
        <v>2</v>
      </c>
      <c r="U181" s="21">
        <v>0</v>
      </c>
      <c r="V181" s="21">
        <v>2</v>
      </c>
      <c r="W181" s="21">
        <v>0</v>
      </c>
      <c r="X181" s="21" t="str">
        <f>IF(Table1[[#This Row],[GR to be done]]=Table1[[#This Row],[IR to be done]], "✔ Match", "⚠ Mismatch")</f>
        <v>✔ Match</v>
      </c>
      <c r="Z181" s="31">
        <v>45562</v>
      </c>
      <c r="AE181" s="23" t="str">
        <f>_xlfn.XLOOKUP(Table1[[#This Row],[Vendor Name]],VendorLookup!C:C,VendorLookup!H:H, "")</f>
        <v>FCA</v>
      </c>
    </row>
    <row r="182" spans="1:31" hidden="1" x14ac:dyDescent="0.35">
      <c r="A182" s="19">
        <f>_xlfn.XLOOKUP(B182, NetworkLookup!B:B, NetworkLookup!A:A, "")</f>
        <v>0</v>
      </c>
      <c r="C182" s="19">
        <f>_xlfn.XLOOKUP(B182, NetworkLookup!B:B, NetworkLookup!C:C, "")</f>
        <v>0</v>
      </c>
      <c r="D182" s="19">
        <f>_xlfn.XLOOKUP(B182, NetworkLookup!B:B, NetworkLookup!D:D, "")</f>
        <v>0</v>
      </c>
      <c r="F182" t="s">
        <v>30</v>
      </c>
      <c r="I182">
        <f>_xlfn.XLOOKUP(Table1[[#This Row],[Vendor Name]], VendorLookup!C:C, VendorLookup!B:B, "")</f>
        <v>2000063126</v>
      </c>
      <c r="J182" t="s">
        <v>50</v>
      </c>
      <c r="K182" t="s">
        <v>191</v>
      </c>
      <c r="L182" s="28"/>
      <c r="M182" s="29">
        <v>9203003266</v>
      </c>
      <c r="N182">
        <v>9</v>
      </c>
      <c r="O182" s="26">
        <v>196.63</v>
      </c>
      <c r="P182" t="s">
        <v>507</v>
      </c>
      <c r="Q182" s="26">
        <f>Table1[[#This Row],[Net Price]]*Table1[[#This Row],[Qty ordered]]</f>
        <v>786.52</v>
      </c>
      <c r="R182"/>
      <c r="S182">
        <v>4</v>
      </c>
      <c r="T182" s="21">
        <v>4</v>
      </c>
      <c r="U182" s="21">
        <v>0</v>
      </c>
      <c r="V182" s="21">
        <v>4</v>
      </c>
      <c r="W182" s="21">
        <v>0</v>
      </c>
      <c r="X182" s="21" t="str">
        <f>IF(Table1[[#This Row],[GR to be done]]=Table1[[#This Row],[IR to be done]], "✔ Match", "⚠ Mismatch")</f>
        <v>✔ Match</v>
      </c>
      <c r="Z182" s="31">
        <v>45562</v>
      </c>
      <c r="AE182" s="23" t="str">
        <f>_xlfn.XLOOKUP(Table1[[#This Row],[Vendor Name]],VendorLookup!C:C,VendorLookup!H:H, "")</f>
        <v>FCA</v>
      </c>
    </row>
    <row r="183" spans="1:31" hidden="1" x14ac:dyDescent="0.35">
      <c r="A183" s="19">
        <f>_xlfn.XLOOKUP(B183, NetworkLookup!B:B, NetworkLookup!A:A, "")</f>
        <v>0</v>
      </c>
      <c r="C183" s="19">
        <f>_xlfn.XLOOKUP(B183, NetworkLookup!B:B, NetworkLookup!C:C, "")</f>
        <v>0</v>
      </c>
      <c r="D183" s="19">
        <f>_xlfn.XLOOKUP(B183, NetworkLookup!B:B, NetworkLookup!D:D, "")</f>
        <v>0</v>
      </c>
      <c r="F183" t="s">
        <v>30</v>
      </c>
      <c r="I183">
        <f>_xlfn.XLOOKUP(Table1[[#This Row],[Vendor Name]], VendorLookup!C:C, VendorLookup!B:B, "")</f>
        <v>2000167603</v>
      </c>
      <c r="J183" t="s">
        <v>40</v>
      </c>
      <c r="K183" t="s">
        <v>192</v>
      </c>
      <c r="L183" s="28"/>
      <c r="M183" s="29">
        <v>9203004740</v>
      </c>
      <c r="N183">
        <v>1</v>
      </c>
      <c r="O183" s="26">
        <v>20000</v>
      </c>
      <c r="P183" t="s">
        <v>508</v>
      </c>
      <c r="Q183" s="26">
        <f>Table1[[#This Row],[Net Price]]*Table1[[#This Row],[Qty ordered]]</f>
        <v>20000</v>
      </c>
      <c r="R183"/>
      <c r="S183">
        <v>1</v>
      </c>
      <c r="T183" s="21">
        <v>1</v>
      </c>
      <c r="U183" s="21">
        <v>0</v>
      </c>
      <c r="V183" s="21">
        <v>1</v>
      </c>
      <c r="W183" s="21">
        <v>0</v>
      </c>
      <c r="X183" s="21" t="str">
        <f>IF(Table1[[#This Row],[GR to be done]]=Table1[[#This Row],[IR to be done]], "✔ Match", "⚠ Mismatch")</f>
        <v>✔ Match</v>
      </c>
      <c r="Z183" s="31">
        <v>45573</v>
      </c>
      <c r="AE183" s="23" t="str">
        <f>_xlfn.XLOOKUP(Table1[[#This Row],[Vendor Name]],VendorLookup!C:C,VendorLookup!H:H, "")</f>
        <v>ZZ</v>
      </c>
    </row>
    <row r="184" spans="1:31" hidden="1" x14ac:dyDescent="0.35">
      <c r="A184" s="19">
        <f>_xlfn.XLOOKUP(B184, NetworkLookup!B:B, NetworkLookup!A:A, "")</f>
        <v>0</v>
      </c>
      <c r="C184" s="19">
        <f>_xlfn.XLOOKUP(B184, NetworkLookup!B:B, NetworkLookup!C:C, "")</f>
        <v>0</v>
      </c>
      <c r="D184" s="19">
        <f>_xlfn.XLOOKUP(B184, NetworkLookup!B:B, NetworkLookup!D:D, "")</f>
        <v>0</v>
      </c>
      <c r="F184" t="s">
        <v>30</v>
      </c>
      <c r="I184">
        <f>_xlfn.XLOOKUP(Table1[[#This Row],[Vendor Name]], VendorLookup!C:C, VendorLookup!B:B, "")</f>
        <v>2000167603</v>
      </c>
      <c r="J184" t="s">
        <v>40</v>
      </c>
      <c r="K184" t="s">
        <v>193</v>
      </c>
      <c r="L184" s="28"/>
      <c r="M184" s="29">
        <v>9203004740</v>
      </c>
      <c r="N184">
        <v>2</v>
      </c>
      <c r="O184" s="26">
        <v>10634</v>
      </c>
      <c r="P184" t="s">
        <v>508</v>
      </c>
      <c r="Q184" s="26">
        <f>Table1[[#This Row],[Net Price]]*Table1[[#This Row],[Qty ordered]]</f>
        <v>10634</v>
      </c>
      <c r="R184"/>
      <c r="S184">
        <v>1</v>
      </c>
      <c r="T184" s="21">
        <v>1</v>
      </c>
      <c r="U184" s="21">
        <v>0</v>
      </c>
      <c r="V184" s="21">
        <v>1</v>
      </c>
      <c r="W184" s="21">
        <v>0</v>
      </c>
      <c r="X184" s="21" t="str">
        <f>IF(Table1[[#This Row],[GR to be done]]=Table1[[#This Row],[IR to be done]], "✔ Match", "⚠ Mismatch")</f>
        <v>✔ Match</v>
      </c>
      <c r="Z184" s="31">
        <v>45573</v>
      </c>
      <c r="AE184" s="23" t="str">
        <f>_xlfn.XLOOKUP(Table1[[#This Row],[Vendor Name]],VendorLookup!C:C,VendorLookup!H:H, "")</f>
        <v>ZZ</v>
      </c>
    </row>
    <row r="185" spans="1:31" hidden="1" x14ac:dyDescent="0.35">
      <c r="A185" s="19">
        <f>_xlfn.XLOOKUP(B185, NetworkLookup!B:B, NetworkLookup!A:A, "")</f>
        <v>0</v>
      </c>
      <c r="C185" s="19">
        <f>_xlfn.XLOOKUP(B185, NetworkLookup!B:B, NetworkLookup!C:C, "")</f>
        <v>0</v>
      </c>
      <c r="D185" s="19">
        <f>_xlfn.XLOOKUP(B185, NetworkLookup!B:B, NetworkLookup!D:D, "")</f>
        <v>0</v>
      </c>
      <c r="F185" t="s">
        <v>30</v>
      </c>
      <c r="I185">
        <f>_xlfn.XLOOKUP(Table1[[#This Row],[Vendor Name]], VendorLookup!C:C, VendorLookup!B:B, "")</f>
        <v>2000030587</v>
      </c>
      <c r="J185" t="s">
        <v>51</v>
      </c>
      <c r="K185" t="s">
        <v>194</v>
      </c>
      <c r="L185" s="28"/>
      <c r="M185" s="29">
        <v>9203004761</v>
      </c>
      <c r="N185">
        <v>1</v>
      </c>
      <c r="O185" s="26">
        <v>920</v>
      </c>
      <c r="P185" t="s">
        <v>507</v>
      </c>
      <c r="Q185" s="26">
        <f>Table1[[#This Row],[Net Price]]*Table1[[#This Row],[Qty ordered]]</f>
        <v>920</v>
      </c>
      <c r="R185"/>
      <c r="S185">
        <v>1</v>
      </c>
      <c r="T185" s="21">
        <v>1</v>
      </c>
      <c r="U185" s="21">
        <v>0</v>
      </c>
      <c r="V185" s="21">
        <v>1</v>
      </c>
      <c r="W185" s="21">
        <v>0</v>
      </c>
      <c r="X185" s="21" t="str">
        <f>IF(Table1[[#This Row],[GR to be done]]=Table1[[#This Row],[IR to be done]], "✔ Match", "⚠ Mismatch")</f>
        <v>✔ Match</v>
      </c>
      <c r="Z185" s="31">
        <v>45573</v>
      </c>
      <c r="AE185" s="23" t="str">
        <f>_xlfn.XLOOKUP(Table1[[#This Row],[Vendor Name]],VendorLookup!C:C,VendorLookup!H:H, "")</f>
        <v>ZZ</v>
      </c>
    </row>
    <row r="186" spans="1:31" hidden="1" x14ac:dyDescent="0.35">
      <c r="A186" s="19">
        <f>_xlfn.XLOOKUP(B186, NetworkLookup!B:B, NetworkLookup!A:A, "")</f>
        <v>0</v>
      </c>
      <c r="C186" s="19">
        <f>_xlfn.XLOOKUP(B186, NetworkLookup!B:B, NetworkLookup!C:C, "")</f>
        <v>0</v>
      </c>
      <c r="D186" s="19">
        <f>_xlfn.XLOOKUP(B186, NetworkLookup!B:B, NetworkLookup!D:D, "")</f>
        <v>0</v>
      </c>
      <c r="F186" t="s">
        <v>30</v>
      </c>
      <c r="I186">
        <f>_xlfn.XLOOKUP(Table1[[#This Row],[Vendor Name]], VendorLookup!C:C, VendorLookup!B:B, "")</f>
        <v>2000030587</v>
      </c>
      <c r="J186" t="s">
        <v>51</v>
      </c>
      <c r="K186" t="s">
        <v>195</v>
      </c>
      <c r="L186" s="28"/>
      <c r="M186" s="29">
        <v>9203004761</v>
      </c>
      <c r="N186">
        <v>2</v>
      </c>
      <c r="O186" s="26">
        <v>860</v>
      </c>
      <c r="P186" t="s">
        <v>507</v>
      </c>
      <c r="Q186" s="26">
        <f>Table1[[#This Row],[Net Price]]*Table1[[#This Row],[Qty ordered]]</f>
        <v>860</v>
      </c>
      <c r="R186"/>
      <c r="S186">
        <v>1</v>
      </c>
      <c r="T186" s="21">
        <v>1</v>
      </c>
      <c r="U186" s="21">
        <v>0</v>
      </c>
      <c r="V186" s="21">
        <v>1</v>
      </c>
      <c r="W186" s="21">
        <v>0</v>
      </c>
      <c r="X186" s="21" t="str">
        <f>IF(Table1[[#This Row],[GR to be done]]=Table1[[#This Row],[IR to be done]], "✔ Match", "⚠ Mismatch")</f>
        <v>✔ Match</v>
      </c>
      <c r="Z186" s="31">
        <v>45573</v>
      </c>
      <c r="AE186" s="23" t="str">
        <f>_xlfn.XLOOKUP(Table1[[#This Row],[Vendor Name]],VendorLookup!C:C,VendorLookup!H:H, "")</f>
        <v>ZZ</v>
      </c>
    </row>
    <row r="187" spans="1:31" hidden="1" x14ac:dyDescent="0.35">
      <c r="A187" s="19">
        <f>_xlfn.XLOOKUP(B187, NetworkLookup!B:B, NetworkLookup!A:A, "")</f>
        <v>0</v>
      </c>
      <c r="C187" s="19">
        <f>_xlfn.XLOOKUP(B187, NetworkLookup!B:B, NetworkLookup!C:C, "")</f>
        <v>0</v>
      </c>
      <c r="D187" s="19">
        <f>_xlfn.XLOOKUP(B187, NetworkLookup!B:B, NetworkLookup!D:D, "")</f>
        <v>0</v>
      </c>
      <c r="F187" t="s">
        <v>30</v>
      </c>
      <c r="I187">
        <f>_xlfn.XLOOKUP(Table1[[#This Row],[Vendor Name]], VendorLookup!C:C, VendorLookup!B:B, "")</f>
        <v>2000115430</v>
      </c>
      <c r="J187" t="s">
        <v>41</v>
      </c>
      <c r="K187" t="s">
        <v>197</v>
      </c>
      <c r="L187" s="28"/>
      <c r="M187" s="29">
        <v>9203004990</v>
      </c>
      <c r="N187">
        <v>1</v>
      </c>
      <c r="O187" s="26">
        <v>4400</v>
      </c>
      <c r="P187" t="s">
        <v>508</v>
      </c>
      <c r="Q187" s="26">
        <f>Table1[[#This Row],[Net Price]]*Table1[[#This Row],[Qty ordered]]</f>
        <v>4400</v>
      </c>
      <c r="R187"/>
      <c r="S187">
        <v>1</v>
      </c>
      <c r="T187" s="21">
        <v>1</v>
      </c>
      <c r="U187" s="21">
        <v>0</v>
      </c>
      <c r="V187" s="21">
        <v>1</v>
      </c>
      <c r="W187" s="21">
        <v>0</v>
      </c>
      <c r="X187" s="21" t="str">
        <f>IF(Table1[[#This Row],[GR to be done]]=Table1[[#This Row],[IR to be done]], "✔ Match", "⚠ Mismatch")</f>
        <v>✔ Match</v>
      </c>
      <c r="Z187" s="31">
        <v>45575</v>
      </c>
      <c r="AE187" s="23" t="str">
        <f>_xlfn.XLOOKUP(Table1[[#This Row],[Vendor Name]],VendorLookup!C:C,VendorLookup!H:H, "")</f>
        <v>FCA</v>
      </c>
    </row>
    <row r="188" spans="1:31" hidden="1" x14ac:dyDescent="0.35">
      <c r="A188" s="19">
        <f>_xlfn.XLOOKUP(B188, NetworkLookup!B:B, NetworkLookup!A:A, "")</f>
        <v>0</v>
      </c>
      <c r="C188" s="19">
        <f>_xlfn.XLOOKUP(B188, NetworkLookup!B:B, NetworkLookup!C:C, "")</f>
        <v>0</v>
      </c>
      <c r="D188" s="19">
        <f>_xlfn.XLOOKUP(B188, NetworkLookup!B:B, NetworkLookup!D:D, "")</f>
        <v>0</v>
      </c>
      <c r="F188" t="s">
        <v>30</v>
      </c>
      <c r="I188">
        <f>_xlfn.XLOOKUP(Table1[[#This Row],[Vendor Name]], VendorLookup!C:C, VendorLookup!B:B, "")</f>
        <v>2000115430</v>
      </c>
      <c r="J188" t="s">
        <v>41</v>
      </c>
      <c r="K188" t="s">
        <v>198</v>
      </c>
      <c r="L188" s="28"/>
      <c r="M188" s="29">
        <v>9203004993</v>
      </c>
      <c r="N188">
        <v>1</v>
      </c>
      <c r="O188" s="26">
        <v>6600</v>
      </c>
      <c r="P188" t="s">
        <v>508</v>
      </c>
      <c r="Q188" s="26">
        <f>Table1[[#This Row],[Net Price]]*Table1[[#This Row],[Qty ordered]]</f>
        <v>6600</v>
      </c>
      <c r="R188"/>
      <c r="S188">
        <v>1</v>
      </c>
      <c r="T188" s="21">
        <v>1</v>
      </c>
      <c r="U188" s="21">
        <v>0</v>
      </c>
      <c r="V188" s="21">
        <v>1</v>
      </c>
      <c r="W188" s="21">
        <v>0</v>
      </c>
      <c r="X188" s="21" t="str">
        <f>IF(Table1[[#This Row],[GR to be done]]=Table1[[#This Row],[IR to be done]], "✔ Match", "⚠ Mismatch")</f>
        <v>✔ Match</v>
      </c>
      <c r="Z188" s="31">
        <v>45574</v>
      </c>
      <c r="AE188" s="23" t="str">
        <f>_xlfn.XLOOKUP(Table1[[#This Row],[Vendor Name]],VendorLookup!C:C,VendorLookup!H:H, "")</f>
        <v>FCA</v>
      </c>
    </row>
    <row r="189" spans="1:31" hidden="1" x14ac:dyDescent="0.35">
      <c r="A189" s="19">
        <f>_xlfn.XLOOKUP(B189, NetworkLookup!B:B, NetworkLookup!A:A, "")</f>
        <v>0</v>
      </c>
      <c r="C189" s="19">
        <f>_xlfn.XLOOKUP(B189, NetworkLookup!B:B, NetworkLookup!C:C, "")</f>
        <v>0</v>
      </c>
      <c r="D189" s="19">
        <f>_xlfn.XLOOKUP(B189, NetworkLookup!B:B, NetworkLookup!D:D, "")</f>
        <v>0</v>
      </c>
      <c r="F189" t="s">
        <v>30</v>
      </c>
      <c r="I189">
        <f>_xlfn.XLOOKUP(Table1[[#This Row],[Vendor Name]], VendorLookup!C:C, VendorLookup!B:B, "")</f>
        <v>2000115430</v>
      </c>
      <c r="J189" t="s">
        <v>41</v>
      </c>
      <c r="K189" t="s">
        <v>90</v>
      </c>
      <c r="L189" s="28"/>
      <c r="M189" s="29">
        <v>9203004993</v>
      </c>
      <c r="N189">
        <v>2</v>
      </c>
      <c r="O189" s="26">
        <v>800</v>
      </c>
      <c r="P189" t="s">
        <v>508</v>
      </c>
      <c r="Q189" s="26">
        <f>Table1[[#This Row],[Net Price]]*Table1[[#This Row],[Qty ordered]]</f>
        <v>800</v>
      </c>
      <c r="R189"/>
      <c r="S189">
        <v>1</v>
      </c>
      <c r="T189" s="21">
        <v>1</v>
      </c>
      <c r="U189" s="21">
        <v>0</v>
      </c>
      <c r="V189" s="21">
        <v>1</v>
      </c>
      <c r="W189" s="21">
        <v>0</v>
      </c>
      <c r="X189" s="21" t="str">
        <f>IF(Table1[[#This Row],[GR to be done]]=Table1[[#This Row],[IR to be done]], "✔ Match", "⚠ Mismatch")</f>
        <v>✔ Match</v>
      </c>
      <c r="Z189" s="31">
        <v>45574</v>
      </c>
      <c r="AE189" s="23" t="str">
        <f>_xlfn.XLOOKUP(Table1[[#This Row],[Vendor Name]],VendorLookup!C:C,VendorLookup!H:H, "")</f>
        <v>FCA</v>
      </c>
    </row>
    <row r="190" spans="1:31" hidden="1" x14ac:dyDescent="0.35">
      <c r="A190" s="19">
        <f>_xlfn.XLOOKUP(B190, NetworkLookup!B:B, NetworkLookup!A:A, "")</f>
        <v>0</v>
      </c>
      <c r="C190" s="19">
        <f>_xlfn.XLOOKUP(B190, NetworkLookup!B:B, NetworkLookup!C:C, "")</f>
        <v>0</v>
      </c>
      <c r="D190" s="19">
        <f>_xlfn.XLOOKUP(B190, NetworkLookup!B:B, NetworkLookup!D:D, "")</f>
        <v>0</v>
      </c>
      <c r="F190" t="s">
        <v>30</v>
      </c>
      <c r="I190">
        <f>_xlfn.XLOOKUP(Table1[[#This Row],[Vendor Name]], VendorLookup!C:C, VendorLookup!B:B, "")</f>
        <v>2000115430</v>
      </c>
      <c r="J190" t="s">
        <v>41</v>
      </c>
      <c r="K190" t="s">
        <v>199</v>
      </c>
      <c r="L190" s="28"/>
      <c r="M190" s="29">
        <v>9203004993</v>
      </c>
      <c r="N190">
        <v>3</v>
      </c>
      <c r="O190" s="26">
        <v>2100</v>
      </c>
      <c r="P190" t="s">
        <v>508</v>
      </c>
      <c r="Q190" s="26">
        <f>Table1[[#This Row],[Net Price]]*Table1[[#This Row],[Qty ordered]]</f>
        <v>2100</v>
      </c>
      <c r="R190"/>
      <c r="S190">
        <v>1</v>
      </c>
      <c r="T190" s="21">
        <v>1</v>
      </c>
      <c r="U190" s="21">
        <v>0</v>
      </c>
      <c r="V190" s="21">
        <v>1</v>
      </c>
      <c r="W190" s="21">
        <v>0</v>
      </c>
      <c r="X190" s="21" t="str">
        <f>IF(Table1[[#This Row],[GR to be done]]=Table1[[#This Row],[IR to be done]], "✔ Match", "⚠ Mismatch")</f>
        <v>✔ Match</v>
      </c>
      <c r="Z190" s="31">
        <v>45574</v>
      </c>
      <c r="AE190" s="23" t="str">
        <f>_xlfn.XLOOKUP(Table1[[#This Row],[Vendor Name]],VendorLookup!C:C,VendorLookup!H:H, "")</f>
        <v>FCA</v>
      </c>
    </row>
    <row r="191" spans="1:31" hidden="1" x14ac:dyDescent="0.35">
      <c r="A191" s="19">
        <f>_xlfn.XLOOKUP(B191, NetworkLookup!B:B, NetworkLookup!A:A, "")</f>
        <v>0</v>
      </c>
      <c r="C191" s="19">
        <f>_xlfn.XLOOKUP(B191, NetworkLookup!B:B, NetworkLookup!C:C, "")</f>
        <v>0</v>
      </c>
      <c r="D191" s="19">
        <f>_xlfn.XLOOKUP(B191, NetworkLookup!B:B, NetworkLookup!D:D, "")</f>
        <v>0</v>
      </c>
      <c r="F191" t="s">
        <v>30</v>
      </c>
      <c r="I191">
        <f>_xlfn.XLOOKUP(Table1[[#This Row],[Vendor Name]], VendorLookup!C:C, VendorLookup!B:B, "")</f>
        <v>2000115430</v>
      </c>
      <c r="J191" t="s">
        <v>41</v>
      </c>
      <c r="K191" t="s">
        <v>132</v>
      </c>
      <c r="L191" s="28"/>
      <c r="M191" s="29">
        <v>9203004993</v>
      </c>
      <c r="N191">
        <v>4</v>
      </c>
      <c r="O191" s="26">
        <v>800</v>
      </c>
      <c r="P191" t="s">
        <v>508</v>
      </c>
      <c r="Q191" s="26">
        <f>Table1[[#This Row],[Net Price]]*Table1[[#This Row],[Qty ordered]]</f>
        <v>800</v>
      </c>
      <c r="R191"/>
      <c r="S191">
        <v>1</v>
      </c>
      <c r="T191" s="21">
        <v>1</v>
      </c>
      <c r="U191" s="21">
        <v>0</v>
      </c>
      <c r="V191" s="21">
        <v>1</v>
      </c>
      <c r="W191" s="21">
        <v>0</v>
      </c>
      <c r="X191" s="21" t="str">
        <f>IF(Table1[[#This Row],[GR to be done]]=Table1[[#This Row],[IR to be done]], "✔ Match", "⚠ Mismatch")</f>
        <v>✔ Match</v>
      </c>
      <c r="Z191" s="31">
        <v>45574</v>
      </c>
      <c r="AE191" s="23" t="str">
        <f>_xlfn.XLOOKUP(Table1[[#This Row],[Vendor Name]],VendorLookup!C:C,VendorLookup!H:H, "")</f>
        <v>FCA</v>
      </c>
    </row>
    <row r="192" spans="1:31" hidden="1" x14ac:dyDescent="0.35">
      <c r="A192" s="19">
        <f>_xlfn.XLOOKUP(B192, NetworkLookup!B:B, NetworkLookup!A:A, "")</f>
        <v>0</v>
      </c>
      <c r="C192" s="19">
        <f>_xlfn.XLOOKUP(B192, NetworkLookup!B:B, NetworkLookup!C:C, "")</f>
        <v>0</v>
      </c>
      <c r="D192" s="19">
        <f>_xlfn.XLOOKUP(B192, NetworkLookup!B:B, NetworkLookup!D:D, "")</f>
        <v>0</v>
      </c>
      <c r="F192" t="s">
        <v>30</v>
      </c>
      <c r="I192">
        <f>_xlfn.XLOOKUP(Table1[[#This Row],[Vendor Name]], VendorLookup!C:C, VendorLookup!B:B, "")</f>
        <v>2000115430</v>
      </c>
      <c r="J192" t="s">
        <v>41</v>
      </c>
      <c r="K192" t="s">
        <v>200</v>
      </c>
      <c r="L192" s="28"/>
      <c r="M192" s="29">
        <v>9203004993</v>
      </c>
      <c r="N192">
        <v>5</v>
      </c>
      <c r="O192" s="26">
        <v>1575</v>
      </c>
      <c r="P192" t="s">
        <v>508</v>
      </c>
      <c r="Q192" s="26">
        <f>Table1[[#This Row],[Net Price]]*Table1[[#This Row],[Qty ordered]]</f>
        <v>1575</v>
      </c>
      <c r="R192"/>
      <c r="S192">
        <v>1</v>
      </c>
      <c r="T192" s="21">
        <v>1</v>
      </c>
      <c r="U192" s="21">
        <v>0</v>
      </c>
      <c r="V192" s="21">
        <v>1</v>
      </c>
      <c r="W192" s="21">
        <v>0</v>
      </c>
      <c r="X192" s="21" t="str">
        <f>IF(Table1[[#This Row],[GR to be done]]=Table1[[#This Row],[IR to be done]], "✔ Match", "⚠ Mismatch")</f>
        <v>✔ Match</v>
      </c>
      <c r="Z192" s="31">
        <v>45574</v>
      </c>
      <c r="AE192" s="23" t="str">
        <f>_xlfn.XLOOKUP(Table1[[#This Row],[Vendor Name]],VendorLookup!C:C,VendorLookup!H:H, "")</f>
        <v>FCA</v>
      </c>
    </row>
    <row r="193" spans="1:31" hidden="1" x14ac:dyDescent="0.35">
      <c r="A193" s="19">
        <f>_xlfn.XLOOKUP(B193, NetworkLookup!B:B, NetworkLookup!A:A, "")</f>
        <v>0</v>
      </c>
      <c r="C193" s="19">
        <f>_xlfn.XLOOKUP(B193, NetworkLookup!B:B, NetworkLookup!C:C, "")</f>
        <v>0</v>
      </c>
      <c r="D193" s="19">
        <f>_xlfn.XLOOKUP(B193, NetworkLookup!B:B, NetworkLookup!D:D, "")</f>
        <v>0</v>
      </c>
      <c r="F193" t="s">
        <v>30</v>
      </c>
      <c r="I193">
        <f>_xlfn.XLOOKUP(Table1[[#This Row],[Vendor Name]], VendorLookup!C:C, VendorLookup!B:B, "")</f>
        <v>2000115430</v>
      </c>
      <c r="J193" t="s">
        <v>41</v>
      </c>
      <c r="K193" t="s">
        <v>201</v>
      </c>
      <c r="L193" s="28"/>
      <c r="M193" s="29">
        <v>9203004993</v>
      </c>
      <c r="N193">
        <v>6</v>
      </c>
      <c r="O193" s="26">
        <v>1575</v>
      </c>
      <c r="P193" t="s">
        <v>508</v>
      </c>
      <c r="Q193" s="26">
        <f>Table1[[#This Row],[Net Price]]*Table1[[#This Row],[Qty ordered]]</f>
        <v>1575</v>
      </c>
      <c r="R193"/>
      <c r="S193">
        <v>1</v>
      </c>
      <c r="T193" s="21">
        <v>1</v>
      </c>
      <c r="U193" s="21">
        <v>0</v>
      </c>
      <c r="V193" s="21">
        <v>1</v>
      </c>
      <c r="W193" s="21">
        <v>0</v>
      </c>
      <c r="X193" s="21" t="str">
        <f>IF(Table1[[#This Row],[GR to be done]]=Table1[[#This Row],[IR to be done]], "✔ Match", "⚠ Mismatch")</f>
        <v>✔ Match</v>
      </c>
      <c r="Z193" s="31">
        <v>45574</v>
      </c>
      <c r="AE193" s="23" t="str">
        <f>_xlfn.XLOOKUP(Table1[[#This Row],[Vendor Name]],VendorLookup!C:C,VendorLookup!H:H, "")</f>
        <v>FCA</v>
      </c>
    </row>
    <row r="194" spans="1:31" hidden="1" x14ac:dyDescent="0.35">
      <c r="A194" s="19">
        <f>_xlfn.XLOOKUP(B194, NetworkLookup!B:B, NetworkLookup!A:A, "")</f>
        <v>0</v>
      </c>
      <c r="C194" s="19">
        <f>_xlfn.XLOOKUP(B194, NetworkLookup!B:B, NetworkLookup!C:C, "")</f>
        <v>0</v>
      </c>
      <c r="D194" s="19">
        <f>_xlfn.XLOOKUP(B194, NetworkLookup!B:B, NetworkLookup!D:D, "")</f>
        <v>0</v>
      </c>
      <c r="F194" t="s">
        <v>30</v>
      </c>
      <c r="I194">
        <f>_xlfn.XLOOKUP(Table1[[#This Row],[Vendor Name]], VendorLookup!C:C, VendorLookup!B:B, "")</f>
        <v>2000115430</v>
      </c>
      <c r="J194" t="s">
        <v>41</v>
      </c>
      <c r="K194" t="s">
        <v>202</v>
      </c>
      <c r="L194" s="28"/>
      <c r="M194" s="29">
        <v>9203004993</v>
      </c>
      <c r="N194">
        <v>7</v>
      </c>
      <c r="O194" s="26">
        <v>785</v>
      </c>
      <c r="P194" t="s">
        <v>508</v>
      </c>
      <c r="Q194" s="26">
        <f>Table1[[#This Row],[Net Price]]*Table1[[#This Row],[Qty ordered]]</f>
        <v>785</v>
      </c>
      <c r="R194"/>
      <c r="S194">
        <v>1</v>
      </c>
      <c r="T194" s="21">
        <v>1</v>
      </c>
      <c r="U194" s="21">
        <v>0</v>
      </c>
      <c r="V194" s="21">
        <v>1</v>
      </c>
      <c r="W194" s="21">
        <v>0</v>
      </c>
      <c r="X194" s="21" t="str">
        <f>IF(Table1[[#This Row],[GR to be done]]=Table1[[#This Row],[IR to be done]], "✔ Match", "⚠ Mismatch")</f>
        <v>✔ Match</v>
      </c>
      <c r="Z194" s="31">
        <v>45574</v>
      </c>
      <c r="AE194" s="23" t="str">
        <f>_xlfn.XLOOKUP(Table1[[#This Row],[Vendor Name]],VendorLookup!C:C,VendorLookup!H:H, "")</f>
        <v>FCA</v>
      </c>
    </row>
    <row r="195" spans="1:31" hidden="1" x14ac:dyDescent="0.35">
      <c r="A195" s="19">
        <f>_xlfn.XLOOKUP(B195, NetworkLookup!B:B, NetworkLookup!A:A, "")</f>
        <v>0</v>
      </c>
      <c r="C195" s="19">
        <f>_xlfn.XLOOKUP(B195, NetworkLookup!B:B, NetworkLookup!C:C, "")</f>
        <v>0</v>
      </c>
      <c r="D195" s="19">
        <f>_xlfn.XLOOKUP(B195, NetworkLookup!B:B, NetworkLookup!D:D, "")</f>
        <v>0</v>
      </c>
      <c r="F195" t="s">
        <v>30</v>
      </c>
      <c r="I195">
        <f>_xlfn.XLOOKUP(Table1[[#This Row],[Vendor Name]], VendorLookup!C:C, VendorLookup!B:B, "")</f>
        <v>2000115430</v>
      </c>
      <c r="J195" t="s">
        <v>41</v>
      </c>
      <c r="K195" t="s">
        <v>93</v>
      </c>
      <c r="L195" s="28"/>
      <c r="M195" s="29">
        <v>9203004993</v>
      </c>
      <c r="N195">
        <v>8</v>
      </c>
      <c r="O195" s="26">
        <v>1000</v>
      </c>
      <c r="P195" t="s">
        <v>508</v>
      </c>
      <c r="Q195" s="26">
        <f>Table1[[#This Row],[Net Price]]*Table1[[#This Row],[Qty ordered]]</f>
        <v>1000</v>
      </c>
      <c r="R195"/>
      <c r="S195">
        <v>1</v>
      </c>
      <c r="T195" s="21">
        <v>1</v>
      </c>
      <c r="U195" s="21">
        <v>0</v>
      </c>
      <c r="V195" s="21">
        <v>1</v>
      </c>
      <c r="W195" s="21">
        <v>0</v>
      </c>
      <c r="X195" s="21" t="str">
        <f>IF(Table1[[#This Row],[GR to be done]]=Table1[[#This Row],[IR to be done]], "✔ Match", "⚠ Mismatch")</f>
        <v>✔ Match</v>
      </c>
      <c r="Z195" s="31">
        <v>45574</v>
      </c>
      <c r="AE195" s="23" t="str">
        <f>_xlfn.XLOOKUP(Table1[[#This Row],[Vendor Name]],VendorLookup!C:C,VendorLookup!H:H, "")</f>
        <v>FCA</v>
      </c>
    </row>
    <row r="196" spans="1:31" hidden="1" x14ac:dyDescent="0.35">
      <c r="A196" s="19">
        <f>_xlfn.XLOOKUP(B196, NetworkLookup!B:B, NetworkLookup!A:A, "")</f>
        <v>0</v>
      </c>
      <c r="C196" s="19">
        <f>_xlfn.XLOOKUP(B196, NetworkLookup!B:B, NetworkLookup!C:C, "")</f>
        <v>0</v>
      </c>
      <c r="D196" s="19">
        <f>_xlfn.XLOOKUP(B196, NetworkLookup!B:B, NetworkLookup!D:D, "")</f>
        <v>0</v>
      </c>
      <c r="F196" t="s">
        <v>30</v>
      </c>
      <c r="I196">
        <f>_xlfn.XLOOKUP(Table1[[#This Row],[Vendor Name]], VendorLookup!C:C, VendorLookup!B:B, "")</f>
        <v>2000115430</v>
      </c>
      <c r="J196" t="s">
        <v>41</v>
      </c>
      <c r="K196" t="s">
        <v>93</v>
      </c>
      <c r="L196" s="28"/>
      <c r="M196" s="29">
        <v>9203004993</v>
      </c>
      <c r="N196">
        <v>9</v>
      </c>
      <c r="O196" s="26">
        <v>1000</v>
      </c>
      <c r="P196" t="s">
        <v>508</v>
      </c>
      <c r="Q196" s="26">
        <f>Table1[[#This Row],[Net Price]]*Table1[[#This Row],[Qty ordered]]</f>
        <v>1000</v>
      </c>
      <c r="R196"/>
      <c r="S196">
        <v>1</v>
      </c>
      <c r="T196" s="21">
        <v>1</v>
      </c>
      <c r="U196" s="21">
        <v>0</v>
      </c>
      <c r="V196" s="21">
        <v>1</v>
      </c>
      <c r="W196" s="21">
        <v>0</v>
      </c>
      <c r="X196" s="21" t="str">
        <f>IF(Table1[[#This Row],[GR to be done]]=Table1[[#This Row],[IR to be done]], "✔ Match", "⚠ Mismatch")</f>
        <v>✔ Match</v>
      </c>
      <c r="Z196" s="31">
        <v>45574</v>
      </c>
      <c r="AE196" s="23" t="str">
        <f>_xlfn.XLOOKUP(Table1[[#This Row],[Vendor Name]],VendorLookup!C:C,VendorLookup!H:H, "")</f>
        <v>FCA</v>
      </c>
    </row>
    <row r="197" spans="1:31" hidden="1" x14ac:dyDescent="0.35">
      <c r="A197" s="19">
        <f>_xlfn.XLOOKUP(B197, NetworkLookup!B:B, NetworkLookup!A:A, "")</f>
        <v>0</v>
      </c>
      <c r="C197" s="19">
        <f>_xlfn.XLOOKUP(B197, NetworkLookup!B:B, NetworkLookup!C:C, "")</f>
        <v>0</v>
      </c>
      <c r="D197" s="19">
        <f>_xlfn.XLOOKUP(B197, NetworkLookup!B:B, NetworkLookup!D:D, "")</f>
        <v>0</v>
      </c>
      <c r="F197" t="s">
        <v>30</v>
      </c>
      <c r="I197">
        <f>_xlfn.XLOOKUP(Table1[[#This Row],[Vendor Name]], VendorLookup!C:C, VendorLookup!B:B, "")</f>
        <v>2000030587</v>
      </c>
      <c r="J197" t="s">
        <v>51</v>
      </c>
      <c r="K197" t="s">
        <v>203</v>
      </c>
      <c r="L197" s="28"/>
      <c r="M197" s="29">
        <v>9203004994</v>
      </c>
      <c r="N197">
        <v>1</v>
      </c>
      <c r="O197" s="26">
        <v>1580</v>
      </c>
      <c r="P197" t="s">
        <v>507</v>
      </c>
      <c r="Q197" s="26">
        <f>Table1[[#This Row],[Net Price]]*Table1[[#This Row],[Qty ordered]]</f>
        <v>1580</v>
      </c>
      <c r="R197"/>
      <c r="S197">
        <v>1</v>
      </c>
      <c r="T197" s="21">
        <v>1</v>
      </c>
      <c r="U197" s="21">
        <v>0</v>
      </c>
      <c r="V197" s="21">
        <v>1</v>
      </c>
      <c r="W197" s="21">
        <v>0</v>
      </c>
      <c r="X197" s="21" t="str">
        <f>IF(Table1[[#This Row],[GR to be done]]=Table1[[#This Row],[IR to be done]], "✔ Match", "⚠ Mismatch")</f>
        <v>✔ Match</v>
      </c>
      <c r="Z197" s="31">
        <v>45574</v>
      </c>
      <c r="AE197" s="23" t="str">
        <f>_xlfn.XLOOKUP(Table1[[#This Row],[Vendor Name]],VendorLookup!C:C,VendorLookup!H:H, "")</f>
        <v>ZZ</v>
      </c>
    </row>
    <row r="198" spans="1:31" hidden="1" x14ac:dyDescent="0.35">
      <c r="A198" s="19">
        <f>_xlfn.XLOOKUP(B198, NetworkLookup!B:B, NetworkLookup!A:A, "")</f>
        <v>0</v>
      </c>
      <c r="C198" s="19">
        <f>_xlfn.XLOOKUP(B198, NetworkLookup!B:B, NetworkLookup!C:C, "")</f>
        <v>0</v>
      </c>
      <c r="D198" s="19">
        <f>_xlfn.XLOOKUP(B198, NetworkLookup!B:B, NetworkLookup!D:D, "")</f>
        <v>0</v>
      </c>
      <c r="F198" t="s">
        <v>30</v>
      </c>
      <c r="I198">
        <f>_xlfn.XLOOKUP(Table1[[#This Row],[Vendor Name]], VendorLookup!C:C, VendorLookup!B:B, "")</f>
        <v>2000030587</v>
      </c>
      <c r="J198" t="s">
        <v>51</v>
      </c>
      <c r="K198" t="s">
        <v>195</v>
      </c>
      <c r="L198" s="28"/>
      <c r="M198" s="29">
        <v>9203004994</v>
      </c>
      <c r="N198">
        <v>2</v>
      </c>
      <c r="O198" s="26">
        <v>860</v>
      </c>
      <c r="P198" t="s">
        <v>507</v>
      </c>
      <c r="Q198" s="26">
        <f>Table1[[#This Row],[Net Price]]*Table1[[#This Row],[Qty ordered]]</f>
        <v>860</v>
      </c>
      <c r="R198"/>
      <c r="S198">
        <v>1</v>
      </c>
      <c r="T198" s="21">
        <v>1</v>
      </c>
      <c r="U198" s="21">
        <v>0</v>
      </c>
      <c r="V198" s="21">
        <v>1</v>
      </c>
      <c r="W198" s="21">
        <v>0</v>
      </c>
      <c r="X198" s="21" t="str">
        <f>IF(Table1[[#This Row],[GR to be done]]=Table1[[#This Row],[IR to be done]], "✔ Match", "⚠ Mismatch")</f>
        <v>✔ Match</v>
      </c>
      <c r="Z198" s="31">
        <v>45574</v>
      </c>
      <c r="AE198" s="23" t="str">
        <f>_xlfn.XLOOKUP(Table1[[#This Row],[Vendor Name]],VendorLookup!C:C,VendorLookup!H:H, "")</f>
        <v>ZZ</v>
      </c>
    </row>
    <row r="199" spans="1:31" hidden="1" x14ac:dyDescent="0.35">
      <c r="A199" s="19">
        <f>_xlfn.XLOOKUP(B199, NetworkLookup!B:B, NetworkLookup!A:A, "")</f>
        <v>0</v>
      </c>
      <c r="C199" s="19">
        <f>_xlfn.XLOOKUP(B199, NetworkLookup!B:B, NetworkLookup!C:C, "")</f>
        <v>0</v>
      </c>
      <c r="D199" s="19">
        <f>_xlfn.XLOOKUP(B199, NetworkLookup!B:B, NetworkLookup!D:D, "")</f>
        <v>0</v>
      </c>
      <c r="F199" t="s">
        <v>30</v>
      </c>
      <c r="I199">
        <f>_xlfn.XLOOKUP(Table1[[#This Row],[Vendor Name]], VendorLookup!C:C, VendorLookup!B:B, "")</f>
        <v>2000030587</v>
      </c>
      <c r="J199" t="s">
        <v>51</v>
      </c>
      <c r="K199" t="s">
        <v>204</v>
      </c>
      <c r="L199" s="28"/>
      <c r="M199" s="29">
        <v>9203004994</v>
      </c>
      <c r="N199">
        <v>3</v>
      </c>
      <c r="O199" s="26">
        <v>1030</v>
      </c>
      <c r="P199" t="s">
        <v>507</v>
      </c>
      <c r="Q199" s="26">
        <f>Table1[[#This Row],[Net Price]]*Table1[[#This Row],[Qty ordered]]</f>
        <v>1030</v>
      </c>
      <c r="R199"/>
      <c r="S199">
        <v>1</v>
      </c>
      <c r="T199" s="21">
        <v>1</v>
      </c>
      <c r="U199" s="21">
        <v>0</v>
      </c>
      <c r="V199" s="21">
        <v>1</v>
      </c>
      <c r="W199" s="21">
        <v>0</v>
      </c>
      <c r="X199" s="21" t="str">
        <f>IF(Table1[[#This Row],[GR to be done]]=Table1[[#This Row],[IR to be done]], "✔ Match", "⚠ Mismatch")</f>
        <v>✔ Match</v>
      </c>
      <c r="Z199" s="31">
        <v>45574</v>
      </c>
      <c r="AE199" s="23" t="str">
        <f>_xlfn.XLOOKUP(Table1[[#This Row],[Vendor Name]],VendorLookup!C:C,VendorLookup!H:H, "")</f>
        <v>ZZ</v>
      </c>
    </row>
    <row r="200" spans="1:31" hidden="1" x14ac:dyDescent="0.35">
      <c r="A200" s="19">
        <f>_xlfn.XLOOKUP(B200, NetworkLookup!B:B, NetworkLookup!A:A, "")</f>
        <v>0</v>
      </c>
      <c r="C200" s="19">
        <f>_xlfn.XLOOKUP(B200, NetworkLookup!B:B, NetworkLookup!C:C, "")</f>
        <v>0</v>
      </c>
      <c r="D200" s="19">
        <f>_xlfn.XLOOKUP(B200, NetworkLookup!B:B, NetworkLookup!D:D, "")</f>
        <v>0</v>
      </c>
      <c r="F200" t="s">
        <v>30</v>
      </c>
      <c r="I200">
        <f>_xlfn.XLOOKUP(Table1[[#This Row],[Vendor Name]], VendorLookup!C:C, VendorLookup!B:B, "")</f>
        <v>2000030587</v>
      </c>
      <c r="J200" t="s">
        <v>51</v>
      </c>
      <c r="K200" t="s">
        <v>196</v>
      </c>
      <c r="L200" s="28"/>
      <c r="M200" s="29">
        <v>9203004994</v>
      </c>
      <c r="N200">
        <v>4</v>
      </c>
      <c r="O200" s="26">
        <v>110</v>
      </c>
      <c r="P200" t="s">
        <v>507</v>
      </c>
      <c r="Q200" s="26">
        <f>Table1[[#This Row],[Net Price]]*Table1[[#This Row],[Qty ordered]]</f>
        <v>110</v>
      </c>
      <c r="R200"/>
      <c r="S200">
        <v>1</v>
      </c>
      <c r="T200" s="21">
        <v>1</v>
      </c>
      <c r="U200" s="21">
        <v>0</v>
      </c>
      <c r="V200" s="21">
        <v>1</v>
      </c>
      <c r="W200" s="21">
        <v>0</v>
      </c>
      <c r="X200" s="21" t="str">
        <f>IF(Table1[[#This Row],[GR to be done]]=Table1[[#This Row],[IR to be done]], "✔ Match", "⚠ Mismatch")</f>
        <v>✔ Match</v>
      </c>
      <c r="Z200" s="31">
        <v>45574</v>
      </c>
      <c r="AE200" s="23" t="str">
        <f>_xlfn.XLOOKUP(Table1[[#This Row],[Vendor Name]],VendorLookup!C:C,VendorLookup!H:H, "")</f>
        <v>ZZ</v>
      </c>
    </row>
    <row r="201" spans="1:31" hidden="1" x14ac:dyDescent="0.35">
      <c r="A201" s="19">
        <f>_xlfn.XLOOKUP(B201, NetworkLookup!B:B, NetworkLookup!A:A, "")</f>
        <v>0</v>
      </c>
      <c r="C201" s="19">
        <f>_xlfn.XLOOKUP(B201, NetworkLookup!B:B, NetworkLookup!C:C, "")</f>
        <v>0</v>
      </c>
      <c r="D201" s="19">
        <f>_xlfn.XLOOKUP(B201, NetworkLookup!B:B, NetworkLookup!D:D, "")</f>
        <v>0</v>
      </c>
      <c r="F201" t="s">
        <v>30</v>
      </c>
      <c r="I201">
        <f>_xlfn.XLOOKUP(Table1[[#This Row],[Vendor Name]], VendorLookup!C:C, VendorLookup!B:B, "")</f>
        <v>2000115098</v>
      </c>
      <c r="J201" t="s">
        <v>52</v>
      </c>
      <c r="K201" t="s">
        <v>205</v>
      </c>
      <c r="L201" s="28"/>
      <c r="M201" s="29">
        <v>9203004998</v>
      </c>
      <c r="N201">
        <v>1</v>
      </c>
      <c r="O201" s="26">
        <v>5200</v>
      </c>
      <c r="P201" t="s">
        <v>510</v>
      </c>
      <c r="Q201" s="26">
        <f>Table1[[#This Row],[Net Price]]*Table1[[#This Row],[Qty ordered]]</f>
        <v>5200</v>
      </c>
      <c r="R201"/>
      <c r="S201">
        <v>1</v>
      </c>
      <c r="T201" s="21">
        <v>0</v>
      </c>
      <c r="U201" s="21">
        <v>1</v>
      </c>
      <c r="V201" s="21">
        <v>1</v>
      </c>
      <c r="W201" s="21">
        <v>0</v>
      </c>
      <c r="X201" s="21" t="str">
        <f>IF(Table1[[#This Row],[GR to be done]]=Table1[[#This Row],[IR to be done]], "✔ Match", "⚠ Mismatch")</f>
        <v>⚠ Mismatch</v>
      </c>
      <c r="Z201" s="31">
        <v>45575</v>
      </c>
      <c r="AE201" s="23" t="str">
        <f>_xlfn.XLOOKUP(Table1[[#This Row],[Vendor Name]],VendorLookup!C:C,VendorLookup!H:H, "")</f>
        <v>ZZ</v>
      </c>
    </row>
    <row r="202" spans="1:31" hidden="1" x14ac:dyDescent="0.35">
      <c r="A202" s="19">
        <f>_xlfn.XLOOKUP(B202, NetworkLookup!B:B, NetworkLookup!A:A, "")</f>
        <v>0</v>
      </c>
      <c r="C202" s="19">
        <f>_xlfn.XLOOKUP(B202, NetworkLookup!B:B, NetworkLookup!C:C, "")</f>
        <v>0</v>
      </c>
      <c r="D202" s="19">
        <f>_xlfn.XLOOKUP(B202, NetworkLookup!B:B, NetworkLookup!D:D, "")</f>
        <v>0</v>
      </c>
      <c r="F202" t="s">
        <v>30</v>
      </c>
      <c r="I202">
        <f>_xlfn.XLOOKUP(Table1[[#This Row],[Vendor Name]], VendorLookup!C:C, VendorLookup!B:B, "")</f>
        <v>2000115098</v>
      </c>
      <c r="J202" t="s">
        <v>52</v>
      </c>
      <c r="K202" t="s">
        <v>206</v>
      </c>
      <c r="L202" s="28"/>
      <c r="M202" s="29">
        <v>9203004998</v>
      </c>
      <c r="N202">
        <v>2</v>
      </c>
      <c r="O202" s="26">
        <v>300</v>
      </c>
      <c r="P202" t="s">
        <v>510</v>
      </c>
      <c r="Q202" s="26">
        <f>Table1[[#This Row],[Net Price]]*Table1[[#This Row],[Qty ordered]]</f>
        <v>300</v>
      </c>
      <c r="R202"/>
      <c r="S202">
        <v>1</v>
      </c>
      <c r="T202" s="21">
        <v>0</v>
      </c>
      <c r="U202" s="21">
        <v>1</v>
      </c>
      <c r="V202" s="21">
        <v>1</v>
      </c>
      <c r="W202" s="21">
        <v>0</v>
      </c>
      <c r="X202" s="21" t="str">
        <f>IF(Table1[[#This Row],[GR to be done]]=Table1[[#This Row],[IR to be done]], "✔ Match", "⚠ Mismatch")</f>
        <v>⚠ Mismatch</v>
      </c>
      <c r="Z202" s="31">
        <v>45575</v>
      </c>
      <c r="AE202" s="23" t="str">
        <f>_xlfn.XLOOKUP(Table1[[#This Row],[Vendor Name]],VendorLookup!C:C,VendorLookup!H:H, "")</f>
        <v>ZZ</v>
      </c>
    </row>
    <row r="203" spans="1:31" hidden="1" x14ac:dyDescent="0.35">
      <c r="A203" s="19">
        <f>_xlfn.XLOOKUP(B203, NetworkLookup!B:B, NetworkLookup!A:A, "")</f>
        <v>0</v>
      </c>
      <c r="C203" s="19">
        <f>_xlfn.XLOOKUP(B203, NetworkLookup!B:B, NetworkLookup!C:C, "")</f>
        <v>0</v>
      </c>
      <c r="D203" s="19">
        <f>_xlfn.XLOOKUP(B203, NetworkLookup!B:B, NetworkLookup!D:D, "")</f>
        <v>0</v>
      </c>
      <c r="F203" t="s">
        <v>30</v>
      </c>
      <c r="I203">
        <f>_xlfn.XLOOKUP(Table1[[#This Row],[Vendor Name]], VendorLookup!C:C, VendorLookup!B:B, "")</f>
        <v>2000115098</v>
      </c>
      <c r="J203" t="s">
        <v>52</v>
      </c>
      <c r="K203" t="s">
        <v>207</v>
      </c>
      <c r="L203" s="28"/>
      <c r="M203" s="29">
        <v>9203004998</v>
      </c>
      <c r="N203">
        <v>3</v>
      </c>
      <c r="O203" s="26">
        <v>300</v>
      </c>
      <c r="P203" t="s">
        <v>510</v>
      </c>
      <c r="Q203" s="26">
        <f>Table1[[#This Row],[Net Price]]*Table1[[#This Row],[Qty ordered]]</f>
        <v>300</v>
      </c>
      <c r="R203"/>
      <c r="S203">
        <v>1</v>
      </c>
      <c r="T203" s="21">
        <v>0</v>
      </c>
      <c r="U203" s="21">
        <v>1</v>
      </c>
      <c r="V203" s="21">
        <v>1</v>
      </c>
      <c r="W203" s="21">
        <v>0</v>
      </c>
      <c r="X203" s="21" t="str">
        <f>IF(Table1[[#This Row],[GR to be done]]=Table1[[#This Row],[IR to be done]], "✔ Match", "⚠ Mismatch")</f>
        <v>⚠ Mismatch</v>
      </c>
      <c r="Z203" s="31">
        <v>45575</v>
      </c>
      <c r="AE203" s="23" t="str">
        <f>_xlfn.XLOOKUP(Table1[[#This Row],[Vendor Name]],VendorLookup!C:C,VendorLookup!H:H, "")</f>
        <v>ZZ</v>
      </c>
    </row>
    <row r="204" spans="1:31" hidden="1" x14ac:dyDescent="0.35">
      <c r="A204" s="19">
        <f>_xlfn.XLOOKUP(B204, NetworkLookup!B:B, NetworkLookup!A:A, "")</f>
        <v>0</v>
      </c>
      <c r="C204" s="19">
        <f>_xlfn.XLOOKUP(B204, NetworkLookup!B:B, NetworkLookup!C:C, "")</f>
        <v>0</v>
      </c>
      <c r="D204" s="19">
        <f>_xlfn.XLOOKUP(B204, NetworkLookup!B:B, NetworkLookup!D:D, "")</f>
        <v>0</v>
      </c>
      <c r="F204" t="s">
        <v>30</v>
      </c>
      <c r="I204">
        <f>_xlfn.XLOOKUP(Table1[[#This Row],[Vendor Name]], VendorLookup!C:C, VendorLookup!B:B, "")</f>
        <v>2000167603</v>
      </c>
      <c r="J204" t="s">
        <v>40</v>
      </c>
      <c r="K204" t="s">
        <v>208</v>
      </c>
      <c r="L204" s="28"/>
      <c r="M204" s="29">
        <v>9203007825</v>
      </c>
      <c r="N204">
        <v>1</v>
      </c>
      <c r="O204" s="26">
        <v>10000</v>
      </c>
      <c r="P204" t="s">
        <v>508</v>
      </c>
      <c r="Q204" s="26">
        <f>Table1[[#This Row],[Net Price]]*Table1[[#This Row],[Qty ordered]]</f>
        <v>10000</v>
      </c>
      <c r="R204"/>
      <c r="S204">
        <v>1</v>
      </c>
      <c r="T204" s="21">
        <v>1</v>
      </c>
      <c r="U204" s="21">
        <v>0</v>
      </c>
      <c r="V204" s="21">
        <v>1</v>
      </c>
      <c r="W204" s="21">
        <v>0</v>
      </c>
      <c r="X204" s="21" t="str">
        <f>IF(Table1[[#This Row],[GR to be done]]=Table1[[#This Row],[IR to be done]], "✔ Match", "⚠ Mismatch")</f>
        <v>✔ Match</v>
      </c>
      <c r="Z204" s="31">
        <v>45593</v>
      </c>
      <c r="AE204" s="23" t="str">
        <f>_xlfn.XLOOKUP(Table1[[#This Row],[Vendor Name]],VendorLookup!C:C,VendorLookup!H:H, "")</f>
        <v>ZZ</v>
      </c>
    </row>
    <row r="205" spans="1:31" hidden="1" x14ac:dyDescent="0.35">
      <c r="A205" s="19">
        <f>_xlfn.XLOOKUP(B205, NetworkLookup!B:B, NetworkLookup!A:A, "")</f>
        <v>0</v>
      </c>
      <c r="C205" s="19">
        <f>_xlfn.XLOOKUP(B205, NetworkLookup!B:B, NetworkLookup!C:C, "")</f>
        <v>0</v>
      </c>
      <c r="D205" s="19">
        <f>_xlfn.XLOOKUP(B205, NetworkLookup!B:B, NetworkLookup!D:D, "")</f>
        <v>0</v>
      </c>
      <c r="F205" t="s">
        <v>30</v>
      </c>
      <c r="I205">
        <f>_xlfn.XLOOKUP(Table1[[#This Row],[Vendor Name]], VendorLookup!C:C, VendorLookup!B:B, "")</f>
        <v>2000167603</v>
      </c>
      <c r="J205" t="s">
        <v>40</v>
      </c>
      <c r="K205" t="s">
        <v>209</v>
      </c>
      <c r="L205" s="28"/>
      <c r="M205" s="29">
        <v>9203007825</v>
      </c>
      <c r="N205">
        <v>2</v>
      </c>
      <c r="O205" s="26">
        <v>4400</v>
      </c>
      <c r="P205" t="s">
        <v>508</v>
      </c>
      <c r="Q205" s="26">
        <f>Table1[[#This Row],[Net Price]]*Table1[[#This Row],[Qty ordered]]</f>
        <v>4400</v>
      </c>
      <c r="R205"/>
      <c r="S205">
        <v>1</v>
      </c>
      <c r="T205" s="21">
        <v>1</v>
      </c>
      <c r="U205" s="21">
        <v>0</v>
      </c>
      <c r="V205" s="21">
        <v>1</v>
      </c>
      <c r="W205" s="21">
        <v>0</v>
      </c>
      <c r="X205" s="21" t="str">
        <f>IF(Table1[[#This Row],[GR to be done]]=Table1[[#This Row],[IR to be done]], "✔ Match", "⚠ Mismatch")</f>
        <v>✔ Match</v>
      </c>
      <c r="Z205" s="31">
        <v>45593</v>
      </c>
      <c r="AE205" s="23" t="str">
        <f>_xlfn.XLOOKUP(Table1[[#This Row],[Vendor Name]],VendorLookup!C:C,VendorLookup!H:H, "")</f>
        <v>ZZ</v>
      </c>
    </row>
    <row r="206" spans="1:31" hidden="1" x14ac:dyDescent="0.35">
      <c r="A206" s="19">
        <f>_xlfn.XLOOKUP(B206, NetworkLookup!B:B, NetworkLookup!A:A, "")</f>
        <v>0</v>
      </c>
      <c r="C206" s="19">
        <f>_xlfn.XLOOKUP(B206, NetworkLookup!B:B, NetworkLookup!C:C, "")</f>
        <v>0</v>
      </c>
      <c r="D206" s="19">
        <f>_xlfn.XLOOKUP(B206, NetworkLookup!B:B, NetworkLookup!D:D, "")</f>
        <v>0</v>
      </c>
      <c r="F206" t="s">
        <v>30</v>
      </c>
      <c r="I206">
        <f>_xlfn.XLOOKUP(Table1[[#This Row],[Vendor Name]], VendorLookup!C:C, VendorLookup!B:B, "")</f>
        <v>2000167603</v>
      </c>
      <c r="J206" t="s">
        <v>40</v>
      </c>
      <c r="K206" t="s">
        <v>164</v>
      </c>
      <c r="L206" s="28"/>
      <c r="M206" s="29">
        <v>9203007825</v>
      </c>
      <c r="N206">
        <v>3</v>
      </c>
      <c r="O206" s="26">
        <v>6200</v>
      </c>
      <c r="P206" t="s">
        <v>508</v>
      </c>
      <c r="Q206" s="26">
        <f>Table1[[#This Row],[Net Price]]*Table1[[#This Row],[Qty ordered]]</f>
        <v>6200</v>
      </c>
      <c r="R206"/>
      <c r="S206">
        <v>1</v>
      </c>
      <c r="T206" s="21">
        <v>1</v>
      </c>
      <c r="U206" s="21">
        <v>0</v>
      </c>
      <c r="V206" s="21">
        <v>1</v>
      </c>
      <c r="W206" s="21">
        <v>0</v>
      </c>
      <c r="X206" s="21" t="str">
        <f>IF(Table1[[#This Row],[GR to be done]]=Table1[[#This Row],[IR to be done]], "✔ Match", "⚠ Mismatch")</f>
        <v>✔ Match</v>
      </c>
      <c r="Z206" s="31">
        <v>45593</v>
      </c>
      <c r="AE206" s="23" t="str">
        <f>_xlfn.XLOOKUP(Table1[[#This Row],[Vendor Name]],VendorLookup!C:C,VendorLookup!H:H, "")</f>
        <v>ZZ</v>
      </c>
    </row>
    <row r="207" spans="1:31" hidden="1" x14ac:dyDescent="0.35">
      <c r="A207" s="19">
        <f>_xlfn.XLOOKUP(B207, NetworkLookup!B:B, NetworkLookup!A:A, "")</f>
        <v>0</v>
      </c>
      <c r="C207" s="19">
        <f>_xlfn.XLOOKUP(B207, NetworkLookup!B:B, NetworkLookup!C:C, "")</f>
        <v>0</v>
      </c>
      <c r="D207" s="19">
        <f>_xlfn.XLOOKUP(B207, NetworkLookup!B:B, NetworkLookup!D:D, "")</f>
        <v>0</v>
      </c>
      <c r="F207" t="s">
        <v>30</v>
      </c>
      <c r="I207">
        <f>_xlfn.XLOOKUP(Table1[[#This Row],[Vendor Name]], VendorLookup!C:C, VendorLookup!B:B, "")</f>
        <v>2000169315</v>
      </c>
      <c r="J207" t="s">
        <v>3112</v>
      </c>
      <c r="K207" t="s">
        <v>210</v>
      </c>
      <c r="L207" s="28"/>
      <c r="M207" s="29">
        <v>9203008089</v>
      </c>
      <c r="N207">
        <v>1</v>
      </c>
      <c r="O207" s="26">
        <v>235.63</v>
      </c>
      <c r="P207" t="s">
        <v>507</v>
      </c>
      <c r="Q207" s="26">
        <f>Table1[[#This Row],[Net Price]]*Table1[[#This Row],[Qty ordered]]</f>
        <v>471.26</v>
      </c>
      <c r="R207"/>
      <c r="S207">
        <v>2</v>
      </c>
      <c r="T207" s="21">
        <v>2</v>
      </c>
      <c r="U207" s="21">
        <v>0</v>
      </c>
      <c r="V207" s="21">
        <v>2</v>
      </c>
      <c r="W207" s="21">
        <v>0</v>
      </c>
      <c r="X207" s="21" t="str">
        <f>IF(Table1[[#This Row],[GR to be done]]=Table1[[#This Row],[IR to be done]], "✔ Match", "⚠ Mismatch")</f>
        <v>✔ Match</v>
      </c>
      <c r="Z207" s="31">
        <v>45595</v>
      </c>
      <c r="AE207" s="23" t="str">
        <f>_xlfn.XLOOKUP(Table1[[#This Row],[Vendor Name]],VendorLookup!C:C,VendorLookup!H:H, "")</f>
        <v>DAP</v>
      </c>
    </row>
    <row r="208" spans="1:31" hidden="1" x14ac:dyDescent="0.35">
      <c r="A208" s="19">
        <f>_xlfn.XLOOKUP(B208, NetworkLookup!B:B, NetworkLookup!A:A, "")</f>
        <v>0</v>
      </c>
      <c r="C208" s="19">
        <f>_xlfn.XLOOKUP(B208, NetworkLookup!B:B, NetworkLookup!C:C, "")</f>
        <v>0</v>
      </c>
      <c r="D208" s="19">
        <f>_xlfn.XLOOKUP(B208, NetworkLookup!B:B, NetworkLookup!D:D, "")</f>
        <v>0</v>
      </c>
      <c r="F208" t="s">
        <v>30</v>
      </c>
      <c r="I208">
        <f>_xlfn.XLOOKUP(Table1[[#This Row],[Vendor Name]], VendorLookup!C:C, VendorLookup!B:B, "")</f>
        <v>2000150354</v>
      </c>
      <c r="J208" t="s">
        <v>2893</v>
      </c>
      <c r="K208" t="s">
        <v>211</v>
      </c>
      <c r="L208" s="28"/>
      <c r="M208" s="29">
        <v>9203008148</v>
      </c>
      <c r="N208">
        <v>1</v>
      </c>
      <c r="O208" s="26">
        <v>78</v>
      </c>
      <c r="P208" t="s">
        <v>507</v>
      </c>
      <c r="Q208" s="26">
        <f>Table1[[#This Row],[Net Price]]*Table1[[#This Row],[Qty ordered]]</f>
        <v>390</v>
      </c>
      <c r="R208"/>
      <c r="S208">
        <v>5</v>
      </c>
      <c r="T208" s="21">
        <v>5</v>
      </c>
      <c r="U208" s="21">
        <v>0</v>
      </c>
      <c r="V208" s="21">
        <v>5</v>
      </c>
      <c r="W208" s="21">
        <v>0</v>
      </c>
      <c r="X208" s="21" t="str">
        <f>IF(Table1[[#This Row],[GR to be done]]=Table1[[#This Row],[IR to be done]], "✔ Match", "⚠ Mismatch")</f>
        <v>✔ Match</v>
      </c>
      <c r="Z208" s="31">
        <v>45595</v>
      </c>
      <c r="AE208" s="23" t="str">
        <f>_xlfn.XLOOKUP(Table1[[#This Row],[Vendor Name]],VendorLookup!C:C,VendorLookup!H:H, "")</f>
        <v>FCA</v>
      </c>
    </row>
    <row r="209" spans="1:31" hidden="1" x14ac:dyDescent="0.35">
      <c r="A209" s="19">
        <f>_xlfn.XLOOKUP(B209, NetworkLookup!B:B, NetworkLookup!A:A, "")</f>
        <v>0</v>
      </c>
      <c r="C209" s="19">
        <f>_xlfn.XLOOKUP(B209, NetworkLookup!B:B, NetworkLookup!C:C, "")</f>
        <v>0</v>
      </c>
      <c r="D209" s="19">
        <f>_xlfn.XLOOKUP(B209, NetworkLookup!B:B, NetworkLookup!D:D, "")</f>
        <v>0</v>
      </c>
      <c r="F209" t="s">
        <v>30</v>
      </c>
      <c r="I209">
        <f>_xlfn.XLOOKUP(Table1[[#This Row],[Vendor Name]], VendorLookup!C:C, VendorLookup!B:B, "")</f>
        <v>2000150354</v>
      </c>
      <c r="J209" t="s">
        <v>2893</v>
      </c>
      <c r="K209" t="s">
        <v>212</v>
      </c>
      <c r="L209" s="28"/>
      <c r="M209" s="29">
        <v>9203008148</v>
      </c>
      <c r="N209">
        <v>2</v>
      </c>
      <c r="O209" s="26">
        <v>8500</v>
      </c>
      <c r="P209" t="s">
        <v>507</v>
      </c>
      <c r="Q209" s="26">
        <f>Table1[[#This Row],[Net Price]]*Table1[[#This Row],[Qty ordered]]</f>
        <v>8500</v>
      </c>
      <c r="R209"/>
      <c r="S209">
        <v>1</v>
      </c>
      <c r="T209" s="21">
        <v>1</v>
      </c>
      <c r="U209" s="21">
        <v>0</v>
      </c>
      <c r="V209" s="21">
        <v>1</v>
      </c>
      <c r="W209" s="21">
        <v>0</v>
      </c>
      <c r="X209" s="21" t="str">
        <f>IF(Table1[[#This Row],[GR to be done]]=Table1[[#This Row],[IR to be done]], "✔ Match", "⚠ Mismatch")</f>
        <v>✔ Match</v>
      </c>
      <c r="Z209" s="31">
        <v>45595</v>
      </c>
      <c r="AE209" s="23" t="str">
        <f>_xlfn.XLOOKUP(Table1[[#This Row],[Vendor Name]],VendorLookup!C:C,VendorLookup!H:H, "")</f>
        <v>FCA</v>
      </c>
    </row>
    <row r="210" spans="1:31" hidden="1" x14ac:dyDescent="0.35">
      <c r="A210" s="19">
        <f>_xlfn.XLOOKUP(B210, NetworkLookup!B:B, NetworkLookup!A:A, "")</f>
        <v>0</v>
      </c>
      <c r="C210" s="19">
        <f>_xlfn.XLOOKUP(B210, NetworkLookup!B:B, NetworkLookup!C:C, "")</f>
        <v>0</v>
      </c>
      <c r="D210" s="19">
        <f>_xlfn.XLOOKUP(B210, NetworkLookup!B:B, NetworkLookup!D:D, "")</f>
        <v>0</v>
      </c>
      <c r="F210" t="s">
        <v>30</v>
      </c>
      <c r="I210">
        <f>_xlfn.XLOOKUP(Table1[[#This Row],[Vendor Name]], VendorLookup!C:C, VendorLookup!B:B, "")</f>
        <v>2000046383</v>
      </c>
      <c r="J210" t="s">
        <v>1829</v>
      </c>
      <c r="K210" t="s">
        <v>213</v>
      </c>
      <c r="L210" s="28"/>
      <c r="M210" s="29">
        <v>9203008696</v>
      </c>
      <c r="N210">
        <v>1</v>
      </c>
      <c r="O210" s="26">
        <v>619.64</v>
      </c>
      <c r="P210" t="s">
        <v>507</v>
      </c>
      <c r="Q210" s="26">
        <f>Table1[[#This Row],[Net Price]]*Table1[[#This Row],[Qty ordered]]</f>
        <v>6196.4</v>
      </c>
      <c r="R210"/>
      <c r="S210">
        <v>10</v>
      </c>
      <c r="T210" s="21">
        <v>10</v>
      </c>
      <c r="U210" s="21">
        <v>0</v>
      </c>
      <c r="V210" s="21">
        <v>10</v>
      </c>
      <c r="W210" s="21">
        <v>0</v>
      </c>
      <c r="X210" s="21" t="str">
        <f>IF(Table1[[#This Row],[GR to be done]]=Table1[[#This Row],[IR to be done]], "✔ Match", "⚠ Mismatch")</f>
        <v>✔ Match</v>
      </c>
      <c r="Z210" s="31">
        <v>45600</v>
      </c>
      <c r="AE210" s="23" t="str">
        <f>_xlfn.XLOOKUP(Table1[[#This Row],[Vendor Name]],VendorLookup!C:C,VendorLookup!H:H, "")</f>
        <v>DAP</v>
      </c>
    </row>
    <row r="211" spans="1:31" hidden="1" x14ac:dyDescent="0.35">
      <c r="A211" s="19">
        <f>_xlfn.XLOOKUP(B211, NetworkLookup!B:B, NetworkLookup!A:A, "")</f>
        <v>0</v>
      </c>
      <c r="C211" s="19">
        <f>_xlfn.XLOOKUP(B211, NetworkLookup!B:B, NetworkLookup!C:C, "")</f>
        <v>0</v>
      </c>
      <c r="D211" s="19">
        <f>_xlfn.XLOOKUP(B211, NetworkLookup!B:B, NetworkLookup!D:D, "")</f>
        <v>0</v>
      </c>
      <c r="F211" t="s">
        <v>30</v>
      </c>
      <c r="I211">
        <f>_xlfn.XLOOKUP(Table1[[#This Row],[Vendor Name]], VendorLookup!C:C, VendorLookup!B:B, "")</f>
        <v>2000046383</v>
      </c>
      <c r="J211" t="s">
        <v>1829</v>
      </c>
      <c r="K211" t="s">
        <v>214</v>
      </c>
      <c r="L211" s="28"/>
      <c r="M211" s="29">
        <v>9203008720</v>
      </c>
      <c r="N211">
        <v>1</v>
      </c>
      <c r="O211" s="26">
        <v>545.62</v>
      </c>
      <c r="P211" t="s">
        <v>507</v>
      </c>
      <c r="Q211" s="26">
        <f>Table1[[#This Row],[Net Price]]*Table1[[#This Row],[Qty ordered]]</f>
        <v>1091.24</v>
      </c>
      <c r="R211"/>
      <c r="S211">
        <v>2</v>
      </c>
      <c r="T211" s="21">
        <v>2</v>
      </c>
      <c r="U211" s="21">
        <v>0</v>
      </c>
      <c r="V211" s="21">
        <v>2</v>
      </c>
      <c r="W211" s="21">
        <v>0</v>
      </c>
      <c r="X211" s="21" t="str">
        <f>IF(Table1[[#This Row],[GR to be done]]=Table1[[#This Row],[IR to be done]], "✔ Match", "⚠ Mismatch")</f>
        <v>✔ Match</v>
      </c>
      <c r="Z211" s="31">
        <v>45600</v>
      </c>
      <c r="AE211" s="23" t="str">
        <f>_xlfn.XLOOKUP(Table1[[#This Row],[Vendor Name]],VendorLookup!C:C,VendorLookup!H:H, "")</f>
        <v>DAP</v>
      </c>
    </row>
    <row r="212" spans="1:31" hidden="1" x14ac:dyDescent="0.35">
      <c r="A212" s="19">
        <f>_xlfn.XLOOKUP(B212, NetworkLookup!B:B, NetworkLookup!A:A, "")</f>
        <v>0</v>
      </c>
      <c r="C212" s="19">
        <f>_xlfn.XLOOKUP(B212, NetworkLookup!B:B, NetworkLookup!C:C, "")</f>
        <v>0</v>
      </c>
      <c r="D212" s="19">
        <f>_xlfn.XLOOKUP(B212, NetworkLookup!B:B, NetworkLookup!D:D, "")</f>
        <v>0</v>
      </c>
      <c r="F212" t="s">
        <v>30</v>
      </c>
      <c r="I212">
        <f>_xlfn.XLOOKUP(Table1[[#This Row],[Vendor Name]], VendorLookup!C:C, VendorLookup!B:B, "")</f>
        <v>2000046383</v>
      </c>
      <c r="J212" t="s">
        <v>1829</v>
      </c>
      <c r="K212" t="s">
        <v>214</v>
      </c>
      <c r="L212" s="28"/>
      <c r="M212" s="29">
        <v>9203008720</v>
      </c>
      <c r="N212">
        <v>2</v>
      </c>
      <c r="O212" s="26">
        <v>1218.3</v>
      </c>
      <c r="P212" t="s">
        <v>507</v>
      </c>
      <c r="Q212" s="26">
        <f>Table1[[#This Row],[Net Price]]*Table1[[#This Row],[Qty ordered]]</f>
        <v>1218.3</v>
      </c>
      <c r="R212"/>
      <c r="S212">
        <v>1</v>
      </c>
      <c r="T212" s="21">
        <v>1</v>
      </c>
      <c r="U212" s="21">
        <v>0</v>
      </c>
      <c r="V212" s="21">
        <v>1</v>
      </c>
      <c r="W212" s="21">
        <v>0</v>
      </c>
      <c r="X212" s="21" t="str">
        <f>IF(Table1[[#This Row],[GR to be done]]=Table1[[#This Row],[IR to be done]], "✔ Match", "⚠ Mismatch")</f>
        <v>✔ Match</v>
      </c>
      <c r="Z212" s="31">
        <v>45600</v>
      </c>
      <c r="AE212" s="23" t="str">
        <f>_xlfn.XLOOKUP(Table1[[#This Row],[Vendor Name]],VendorLookup!C:C,VendorLookup!H:H, "")</f>
        <v>DAP</v>
      </c>
    </row>
    <row r="213" spans="1:31" hidden="1" x14ac:dyDescent="0.35">
      <c r="A213" s="19">
        <f>_xlfn.XLOOKUP(B213, NetworkLookup!B:B, NetworkLookup!A:A, "")</f>
        <v>0</v>
      </c>
      <c r="C213" s="19">
        <f>_xlfn.XLOOKUP(B213, NetworkLookup!B:B, NetworkLookup!C:C, "")</f>
        <v>0</v>
      </c>
      <c r="D213" s="19">
        <f>_xlfn.XLOOKUP(B213, NetworkLookup!B:B, NetworkLookup!D:D, "")</f>
        <v>0</v>
      </c>
      <c r="F213" t="s">
        <v>30</v>
      </c>
      <c r="I213">
        <f>_xlfn.XLOOKUP(Table1[[#This Row],[Vendor Name]], VendorLookup!C:C, VendorLookup!B:B, "")</f>
        <v>2000046383</v>
      </c>
      <c r="J213" t="s">
        <v>1829</v>
      </c>
      <c r="K213" t="s">
        <v>212</v>
      </c>
      <c r="L213" s="28"/>
      <c r="M213" s="29">
        <v>9203008720</v>
      </c>
      <c r="N213">
        <v>3</v>
      </c>
      <c r="O213" s="26">
        <v>74982</v>
      </c>
      <c r="P213" t="s">
        <v>507</v>
      </c>
      <c r="Q213" s="26">
        <f>Table1[[#This Row],[Net Price]]*Table1[[#This Row],[Qty ordered]]</f>
        <v>74982</v>
      </c>
      <c r="R213"/>
      <c r="S213">
        <v>1</v>
      </c>
      <c r="T213" s="21">
        <v>1</v>
      </c>
      <c r="U213" s="21">
        <v>0</v>
      </c>
      <c r="V213" s="21">
        <v>1</v>
      </c>
      <c r="W213" s="21">
        <v>0</v>
      </c>
      <c r="X213" s="21" t="str">
        <f>IF(Table1[[#This Row],[GR to be done]]=Table1[[#This Row],[IR to be done]], "✔ Match", "⚠ Mismatch")</f>
        <v>✔ Match</v>
      </c>
      <c r="Z213" s="31">
        <v>45600</v>
      </c>
      <c r="AE213" s="23" t="str">
        <f>_xlfn.XLOOKUP(Table1[[#This Row],[Vendor Name]],VendorLookup!C:C,VendorLookup!H:H, "")</f>
        <v>DAP</v>
      </c>
    </row>
    <row r="214" spans="1:31" hidden="1" x14ac:dyDescent="0.35">
      <c r="A214" s="19">
        <f>_xlfn.XLOOKUP(B214, NetworkLookup!B:B, NetworkLookup!A:A, "")</f>
        <v>0</v>
      </c>
      <c r="C214" s="19">
        <f>_xlfn.XLOOKUP(B214, NetworkLookup!B:B, NetworkLookup!C:C, "")</f>
        <v>0</v>
      </c>
      <c r="D214" s="19">
        <f>_xlfn.XLOOKUP(B214, NetworkLookup!B:B, NetworkLookup!D:D, "")</f>
        <v>0</v>
      </c>
      <c r="F214" t="s">
        <v>30</v>
      </c>
      <c r="I214">
        <f>_xlfn.XLOOKUP(Table1[[#This Row],[Vendor Name]], VendorLookup!C:C, VendorLookup!B:B, "")</f>
        <v>2000167603</v>
      </c>
      <c r="J214" t="s">
        <v>40</v>
      </c>
      <c r="K214" t="s">
        <v>215</v>
      </c>
      <c r="L214" s="28"/>
      <c r="M214" s="29">
        <v>9203008801</v>
      </c>
      <c r="N214">
        <v>1</v>
      </c>
      <c r="O214" s="26">
        <v>2700</v>
      </c>
      <c r="P214" t="s">
        <v>508</v>
      </c>
      <c r="Q214" s="26">
        <f>Table1[[#This Row],[Net Price]]*Table1[[#This Row],[Qty ordered]]</f>
        <v>2700</v>
      </c>
      <c r="R214"/>
      <c r="S214">
        <v>1</v>
      </c>
      <c r="T214" s="21">
        <v>1</v>
      </c>
      <c r="U214" s="21">
        <v>0</v>
      </c>
      <c r="V214" s="21">
        <v>0</v>
      </c>
      <c r="W214" s="21">
        <v>1</v>
      </c>
      <c r="X214" s="21" t="str">
        <f>IF(Table1[[#This Row],[GR to be done]]=Table1[[#This Row],[IR to be done]], "✔ Match", "⚠ Mismatch")</f>
        <v>⚠ Mismatch</v>
      </c>
      <c r="Z214" s="31">
        <v>45601</v>
      </c>
      <c r="AE214" s="23" t="str">
        <f>_xlfn.XLOOKUP(Table1[[#This Row],[Vendor Name]],VendorLookup!C:C,VendorLookup!H:H, "")</f>
        <v>ZZ</v>
      </c>
    </row>
    <row r="215" spans="1:31" hidden="1" x14ac:dyDescent="0.35">
      <c r="A215" s="19">
        <f>_xlfn.XLOOKUP(B215, NetworkLookup!B:B, NetworkLookup!A:A, "")</f>
        <v>0</v>
      </c>
      <c r="C215" s="19">
        <f>_xlfn.XLOOKUP(B215, NetworkLookup!B:B, NetworkLookup!C:C, "")</f>
        <v>0</v>
      </c>
      <c r="D215" s="19">
        <f>_xlfn.XLOOKUP(B215, NetworkLookup!B:B, NetworkLookup!D:D, "")</f>
        <v>0</v>
      </c>
      <c r="F215" t="s">
        <v>30</v>
      </c>
      <c r="I215">
        <f>_xlfn.XLOOKUP(Table1[[#This Row],[Vendor Name]], VendorLookup!C:C, VendorLookup!B:B, "")</f>
        <v>2000046383</v>
      </c>
      <c r="J215" t="s">
        <v>1829</v>
      </c>
      <c r="K215" t="s">
        <v>216</v>
      </c>
      <c r="L215" s="28"/>
      <c r="M215" s="29">
        <v>9203008908</v>
      </c>
      <c r="N215">
        <v>1</v>
      </c>
      <c r="O215" s="26">
        <v>1154.7</v>
      </c>
      <c r="P215" t="s">
        <v>507</v>
      </c>
      <c r="Q215" s="26">
        <f>Table1[[#This Row],[Net Price]]*Table1[[#This Row],[Qty ordered]]</f>
        <v>1154.7</v>
      </c>
      <c r="R215"/>
      <c r="S215">
        <v>1</v>
      </c>
      <c r="T215" s="21">
        <v>1</v>
      </c>
      <c r="U215" s="21">
        <v>0</v>
      </c>
      <c r="V215" s="21">
        <v>1</v>
      </c>
      <c r="W215" s="21">
        <v>0</v>
      </c>
      <c r="X215" s="21" t="str">
        <f>IF(Table1[[#This Row],[GR to be done]]=Table1[[#This Row],[IR to be done]], "✔ Match", "⚠ Mismatch")</f>
        <v>✔ Match</v>
      </c>
      <c r="Z215" s="31">
        <v>45601</v>
      </c>
      <c r="AE215" s="23" t="str">
        <f>_xlfn.XLOOKUP(Table1[[#This Row],[Vendor Name]],VendorLookup!C:C,VendorLookup!H:H, "")</f>
        <v>DAP</v>
      </c>
    </row>
    <row r="216" spans="1:31" hidden="1" x14ac:dyDescent="0.35">
      <c r="A216" s="19">
        <f>_xlfn.XLOOKUP(B216, NetworkLookup!B:B, NetworkLookup!A:A, "")</f>
        <v>0</v>
      </c>
      <c r="C216" s="19">
        <f>_xlfn.XLOOKUP(B216, NetworkLookup!B:B, NetworkLookup!C:C, "")</f>
        <v>0</v>
      </c>
      <c r="D216" s="19">
        <f>_xlfn.XLOOKUP(B216, NetworkLookup!B:B, NetworkLookup!D:D, "")</f>
        <v>0</v>
      </c>
      <c r="F216" t="s">
        <v>30</v>
      </c>
      <c r="I216">
        <f>_xlfn.XLOOKUP(Table1[[#This Row],[Vendor Name]], VendorLookup!C:C, VendorLookup!B:B, "")</f>
        <v>2000167603</v>
      </c>
      <c r="J216" t="s">
        <v>40</v>
      </c>
      <c r="K216" t="s">
        <v>217</v>
      </c>
      <c r="L216" s="28"/>
      <c r="M216" s="29">
        <v>9203008915</v>
      </c>
      <c r="N216">
        <v>1</v>
      </c>
      <c r="O216" s="26">
        <v>2200</v>
      </c>
      <c r="P216" t="s">
        <v>508</v>
      </c>
      <c r="Q216" s="26">
        <f>Table1[[#This Row],[Net Price]]*Table1[[#This Row],[Qty ordered]]</f>
        <v>2200</v>
      </c>
      <c r="R216"/>
      <c r="S216">
        <v>1</v>
      </c>
      <c r="T216" s="21">
        <v>1</v>
      </c>
      <c r="U216" s="21">
        <v>0</v>
      </c>
      <c r="V216" s="21">
        <v>1</v>
      </c>
      <c r="W216" s="21">
        <v>0</v>
      </c>
      <c r="X216" s="21" t="str">
        <f>IF(Table1[[#This Row],[GR to be done]]=Table1[[#This Row],[IR to be done]], "✔ Match", "⚠ Mismatch")</f>
        <v>✔ Match</v>
      </c>
      <c r="Z216" s="31">
        <v>45601</v>
      </c>
      <c r="AE216" s="23" t="str">
        <f>_xlfn.XLOOKUP(Table1[[#This Row],[Vendor Name]],VendorLookup!C:C,VendorLookup!H:H, "")</f>
        <v>ZZ</v>
      </c>
    </row>
    <row r="217" spans="1:31" hidden="1" x14ac:dyDescent="0.35">
      <c r="A217" s="19">
        <f>_xlfn.XLOOKUP(B217, NetworkLookup!B:B, NetworkLookup!A:A, "")</f>
        <v>0</v>
      </c>
      <c r="C217" s="19">
        <f>_xlfn.XLOOKUP(B217, NetworkLookup!B:B, NetworkLookup!C:C, "")</f>
        <v>0</v>
      </c>
      <c r="D217" s="19">
        <f>_xlfn.XLOOKUP(B217, NetworkLookup!B:B, NetworkLookup!D:D, "")</f>
        <v>0</v>
      </c>
      <c r="F217" t="s">
        <v>30</v>
      </c>
      <c r="I217">
        <f>_xlfn.XLOOKUP(Table1[[#This Row],[Vendor Name]], VendorLookup!C:C, VendorLookup!B:B, "")</f>
        <v>2000066439</v>
      </c>
      <c r="J217" t="s">
        <v>39</v>
      </c>
      <c r="K217" t="s">
        <v>218</v>
      </c>
      <c r="L217" s="28"/>
      <c r="M217" s="29">
        <v>9203008931</v>
      </c>
      <c r="N217">
        <v>1</v>
      </c>
      <c r="O217" s="26">
        <v>8604</v>
      </c>
      <c r="P217" t="s">
        <v>508</v>
      </c>
      <c r="Q217" s="26">
        <f>Table1[[#This Row],[Net Price]]*Table1[[#This Row],[Qty ordered]]</f>
        <v>8604</v>
      </c>
      <c r="R217"/>
      <c r="S217">
        <v>1</v>
      </c>
      <c r="T217" s="21">
        <v>1</v>
      </c>
      <c r="U217" s="21">
        <v>0</v>
      </c>
      <c r="V217" s="21">
        <v>1</v>
      </c>
      <c r="W217" s="21">
        <v>0</v>
      </c>
      <c r="X217" s="21" t="str">
        <f>IF(Table1[[#This Row],[GR to be done]]=Table1[[#This Row],[IR to be done]], "✔ Match", "⚠ Mismatch")</f>
        <v>✔ Match</v>
      </c>
      <c r="Z217" s="31">
        <v>45601</v>
      </c>
      <c r="AE217" s="23" t="str">
        <f>_xlfn.XLOOKUP(Table1[[#This Row],[Vendor Name]],VendorLookup!C:C,VendorLookup!H:H, "")</f>
        <v>FCA</v>
      </c>
    </row>
    <row r="218" spans="1:31" hidden="1" x14ac:dyDescent="0.35">
      <c r="A218" s="19">
        <f>_xlfn.XLOOKUP(B218, NetworkLookup!B:B, NetworkLookup!A:A, "")</f>
        <v>0</v>
      </c>
      <c r="C218" s="19">
        <f>_xlfn.XLOOKUP(B218, NetworkLookup!B:B, NetworkLookup!C:C, "")</f>
        <v>0</v>
      </c>
      <c r="D218" s="19">
        <f>_xlfn.XLOOKUP(B218, NetworkLookup!B:B, NetworkLookup!D:D, "")</f>
        <v>0</v>
      </c>
      <c r="F218" t="s">
        <v>30</v>
      </c>
      <c r="I218">
        <f>_xlfn.XLOOKUP(Table1[[#This Row],[Vendor Name]], VendorLookup!C:C, VendorLookup!B:B, "")</f>
        <v>2000185557</v>
      </c>
      <c r="J218" t="s">
        <v>53</v>
      </c>
      <c r="K218" t="s">
        <v>219</v>
      </c>
      <c r="L218" s="28"/>
      <c r="M218" s="29">
        <v>9203009306</v>
      </c>
      <c r="N218">
        <v>1</v>
      </c>
      <c r="O218" s="26">
        <v>23645</v>
      </c>
      <c r="P218" t="s">
        <v>508</v>
      </c>
      <c r="Q218" s="26">
        <f>Table1[[#This Row],[Net Price]]*Table1[[#This Row],[Qty ordered]]</f>
        <v>23645</v>
      </c>
      <c r="R218"/>
      <c r="S218">
        <v>1</v>
      </c>
      <c r="T218" s="21">
        <v>1</v>
      </c>
      <c r="U218" s="21">
        <v>0</v>
      </c>
      <c r="V218" s="21">
        <v>1</v>
      </c>
      <c r="W218" s="21">
        <v>0</v>
      </c>
      <c r="X218" s="21" t="str">
        <f>IF(Table1[[#This Row],[GR to be done]]=Table1[[#This Row],[IR to be done]], "✔ Match", "⚠ Mismatch")</f>
        <v>✔ Match</v>
      </c>
      <c r="Z218" s="31">
        <v>45603</v>
      </c>
      <c r="AE218" s="23" t="str">
        <f>_xlfn.XLOOKUP(Table1[[#This Row],[Vendor Name]],VendorLookup!C:C,VendorLookup!H:H, "")</f>
        <v>ZZ</v>
      </c>
    </row>
    <row r="219" spans="1:31" hidden="1" x14ac:dyDescent="0.35">
      <c r="A219" s="19">
        <f>_xlfn.XLOOKUP(B219, NetworkLookup!B:B, NetworkLookup!A:A, "")</f>
        <v>0</v>
      </c>
      <c r="C219" s="19">
        <f>_xlfn.XLOOKUP(B219, NetworkLookup!B:B, NetworkLookup!C:C, "")</f>
        <v>0</v>
      </c>
      <c r="D219" s="19">
        <f>_xlfn.XLOOKUP(B219, NetworkLookup!B:B, NetworkLookup!D:D, "")</f>
        <v>0</v>
      </c>
      <c r="F219" t="s">
        <v>30</v>
      </c>
      <c r="I219">
        <f>_xlfn.XLOOKUP(Table1[[#This Row],[Vendor Name]], VendorLookup!C:C, VendorLookup!B:B, "")</f>
        <v>2000185557</v>
      </c>
      <c r="J219" t="s">
        <v>53</v>
      </c>
      <c r="K219" t="s">
        <v>220</v>
      </c>
      <c r="L219" s="28"/>
      <c r="M219" s="29">
        <v>9203009306</v>
      </c>
      <c r="N219">
        <v>2</v>
      </c>
      <c r="O219" s="26">
        <v>650</v>
      </c>
      <c r="P219" t="s">
        <v>508</v>
      </c>
      <c r="Q219" s="26">
        <f>Table1[[#This Row],[Net Price]]*Table1[[#This Row],[Qty ordered]]</f>
        <v>650</v>
      </c>
      <c r="R219"/>
      <c r="S219">
        <v>1</v>
      </c>
      <c r="T219" s="21">
        <v>1</v>
      </c>
      <c r="U219" s="21">
        <v>0</v>
      </c>
      <c r="V219" s="21">
        <v>1</v>
      </c>
      <c r="W219" s="21">
        <v>0</v>
      </c>
      <c r="X219" s="21" t="str">
        <f>IF(Table1[[#This Row],[GR to be done]]=Table1[[#This Row],[IR to be done]], "✔ Match", "⚠ Mismatch")</f>
        <v>✔ Match</v>
      </c>
      <c r="Z219" s="31">
        <v>45603</v>
      </c>
      <c r="AE219" s="23" t="str">
        <f>_xlfn.XLOOKUP(Table1[[#This Row],[Vendor Name]],VendorLookup!C:C,VendorLookup!H:H, "")</f>
        <v>ZZ</v>
      </c>
    </row>
    <row r="220" spans="1:31" hidden="1" x14ac:dyDescent="0.35">
      <c r="A220" s="19">
        <f>_xlfn.XLOOKUP(B220, NetworkLookup!B:B, NetworkLookup!A:A, "")</f>
        <v>0</v>
      </c>
      <c r="C220" s="19">
        <f>_xlfn.XLOOKUP(B220, NetworkLookup!B:B, NetworkLookup!C:C, "")</f>
        <v>0</v>
      </c>
      <c r="D220" s="19">
        <f>_xlfn.XLOOKUP(B220, NetworkLookup!B:B, NetworkLookup!D:D, "")</f>
        <v>0</v>
      </c>
      <c r="F220" t="s">
        <v>30</v>
      </c>
      <c r="I220">
        <f>_xlfn.XLOOKUP(Table1[[#This Row],[Vendor Name]], VendorLookup!C:C, VendorLookup!B:B, "")</f>
        <v>2000167603</v>
      </c>
      <c r="J220" t="s">
        <v>40</v>
      </c>
      <c r="K220" t="s">
        <v>221</v>
      </c>
      <c r="L220" s="28"/>
      <c r="M220" s="29">
        <v>9203009594</v>
      </c>
      <c r="N220">
        <v>1</v>
      </c>
      <c r="O220" s="26">
        <v>40000</v>
      </c>
      <c r="P220" t="s">
        <v>508</v>
      </c>
      <c r="Q220" s="26">
        <f>Table1[[#This Row],[Net Price]]*Table1[[#This Row],[Qty ordered]]</f>
        <v>40000</v>
      </c>
      <c r="R220"/>
      <c r="S220">
        <v>1</v>
      </c>
      <c r="T220" s="21">
        <v>1</v>
      </c>
      <c r="U220" s="21">
        <v>0</v>
      </c>
      <c r="V220" s="21">
        <v>1.5</v>
      </c>
      <c r="W220" s="21">
        <v>-0.5</v>
      </c>
      <c r="X220" s="21" t="str">
        <f>IF(Table1[[#This Row],[GR to be done]]=Table1[[#This Row],[IR to be done]], "✔ Match", "⚠ Mismatch")</f>
        <v>⚠ Mismatch</v>
      </c>
      <c r="Z220" s="31">
        <v>45605</v>
      </c>
      <c r="AE220" s="23" t="str">
        <f>_xlfn.XLOOKUP(Table1[[#This Row],[Vendor Name]],VendorLookup!C:C,VendorLookup!H:H, "")</f>
        <v>ZZ</v>
      </c>
    </row>
    <row r="221" spans="1:31" hidden="1" x14ac:dyDescent="0.35">
      <c r="A221" s="19">
        <f>_xlfn.XLOOKUP(B221, NetworkLookup!B:B, NetworkLookup!A:A, "")</f>
        <v>0</v>
      </c>
      <c r="C221" s="19">
        <f>_xlfn.XLOOKUP(B221, NetworkLookup!B:B, NetworkLookup!C:C, "")</f>
        <v>0</v>
      </c>
      <c r="D221" s="19">
        <f>_xlfn.XLOOKUP(B221, NetworkLookup!B:B, NetworkLookup!D:D, "")</f>
        <v>0</v>
      </c>
      <c r="F221" t="s">
        <v>30</v>
      </c>
      <c r="I221">
        <f>_xlfn.XLOOKUP(Table1[[#This Row],[Vendor Name]], VendorLookup!C:C, VendorLookup!B:B, "")</f>
        <v>2000167603</v>
      </c>
      <c r="J221" t="s">
        <v>40</v>
      </c>
      <c r="K221" t="s">
        <v>221</v>
      </c>
      <c r="L221" s="28"/>
      <c r="M221" s="29">
        <v>9203009594</v>
      </c>
      <c r="N221">
        <v>2</v>
      </c>
      <c r="O221" s="26">
        <v>20000</v>
      </c>
      <c r="P221" t="s">
        <v>508</v>
      </c>
      <c r="Q221" s="26">
        <f>Table1[[#This Row],[Net Price]]*Table1[[#This Row],[Qty ordered]]</f>
        <v>20000</v>
      </c>
      <c r="R221"/>
      <c r="S221">
        <v>1</v>
      </c>
      <c r="T221" s="21">
        <v>1</v>
      </c>
      <c r="U221" s="21">
        <v>0</v>
      </c>
      <c r="V221" s="21">
        <v>1</v>
      </c>
      <c r="W221" s="21">
        <v>0</v>
      </c>
      <c r="X221" s="21" t="str">
        <f>IF(Table1[[#This Row],[GR to be done]]=Table1[[#This Row],[IR to be done]], "✔ Match", "⚠ Mismatch")</f>
        <v>✔ Match</v>
      </c>
      <c r="Z221" s="31">
        <v>45605</v>
      </c>
      <c r="AE221" s="23" t="str">
        <f>_xlfn.XLOOKUP(Table1[[#This Row],[Vendor Name]],VendorLookup!C:C,VendorLookup!H:H, "")</f>
        <v>ZZ</v>
      </c>
    </row>
    <row r="222" spans="1:31" hidden="1" x14ac:dyDescent="0.35">
      <c r="A222" s="19">
        <f>_xlfn.XLOOKUP(B222, NetworkLookup!B:B, NetworkLookup!A:A, "")</f>
        <v>0</v>
      </c>
      <c r="C222" s="19">
        <f>_xlfn.XLOOKUP(B222, NetworkLookup!B:B, NetworkLookup!C:C, "")</f>
        <v>0</v>
      </c>
      <c r="D222" s="19">
        <f>_xlfn.XLOOKUP(B222, NetworkLookup!B:B, NetworkLookup!D:D, "")</f>
        <v>0</v>
      </c>
      <c r="F222" t="s">
        <v>30</v>
      </c>
      <c r="I222">
        <f>_xlfn.XLOOKUP(Table1[[#This Row],[Vendor Name]], VendorLookup!C:C, VendorLookup!B:B, "")</f>
        <v>2000167603</v>
      </c>
      <c r="J222" t="s">
        <v>40</v>
      </c>
      <c r="K222" t="s">
        <v>221</v>
      </c>
      <c r="L222" s="28"/>
      <c r="M222" s="29">
        <v>9203009594</v>
      </c>
      <c r="N222">
        <v>3</v>
      </c>
      <c r="O222" s="26">
        <v>20000</v>
      </c>
      <c r="P222" t="s">
        <v>508</v>
      </c>
      <c r="Q222" s="26">
        <f>Table1[[#This Row],[Net Price]]*Table1[[#This Row],[Qty ordered]]</f>
        <v>20000</v>
      </c>
      <c r="R222"/>
      <c r="S222">
        <v>1</v>
      </c>
      <c r="T222" s="21">
        <v>1</v>
      </c>
      <c r="U222" s="21">
        <v>0</v>
      </c>
      <c r="V222" s="21">
        <v>0.5</v>
      </c>
      <c r="W222" s="21">
        <v>0.5</v>
      </c>
      <c r="X222" s="21" t="str">
        <f>IF(Table1[[#This Row],[GR to be done]]=Table1[[#This Row],[IR to be done]], "✔ Match", "⚠ Mismatch")</f>
        <v>⚠ Mismatch</v>
      </c>
      <c r="Z222" s="31">
        <v>45605</v>
      </c>
      <c r="AE222" s="23" t="str">
        <f>_xlfn.XLOOKUP(Table1[[#This Row],[Vendor Name]],VendorLookup!C:C,VendorLookup!H:H, "")</f>
        <v>ZZ</v>
      </c>
    </row>
    <row r="223" spans="1:31" hidden="1" x14ac:dyDescent="0.35">
      <c r="A223" s="19">
        <f>_xlfn.XLOOKUP(B223, NetworkLookup!B:B, NetworkLookup!A:A, "")</f>
        <v>0</v>
      </c>
      <c r="C223" s="19">
        <f>_xlfn.XLOOKUP(B223, NetworkLookup!B:B, NetworkLookup!C:C, "")</f>
        <v>0</v>
      </c>
      <c r="D223" s="19">
        <f>_xlfn.XLOOKUP(B223, NetworkLookup!B:B, NetworkLookup!D:D, "")</f>
        <v>0</v>
      </c>
      <c r="F223" t="s">
        <v>30</v>
      </c>
      <c r="I223">
        <f>_xlfn.XLOOKUP(Table1[[#This Row],[Vendor Name]], VendorLookup!C:C, VendorLookup!B:B, "")</f>
        <v>2000167603</v>
      </c>
      <c r="J223" t="s">
        <v>40</v>
      </c>
      <c r="K223" t="s">
        <v>222</v>
      </c>
      <c r="L223" s="28"/>
      <c r="M223" s="29">
        <v>9203009594</v>
      </c>
      <c r="N223">
        <v>4</v>
      </c>
      <c r="O223" s="26">
        <v>18068</v>
      </c>
      <c r="P223" t="s">
        <v>508</v>
      </c>
      <c r="Q223" s="26">
        <f>Table1[[#This Row],[Net Price]]*Table1[[#This Row],[Qty ordered]]</f>
        <v>18068</v>
      </c>
      <c r="R223"/>
      <c r="S223">
        <v>1</v>
      </c>
      <c r="T223" s="21">
        <v>1</v>
      </c>
      <c r="U223" s="21">
        <v>0</v>
      </c>
      <c r="V223" s="21">
        <v>1</v>
      </c>
      <c r="W223" s="21">
        <v>0</v>
      </c>
      <c r="X223" s="21" t="str">
        <f>IF(Table1[[#This Row],[GR to be done]]=Table1[[#This Row],[IR to be done]], "✔ Match", "⚠ Mismatch")</f>
        <v>✔ Match</v>
      </c>
      <c r="Z223" s="31">
        <v>45605</v>
      </c>
      <c r="AE223" s="23" t="str">
        <f>_xlfn.XLOOKUP(Table1[[#This Row],[Vendor Name]],VendorLookup!C:C,VendorLookup!H:H, "")</f>
        <v>ZZ</v>
      </c>
    </row>
    <row r="224" spans="1:31" hidden="1" x14ac:dyDescent="0.35">
      <c r="A224" s="19">
        <f>_xlfn.XLOOKUP(B224, NetworkLookup!B:B, NetworkLookup!A:A, "")</f>
        <v>0</v>
      </c>
      <c r="C224" s="19">
        <f>_xlfn.XLOOKUP(B224, NetworkLookup!B:B, NetworkLookup!C:C, "")</f>
        <v>0</v>
      </c>
      <c r="D224" s="19">
        <f>_xlfn.XLOOKUP(B224, NetworkLookup!B:B, NetworkLookup!D:D, "")</f>
        <v>0</v>
      </c>
      <c r="F224" t="s">
        <v>30</v>
      </c>
      <c r="I224">
        <f>_xlfn.XLOOKUP(Table1[[#This Row],[Vendor Name]], VendorLookup!C:C, VendorLookup!B:B, "")</f>
        <v>2000167603</v>
      </c>
      <c r="J224" t="s">
        <v>40</v>
      </c>
      <c r="K224" t="s">
        <v>223</v>
      </c>
      <c r="L224" s="28"/>
      <c r="M224" s="29">
        <v>9203009594</v>
      </c>
      <c r="N224">
        <v>5</v>
      </c>
      <c r="O224" s="26">
        <v>34100</v>
      </c>
      <c r="P224" t="s">
        <v>508</v>
      </c>
      <c r="Q224" s="26">
        <f>Table1[[#This Row],[Net Price]]*Table1[[#This Row],[Qty ordered]]</f>
        <v>34100</v>
      </c>
      <c r="R224"/>
      <c r="S224">
        <v>1</v>
      </c>
      <c r="T224" s="21">
        <v>1</v>
      </c>
      <c r="U224" s="21">
        <v>0</v>
      </c>
      <c r="V224" s="21">
        <v>1</v>
      </c>
      <c r="W224" s="21">
        <v>0</v>
      </c>
      <c r="X224" s="21" t="str">
        <f>IF(Table1[[#This Row],[GR to be done]]=Table1[[#This Row],[IR to be done]], "✔ Match", "⚠ Mismatch")</f>
        <v>✔ Match</v>
      </c>
      <c r="Z224" s="31">
        <v>45605</v>
      </c>
      <c r="AE224" s="23" t="str">
        <f>_xlfn.XLOOKUP(Table1[[#This Row],[Vendor Name]],VendorLookup!C:C,VendorLookup!H:H, "")</f>
        <v>ZZ</v>
      </c>
    </row>
    <row r="225" spans="1:31" hidden="1" x14ac:dyDescent="0.35">
      <c r="A225" s="19">
        <f>_xlfn.XLOOKUP(B225, NetworkLookup!B:B, NetworkLookup!A:A, "")</f>
        <v>0</v>
      </c>
      <c r="C225" s="19">
        <f>_xlfn.XLOOKUP(B225, NetworkLookup!B:B, NetworkLookup!C:C, "")</f>
        <v>0</v>
      </c>
      <c r="D225" s="19">
        <f>_xlfn.XLOOKUP(B225, NetworkLookup!B:B, NetworkLookup!D:D, "")</f>
        <v>0</v>
      </c>
      <c r="F225" t="s">
        <v>30</v>
      </c>
      <c r="I225">
        <f>_xlfn.XLOOKUP(Table1[[#This Row],[Vendor Name]], VendorLookup!C:C, VendorLookup!B:B, "")</f>
        <v>2000167603</v>
      </c>
      <c r="J225" t="s">
        <v>40</v>
      </c>
      <c r="K225" t="s">
        <v>224</v>
      </c>
      <c r="L225" s="28"/>
      <c r="M225" s="29">
        <v>9203009594</v>
      </c>
      <c r="N225">
        <v>6</v>
      </c>
      <c r="O225" s="26">
        <v>6800</v>
      </c>
      <c r="P225" t="s">
        <v>508</v>
      </c>
      <c r="Q225" s="26">
        <f>Table1[[#This Row],[Net Price]]*Table1[[#This Row],[Qty ordered]]</f>
        <v>6800</v>
      </c>
      <c r="R225"/>
      <c r="S225">
        <v>1</v>
      </c>
      <c r="T225" s="21">
        <v>1</v>
      </c>
      <c r="U225" s="21">
        <v>0</v>
      </c>
      <c r="V225" s="21">
        <v>1</v>
      </c>
      <c r="W225" s="21">
        <v>0</v>
      </c>
      <c r="X225" s="21" t="str">
        <f>IF(Table1[[#This Row],[GR to be done]]=Table1[[#This Row],[IR to be done]], "✔ Match", "⚠ Mismatch")</f>
        <v>✔ Match</v>
      </c>
      <c r="Z225" s="31">
        <v>45605</v>
      </c>
      <c r="AE225" s="23" t="str">
        <f>_xlfn.XLOOKUP(Table1[[#This Row],[Vendor Name]],VendorLookup!C:C,VendorLookup!H:H, "")</f>
        <v>ZZ</v>
      </c>
    </row>
    <row r="226" spans="1:31" hidden="1" x14ac:dyDescent="0.35">
      <c r="A226" s="19">
        <f>_xlfn.XLOOKUP(B226, NetworkLookup!B:B, NetworkLookup!A:A, "")</f>
        <v>0</v>
      </c>
      <c r="C226" s="19">
        <f>_xlfn.XLOOKUP(B226, NetworkLookup!B:B, NetworkLookup!C:C, "")</f>
        <v>0</v>
      </c>
      <c r="D226" s="19">
        <f>_xlfn.XLOOKUP(B226, NetworkLookup!B:B, NetworkLookup!D:D, "")</f>
        <v>0</v>
      </c>
      <c r="F226" t="s">
        <v>30</v>
      </c>
      <c r="I226">
        <f>_xlfn.XLOOKUP(Table1[[#This Row],[Vendor Name]], VendorLookup!C:C, VendorLookup!B:B, "")</f>
        <v>2000167603</v>
      </c>
      <c r="J226" t="s">
        <v>40</v>
      </c>
      <c r="K226" t="s">
        <v>225</v>
      </c>
      <c r="L226" s="28"/>
      <c r="M226" s="29">
        <v>9203009594</v>
      </c>
      <c r="N226">
        <v>7</v>
      </c>
      <c r="O226" s="26">
        <v>22000</v>
      </c>
      <c r="P226" t="s">
        <v>508</v>
      </c>
      <c r="Q226" s="26">
        <f>Table1[[#This Row],[Net Price]]*Table1[[#This Row],[Qty ordered]]</f>
        <v>22000</v>
      </c>
      <c r="R226"/>
      <c r="S226">
        <v>1</v>
      </c>
      <c r="T226" s="21">
        <v>1</v>
      </c>
      <c r="U226" s="21">
        <v>0</v>
      </c>
      <c r="V226" s="21">
        <v>1</v>
      </c>
      <c r="W226" s="21">
        <v>0</v>
      </c>
      <c r="X226" s="21" t="str">
        <f>IF(Table1[[#This Row],[GR to be done]]=Table1[[#This Row],[IR to be done]], "✔ Match", "⚠ Mismatch")</f>
        <v>✔ Match</v>
      </c>
      <c r="Z226" s="31">
        <v>45605</v>
      </c>
      <c r="AE226" s="23" t="str">
        <f>_xlfn.XLOOKUP(Table1[[#This Row],[Vendor Name]],VendorLookup!C:C,VendorLookup!H:H, "")</f>
        <v>ZZ</v>
      </c>
    </row>
    <row r="227" spans="1:31" hidden="1" x14ac:dyDescent="0.35">
      <c r="A227" s="19">
        <f>_xlfn.XLOOKUP(B227, NetworkLookup!B:B, NetworkLookup!A:A, "")</f>
        <v>0</v>
      </c>
      <c r="C227" s="19">
        <f>_xlfn.XLOOKUP(B227, NetworkLookup!B:B, NetworkLookup!C:C, "")</f>
        <v>0</v>
      </c>
      <c r="D227" s="19">
        <f>_xlfn.XLOOKUP(B227, NetworkLookup!B:B, NetworkLookup!D:D, "")</f>
        <v>0</v>
      </c>
      <c r="F227" t="s">
        <v>30</v>
      </c>
      <c r="I227">
        <f>_xlfn.XLOOKUP(Table1[[#This Row],[Vendor Name]], VendorLookup!C:C, VendorLookup!B:B, "")</f>
        <v>1000003280</v>
      </c>
      <c r="J227" t="s">
        <v>35</v>
      </c>
      <c r="K227" t="s">
        <v>226</v>
      </c>
      <c r="L227" s="28"/>
      <c r="M227" s="29">
        <v>9203009835</v>
      </c>
      <c r="N227">
        <v>1</v>
      </c>
      <c r="O227" s="26">
        <v>5565.4</v>
      </c>
      <c r="P227" t="s">
        <v>507</v>
      </c>
      <c r="Q227" s="26">
        <f>Table1[[#This Row],[Net Price]]*Table1[[#This Row],[Qty ordered]]</f>
        <v>11130.8</v>
      </c>
      <c r="R227"/>
      <c r="S227">
        <v>2</v>
      </c>
      <c r="T227" s="21">
        <v>0</v>
      </c>
      <c r="U227" s="21">
        <v>2</v>
      </c>
      <c r="V227" s="21">
        <v>0</v>
      </c>
      <c r="W227" s="21">
        <v>2</v>
      </c>
      <c r="X227" s="21" t="str">
        <f>IF(Table1[[#This Row],[GR to be done]]=Table1[[#This Row],[IR to be done]], "✔ Match", "⚠ Mismatch")</f>
        <v>✔ Match</v>
      </c>
      <c r="Z227" s="31">
        <v>45607</v>
      </c>
      <c r="AE227" s="23" t="str">
        <f>_xlfn.XLOOKUP(Table1[[#This Row],[Vendor Name]],VendorLookup!C:C,VendorLookup!H:H, "")</f>
        <v>DAP</v>
      </c>
    </row>
    <row r="228" spans="1:31" hidden="1" x14ac:dyDescent="0.35">
      <c r="A228" s="19">
        <f>_xlfn.XLOOKUP(B228, NetworkLookup!B:B, NetworkLookup!A:A, "")</f>
        <v>0</v>
      </c>
      <c r="C228" s="19">
        <f>_xlfn.XLOOKUP(B228, NetworkLookup!B:B, NetworkLookup!C:C, "")</f>
        <v>0</v>
      </c>
      <c r="D228" s="19">
        <f>_xlfn.XLOOKUP(B228, NetworkLookup!B:B, NetworkLookup!D:D, "")</f>
        <v>0</v>
      </c>
      <c r="F228" t="s">
        <v>30</v>
      </c>
      <c r="I228">
        <f>_xlfn.XLOOKUP(Table1[[#This Row],[Vendor Name]], VendorLookup!C:C, VendorLookup!B:B, "")</f>
        <v>2000050856</v>
      </c>
      <c r="J228" t="s">
        <v>1859</v>
      </c>
      <c r="K228" t="s">
        <v>227</v>
      </c>
      <c r="L228" s="28"/>
      <c r="M228" s="29">
        <v>9203010663</v>
      </c>
      <c r="N228">
        <v>1</v>
      </c>
      <c r="O228" s="26">
        <v>4500</v>
      </c>
      <c r="P228" t="s">
        <v>507</v>
      </c>
      <c r="Q228" s="26">
        <f>Table1[[#This Row],[Net Price]]*Table1[[#This Row],[Qty ordered]]</f>
        <v>9000</v>
      </c>
      <c r="R228"/>
      <c r="S228">
        <v>2</v>
      </c>
      <c r="T228" s="21">
        <v>2</v>
      </c>
      <c r="U228" s="21">
        <v>0</v>
      </c>
      <c r="V228" s="21">
        <v>2</v>
      </c>
      <c r="W228" s="21">
        <v>0</v>
      </c>
      <c r="X228" s="21" t="str">
        <f>IF(Table1[[#This Row],[GR to be done]]=Table1[[#This Row],[IR to be done]], "✔ Match", "⚠ Mismatch")</f>
        <v>✔ Match</v>
      </c>
      <c r="Z228" s="31">
        <v>45611</v>
      </c>
      <c r="AE228" s="23" t="str">
        <f>_xlfn.XLOOKUP(Table1[[#This Row],[Vendor Name]],VendorLookup!C:C,VendorLookup!H:H, "")</f>
        <v>EXW</v>
      </c>
    </row>
    <row r="229" spans="1:31" hidden="1" x14ac:dyDescent="0.35">
      <c r="A229" s="19">
        <f>_xlfn.XLOOKUP(B229, NetworkLookup!B:B, NetworkLookup!A:A, "")</f>
        <v>0</v>
      </c>
      <c r="C229" s="19">
        <f>_xlfn.XLOOKUP(B229, NetworkLookup!B:B, NetworkLookup!C:C, "")</f>
        <v>0</v>
      </c>
      <c r="D229" s="19">
        <f>_xlfn.XLOOKUP(B229, NetworkLookup!B:B, NetworkLookup!D:D, "")</f>
        <v>0</v>
      </c>
      <c r="F229" t="s">
        <v>30</v>
      </c>
      <c r="I229">
        <f>_xlfn.XLOOKUP(Table1[[#This Row],[Vendor Name]], VendorLookup!C:C, VendorLookup!B:B, "")</f>
        <v>2000050856</v>
      </c>
      <c r="J229" t="s">
        <v>1859</v>
      </c>
      <c r="K229" t="s">
        <v>228</v>
      </c>
      <c r="L229" s="28"/>
      <c r="M229" s="29">
        <v>9203010663</v>
      </c>
      <c r="N229">
        <v>2</v>
      </c>
      <c r="O229" s="26">
        <v>1500</v>
      </c>
      <c r="P229" t="s">
        <v>507</v>
      </c>
      <c r="Q229" s="26">
        <f>Table1[[#This Row],[Net Price]]*Table1[[#This Row],[Qty ordered]]</f>
        <v>4500</v>
      </c>
      <c r="R229"/>
      <c r="S229">
        <v>3</v>
      </c>
      <c r="T229" s="21">
        <v>3</v>
      </c>
      <c r="U229" s="21">
        <v>0</v>
      </c>
      <c r="V229" s="21">
        <v>3</v>
      </c>
      <c r="W229" s="21">
        <v>0</v>
      </c>
      <c r="X229" s="21" t="str">
        <f>IF(Table1[[#This Row],[GR to be done]]=Table1[[#This Row],[IR to be done]], "✔ Match", "⚠ Mismatch")</f>
        <v>✔ Match</v>
      </c>
      <c r="Z229" s="31">
        <v>45611</v>
      </c>
      <c r="AE229" s="23" t="str">
        <f>_xlfn.XLOOKUP(Table1[[#This Row],[Vendor Name]],VendorLookup!C:C,VendorLookup!H:H, "")</f>
        <v>EXW</v>
      </c>
    </row>
    <row r="230" spans="1:31" hidden="1" x14ac:dyDescent="0.35">
      <c r="A230" s="19">
        <f>_xlfn.XLOOKUP(B230, NetworkLookup!B:B, NetworkLookup!A:A, "")</f>
        <v>0</v>
      </c>
      <c r="C230" s="19">
        <f>_xlfn.XLOOKUP(B230, NetworkLookup!B:B, NetworkLookup!C:C, "")</f>
        <v>0</v>
      </c>
      <c r="D230" s="19">
        <f>_xlfn.XLOOKUP(B230, NetworkLookup!B:B, NetworkLookup!D:D, "")</f>
        <v>0</v>
      </c>
      <c r="F230" t="s">
        <v>30</v>
      </c>
      <c r="I230">
        <f>_xlfn.XLOOKUP(Table1[[#This Row],[Vendor Name]], VendorLookup!C:C, VendorLookup!B:B, "")</f>
        <v>2000050856</v>
      </c>
      <c r="J230" t="s">
        <v>1859</v>
      </c>
      <c r="K230" t="s">
        <v>229</v>
      </c>
      <c r="L230" s="28"/>
      <c r="M230" s="29">
        <v>9203010663</v>
      </c>
      <c r="N230">
        <v>3</v>
      </c>
      <c r="O230" s="26">
        <v>2990</v>
      </c>
      <c r="P230" t="s">
        <v>507</v>
      </c>
      <c r="Q230" s="26">
        <f>Table1[[#This Row],[Net Price]]*Table1[[#This Row],[Qty ordered]]</f>
        <v>2990</v>
      </c>
      <c r="R230"/>
      <c r="S230">
        <v>1</v>
      </c>
      <c r="T230" s="21">
        <v>1</v>
      </c>
      <c r="U230" s="21">
        <v>0</v>
      </c>
      <c r="V230" s="21">
        <v>1</v>
      </c>
      <c r="W230" s="21">
        <v>0</v>
      </c>
      <c r="X230" s="21" t="str">
        <f>IF(Table1[[#This Row],[GR to be done]]=Table1[[#This Row],[IR to be done]], "✔ Match", "⚠ Mismatch")</f>
        <v>✔ Match</v>
      </c>
      <c r="Z230" s="31">
        <v>45611</v>
      </c>
      <c r="AE230" s="23" t="str">
        <f>_xlfn.XLOOKUP(Table1[[#This Row],[Vendor Name]],VendorLookup!C:C,VendorLookup!H:H, "")</f>
        <v>EXW</v>
      </c>
    </row>
    <row r="231" spans="1:31" hidden="1" x14ac:dyDescent="0.35">
      <c r="A231" s="19">
        <f>_xlfn.XLOOKUP(B231, NetworkLookup!B:B, NetworkLookup!A:A, "")</f>
        <v>0</v>
      </c>
      <c r="C231" s="19">
        <f>_xlfn.XLOOKUP(B231, NetworkLookup!B:B, NetworkLookup!C:C, "")</f>
        <v>0</v>
      </c>
      <c r="D231" s="19">
        <f>_xlfn.XLOOKUP(B231, NetworkLookup!B:B, NetworkLookup!D:D, "")</f>
        <v>0</v>
      </c>
      <c r="F231" t="s">
        <v>30</v>
      </c>
      <c r="I231">
        <f>_xlfn.XLOOKUP(Table1[[#This Row],[Vendor Name]], VendorLookup!C:C, VendorLookup!B:B, "")</f>
        <v>2000115098</v>
      </c>
      <c r="J231" t="s">
        <v>52</v>
      </c>
      <c r="K231" t="s">
        <v>230</v>
      </c>
      <c r="L231" s="28"/>
      <c r="M231" s="29">
        <v>9203011035</v>
      </c>
      <c r="N231">
        <v>1</v>
      </c>
      <c r="O231" s="26">
        <v>5200</v>
      </c>
      <c r="P231" t="s">
        <v>510</v>
      </c>
      <c r="Q231" s="26">
        <f>Table1[[#This Row],[Net Price]]*Table1[[#This Row],[Qty ordered]]</f>
        <v>5200</v>
      </c>
      <c r="R231"/>
      <c r="S231">
        <v>1</v>
      </c>
      <c r="T231" s="21">
        <v>0</v>
      </c>
      <c r="U231" s="21">
        <v>1</v>
      </c>
      <c r="V231" s="21">
        <v>1</v>
      </c>
      <c r="W231" s="21">
        <v>0</v>
      </c>
      <c r="X231" s="21" t="str">
        <f>IF(Table1[[#This Row],[GR to be done]]=Table1[[#This Row],[IR to be done]], "✔ Match", "⚠ Mismatch")</f>
        <v>⚠ Mismatch</v>
      </c>
      <c r="Z231" s="31">
        <v>45615</v>
      </c>
      <c r="AE231" s="23" t="str">
        <f>_xlfn.XLOOKUP(Table1[[#This Row],[Vendor Name]],VendorLookup!C:C,VendorLookup!H:H, "")</f>
        <v>ZZ</v>
      </c>
    </row>
    <row r="232" spans="1:31" hidden="1" x14ac:dyDescent="0.35">
      <c r="A232" s="19">
        <f>_xlfn.XLOOKUP(B232, NetworkLookup!B:B, NetworkLookup!A:A, "")</f>
        <v>0</v>
      </c>
      <c r="C232" s="19">
        <f>_xlfn.XLOOKUP(B232, NetworkLookup!B:B, NetworkLookup!C:C, "")</f>
        <v>0</v>
      </c>
      <c r="D232" s="19">
        <f>_xlfn.XLOOKUP(B232, NetworkLookup!B:B, NetworkLookup!D:D, "")</f>
        <v>0</v>
      </c>
      <c r="F232" t="s">
        <v>30</v>
      </c>
      <c r="I232">
        <f>_xlfn.XLOOKUP(Table1[[#This Row],[Vendor Name]], VendorLookup!C:C, VendorLookup!B:B, "")</f>
        <v>2000115098</v>
      </c>
      <c r="J232" t="s">
        <v>52</v>
      </c>
      <c r="K232" t="s">
        <v>231</v>
      </c>
      <c r="L232" s="28"/>
      <c r="M232" s="29">
        <v>9203011035</v>
      </c>
      <c r="N232">
        <v>2</v>
      </c>
      <c r="O232" s="26">
        <v>300</v>
      </c>
      <c r="P232" t="s">
        <v>510</v>
      </c>
      <c r="Q232" s="26">
        <f>Table1[[#This Row],[Net Price]]*Table1[[#This Row],[Qty ordered]]</f>
        <v>300</v>
      </c>
      <c r="R232"/>
      <c r="S232">
        <v>1</v>
      </c>
      <c r="T232" s="21">
        <v>0</v>
      </c>
      <c r="U232" s="21">
        <v>1</v>
      </c>
      <c r="V232" s="21">
        <v>1</v>
      </c>
      <c r="W232" s="21">
        <v>0</v>
      </c>
      <c r="X232" s="21" t="str">
        <f>IF(Table1[[#This Row],[GR to be done]]=Table1[[#This Row],[IR to be done]], "✔ Match", "⚠ Mismatch")</f>
        <v>⚠ Mismatch</v>
      </c>
      <c r="Z232" s="31">
        <v>45615</v>
      </c>
      <c r="AE232" s="23" t="str">
        <f>_xlfn.XLOOKUP(Table1[[#This Row],[Vendor Name]],VendorLookup!C:C,VendorLookup!H:H, "")</f>
        <v>ZZ</v>
      </c>
    </row>
    <row r="233" spans="1:31" hidden="1" x14ac:dyDescent="0.35">
      <c r="A233" s="19">
        <f>_xlfn.XLOOKUP(B233, NetworkLookup!B:B, NetworkLookup!A:A, "")</f>
        <v>0</v>
      </c>
      <c r="C233" s="19">
        <f>_xlfn.XLOOKUP(B233, NetworkLookup!B:B, NetworkLookup!C:C, "")</f>
        <v>0</v>
      </c>
      <c r="D233" s="19">
        <f>_xlfn.XLOOKUP(B233, NetworkLookup!B:B, NetworkLookup!D:D, "")</f>
        <v>0</v>
      </c>
      <c r="F233" t="s">
        <v>30</v>
      </c>
      <c r="I233">
        <f>_xlfn.XLOOKUP(Table1[[#This Row],[Vendor Name]], VendorLookup!C:C, VendorLookup!B:B, "")</f>
        <v>2000115098</v>
      </c>
      <c r="J233" t="s">
        <v>52</v>
      </c>
      <c r="K233" t="s">
        <v>232</v>
      </c>
      <c r="L233" s="28"/>
      <c r="M233" s="29">
        <v>9203011035</v>
      </c>
      <c r="N233">
        <v>3</v>
      </c>
      <c r="O233" s="26">
        <v>300</v>
      </c>
      <c r="P233" t="s">
        <v>510</v>
      </c>
      <c r="Q233" s="26">
        <f>Table1[[#This Row],[Net Price]]*Table1[[#This Row],[Qty ordered]]</f>
        <v>300</v>
      </c>
      <c r="R233"/>
      <c r="S233">
        <v>1</v>
      </c>
      <c r="T233" s="21">
        <v>0</v>
      </c>
      <c r="U233" s="21">
        <v>1</v>
      </c>
      <c r="V233" s="21">
        <v>1</v>
      </c>
      <c r="W233" s="21">
        <v>0</v>
      </c>
      <c r="X233" s="21" t="str">
        <f>IF(Table1[[#This Row],[GR to be done]]=Table1[[#This Row],[IR to be done]], "✔ Match", "⚠ Mismatch")</f>
        <v>⚠ Mismatch</v>
      </c>
      <c r="Z233" s="31">
        <v>45615</v>
      </c>
      <c r="AE233" s="23" t="str">
        <f>_xlfn.XLOOKUP(Table1[[#This Row],[Vendor Name]],VendorLookup!C:C,VendorLookup!H:H, "")</f>
        <v>ZZ</v>
      </c>
    </row>
    <row r="234" spans="1:31" hidden="1" x14ac:dyDescent="0.35">
      <c r="A234" s="19">
        <f>_xlfn.XLOOKUP(B234, NetworkLookup!B:B, NetworkLookup!A:A, "")</f>
        <v>0</v>
      </c>
      <c r="C234" s="19">
        <f>_xlfn.XLOOKUP(B234, NetworkLookup!B:B, NetworkLookup!C:C, "")</f>
        <v>0</v>
      </c>
      <c r="D234" s="19">
        <f>_xlfn.XLOOKUP(B234, NetworkLookup!B:B, NetworkLookup!D:D, "")</f>
        <v>0</v>
      </c>
      <c r="F234" t="s">
        <v>30</v>
      </c>
      <c r="I234">
        <f>_xlfn.XLOOKUP(Table1[[#This Row],[Vendor Name]], VendorLookup!C:C, VendorLookup!B:B, "")</f>
        <v>1000003280</v>
      </c>
      <c r="J234" t="s">
        <v>35</v>
      </c>
      <c r="K234" t="s">
        <v>233</v>
      </c>
      <c r="L234" s="28"/>
      <c r="M234" s="29">
        <v>9203011800</v>
      </c>
      <c r="N234">
        <v>1</v>
      </c>
      <c r="O234" s="26">
        <v>851.03</v>
      </c>
      <c r="P234" t="s">
        <v>507</v>
      </c>
      <c r="Q234" s="26">
        <f>Table1[[#This Row],[Net Price]]*Table1[[#This Row],[Qty ordered]]</f>
        <v>3404.12</v>
      </c>
      <c r="R234"/>
      <c r="S234">
        <v>4</v>
      </c>
      <c r="T234" s="21">
        <v>4</v>
      </c>
      <c r="U234" s="21">
        <v>0</v>
      </c>
      <c r="V234" s="21">
        <v>4</v>
      </c>
      <c r="W234" s="21">
        <v>0</v>
      </c>
      <c r="X234" s="21" t="str">
        <f>IF(Table1[[#This Row],[GR to be done]]=Table1[[#This Row],[IR to be done]], "✔ Match", "⚠ Mismatch")</f>
        <v>✔ Match</v>
      </c>
      <c r="Z234" s="31">
        <v>45621</v>
      </c>
      <c r="AE234" s="23" t="str">
        <f>_xlfn.XLOOKUP(Table1[[#This Row],[Vendor Name]],VendorLookup!C:C,VendorLookup!H:H, "")</f>
        <v>DAP</v>
      </c>
    </row>
    <row r="235" spans="1:31" hidden="1" x14ac:dyDescent="0.35">
      <c r="A235" s="19">
        <f>_xlfn.XLOOKUP(B235, NetworkLookup!B:B, NetworkLookup!A:A, "")</f>
        <v>0</v>
      </c>
      <c r="C235" s="19">
        <f>_xlfn.XLOOKUP(B235, NetworkLookup!B:B, NetworkLookup!C:C, "")</f>
        <v>0</v>
      </c>
      <c r="D235" s="19">
        <f>_xlfn.XLOOKUP(B235, NetworkLookup!B:B, NetworkLookup!D:D, "")</f>
        <v>0</v>
      </c>
      <c r="F235" t="s">
        <v>30</v>
      </c>
      <c r="I235">
        <f>_xlfn.XLOOKUP(Table1[[#This Row],[Vendor Name]], VendorLookup!C:C, VendorLookup!B:B, "")</f>
        <v>1000000551</v>
      </c>
      <c r="J235" t="s">
        <v>33</v>
      </c>
      <c r="K235" t="s">
        <v>234</v>
      </c>
      <c r="L235" s="28"/>
      <c r="M235" s="29">
        <v>9203011837</v>
      </c>
      <c r="N235">
        <v>1</v>
      </c>
      <c r="O235" s="26">
        <v>1767.5</v>
      </c>
      <c r="P235" t="s">
        <v>507</v>
      </c>
      <c r="Q235" s="26">
        <f>Table1[[#This Row],[Net Price]]*Table1[[#This Row],[Qty ordered]]</f>
        <v>5302.5</v>
      </c>
      <c r="R235"/>
      <c r="S235">
        <v>3</v>
      </c>
      <c r="T235" s="21">
        <v>3</v>
      </c>
      <c r="U235" s="21">
        <v>0</v>
      </c>
      <c r="V235" s="21">
        <v>3</v>
      </c>
      <c r="W235" s="21">
        <v>0</v>
      </c>
      <c r="X235" s="21" t="str">
        <f>IF(Table1[[#This Row],[GR to be done]]=Table1[[#This Row],[IR to be done]], "✔ Match", "⚠ Mismatch")</f>
        <v>✔ Match</v>
      </c>
      <c r="Z235" s="31">
        <v>45621</v>
      </c>
      <c r="AE235" s="23" t="str">
        <f>_xlfn.XLOOKUP(Table1[[#This Row],[Vendor Name]],VendorLookup!C:C,VendorLookup!H:H, "")</f>
        <v>DAP</v>
      </c>
    </row>
    <row r="236" spans="1:31" hidden="1" x14ac:dyDescent="0.35">
      <c r="A236" s="19">
        <f>_xlfn.XLOOKUP(B236, NetworkLookup!B:B, NetworkLookup!A:A, "")</f>
        <v>0</v>
      </c>
      <c r="C236" s="19">
        <f>_xlfn.XLOOKUP(B236, NetworkLookup!B:B, NetworkLookup!C:C, "")</f>
        <v>0</v>
      </c>
      <c r="D236" s="19">
        <f>_xlfn.XLOOKUP(B236, NetworkLookup!B:B, NetworkLookup!D:D, "")</f>
        <v>0</v>
      </c>
      <c r="F236" t="s">
        <v>30</v>
      </c>
      <c r="I236">
        <f>_xlfn.XLOOKUP(Table1[[#This Row],[Vendor Name]], VendorLookup!C:C, VendorLookup!B:B, "")</f>
        <v>2000115098</v>
      </c>
      <c r="J236" t="s">
        <v>52</v>
      </c>
      <c r="K236" t="s">
        <v>230</v>
      </c>
      <c r="L236" s="28"/>
      <c r="M236" s="29">
        <v>9203011862</v>
      </c>
      <c r="N236">
        <v>1</v>
      </c>
      <c r="O236" s="26">
        <v>5200</v>
      </c>
      <c r="P236" t="s">
        <v>510</v>
      </c>
      <c r="Q236" s="26">
        <f>Table1[[#This Row],[Net Price]]*Table1[[#This Row],[Qty ordered]]</f>
        <v>5200</v>
      </c>
      <c r="R236"/>
      <c r="S236">
        <v>1</v>
      </c>
      <c r="T236" s="21">
        <v>0</v>
      </c>
      <c r="U236" s="21">
        <v>1</v>
      </c>
      <c r="V236" s="21">
        <v>1</v>
      </c>
      <c r="W236" s="21">
        <v>0</v>
      </c>
      <c r="X236" s="21" t="str">
        <f>IF(Table1[[#This Row],[GR to be done]]=Table1[[#This Row],[IR to be done]], "✔ Match", "⚠ Mismatch")</f>
        <v>⚠ Mismatch</v>
      </c>
      <c r="Z236" s="31">
        <v>45621</v>
      </c>
      <c r="AE236" s="23" t="str">
        <f>_xlfn.XLOOKUP(Table1[[#This Row],[Vendor Name]],VendorLookup!C:C,VendorLookup!H:H, "")</f>
        <v>ZZ</v>
      </c>
    </row>
    <row r="237" spans="1:31" hidden="1" x14ac:dyDescent="0.35">
      <c r="A237" s="19">
        <f>_xlfn.XLOOKUP(B237, NetworkLookup!B:B, NetworkLookup!A:A, "")</f>
        <v>0</v>
      </c>
      <c r="C237" s="19">
        <f>_xlfn.XLOOKUP(B237, NetworkLookup!B:B, NetworkLookup!C:C, "")</f>
        <v>0</v>
      </c>
      <c r="D237" s="19">
        <f>_xlfn.XLOOKUP(B237, NetworkLookup!B:B, NetworkLookup!D:D, "")</f>
        <v>0</v>
      </c>
      <c r="F237" t="s">
        <v>30</v>
      </c>
      <c r="I237">
        <f>_xlfn.XLOOKUP(Table1[[#This Row],[Vendor Name]], VendorLookup!C:C, VendorLookup!B:B, "")</f>
        <v>2000115098</v>
      </c>
      <c r="J237" t="s">
        <v>52</v>
      </c>
      <c r="K237" t="s">
        <v>231</v>
      </c>
      <c r="L237" s="28"/>
      <c r="M237" s="29">
        <v>9203011862</v>
      </c>
      <c r="N237">
        <v>2</v>
      </c>
      <c r="O237" s="26">
        <v>300</v>
      </c>
      <c r="P237" t="s">
        <v>510</v>
      </c>
      <c r="Q237" s="26">
        <f>Table1[[#This Row],[Net Price]]*Table1[[#This Row],[Qty ordered]]</f>
        <v>300</v>
      </c>
      <c r="R237"/>
      <c r="S237">
        <v>1</v>
      </c>
      <c r="T237" s="21">
        <v>0</v>
      </c>
      <c r="U237" s="21">
        <v>1</v>
      </c>
      <c r="V237" s="21">
        <v>1</v>
      </c>
      <c r="W237" s="21">
        <v>0</v>
      </c>
      <c r="X237" s="21" t="str">
        <f>IF(Table1[[#This Row],[GR to be done]]=Table1[[#This Row],[IR to be done]], "✔ Match", "⚠ Mismatch")</f>
        <v>⚠ Mismatch</v>
      </c>
      <c r="Z237" s="31">
        <v>45621</v>
      </c>
      <c r="AE237" s="23" t="str">
        <f>_xlfn.XLOOKUP(Table1[[#This Row],[Vendor Name]],VendorLookup!C:C,VendorLookup!H:H, "")</f>
        <v>ZZ</v>
      </c>
    </row>
    <row r="238" spans="1:31" hidden="1" x14ac:dyDescent="0.35">
      <c r="A238" s="19">
        <f>_xlfn.XLOOKUP(B238, NetworkLookup!B:B, NetworkLookup!A:A, "")</f>
        <v>0</v>
      </c>
      <c r="C238" s="19">
        <f>_xlfn.XLOOKUP(B238, NetworkLookup!B:B, NetworkLookup!C:C, "")</f>
        <v>0</v>
      </c>
      <c r="D238" s="19">
        <f>_xlfn.XLOOKUP(B238, NetworkLookup!B:B, NetworkLookup!D:D, "")</f>
        <v>0</v>
      </c>
      <c r="F238" t="s">
        <v>30</v>
      </c>
      <c r="I238">
        <f>_xlfn.XLOOKUP(Table1[[#This Row],[Vendor Name]], VendorLookup!C:C, VendorLookup!B:B, "")</f>
        <v>2000115098</v>
      </c>
      <c r="J238" t="s">
        <v>52</v>
      </c>
      <c r="K238" t="s">
        <v>232</v>
      </c>
      <c r="L238" s="28"/>
      <c r="M238" s="29">
        <v>9203011862</v>
      </c>
      <c r="N238">
        <v>3</v>
      </c>
      <c r="O238" s="26">
        <v>300</v>
      </c>
      <c r="P238" t="s">
        <v>510</v>
      </c>
      <c r="Q238" s="26">
        <f>Table1[[#This Row],[Net Price]]*Table1[[#This Row],[Qty ordered]]</f>
        <v>300</v>
      </c>
      <c r="R238"/>
      <c r="S238">
        <v>1</v>
      </c>
      <c r="T238" s="21">
        <v>0</v>
      </c>
      <c r="U238" s="21">
        <v>1</v>
      </c>
      <c r="V238" s="21">
        <v>1</v>
      </c>
      <c r="W238" s="21">
        <v>0</v>
      </c>
      <c r="X238" s="21" t="str">
        <f>IF(Table1[[#This Row],[GR to be done]]=Table1[[#This Row],[IR to be done]], "✔ Match", "⚠ Mismatch")</f>
        <v>⚠ Mismatch</v>
      </c>
      <c r="Z238" s="31">
        <v>45621</v>
      </c>
      <c r="AE238" s="23" t="str">
        <f>_xlfn.XLOOKUP(Table1[[#This Row],[Vendor Name]],VendorLookup!C:C,VendorLookup!H:H, "")</f>
        <v>ZZ</v>
      </c>
    </row>
    <row r="239" spans="1:31" hidden="1" x14ac:dyDescent="0.35">
      <c r="A239" s="19">
        <f>_xlfn.XLOOKUP(B239, NetworkLookup!B:B, NetworkLookup!A:A, "")</f>
        <v>0</v>
      </c>
      <c r="C239" s="19">
        <f>_xlfn.XLOOKUP(B239, NetworkLookup!B:B, NetworkLookup!C:C, "")</f>
        <v>0</v>
      </c>
      <c r="D239" s="19">
        <f>_xlfn.XLOOKUP(B239, NetworkLookup!B:B, NetworkLookup!D:D, "")</f>
        <v>0</v>
      </c>
      <c r="F239" t="s">
        <v>30</v>
      </c>
      <c r="I239">
        <f>_xlfn.XLOOKUP(Table1[[#This Row],[Vendor Name]], VendorLookup!C:C, VendorLookup!B:B, "")</f>
        <v>2000167603</v>
      </c>
      <c r="J239" t="s">
        <v>40</v>
      </c>
      <c r="K239" t="s">
        <v>235</v>
      </c>
      <c r="L239" s="28"/>
      <c r="M239" s="29">
        <v>9203013690</v>
      </c>
      <c r="N239">
        <v>1</v>
      </c>
      <c r="O239" s="26">
        <v>750</v>
      </c>
      <c r="P239" t="s">
        <v>508</v>
      </c>
      <c r="Q239" s="26">
        <f>Table1[[#This Row],[Net Price]]*Table1[[#This Row],[Qty ordered]]</f>
        <v>2250</v>
      </c>
      <c r="R239"/>
      <c r="S239">
        <v>3</v>
      </c>
      <c r="T239" s="21">
        <v>3</v>
      </c>
      <c r="U239" s="21">
        <v>0</v>
      </c>
      <c r="V239" s="21">
        <v>3</v>
      </c>
      <c r="W239" s="21">
        <v>0</v>
      </c>
      <c r="X239" s="21" t="str">
        <f>IF(Table1[[#This Row],[GR to be done]]=Table1[[#This Row],[IR to be done]], "✔ Match", "⚠ Mismatch")</f>
        <v>✔ Match</v>
      </c>
      <c r="Z239" s="31">
        <v>45630</v>
      </c>
      <c r="AE239" s="23" t="str">
        <f>_xlfn.XLOOKUP(Table1[[#This Row],[Vendor Name]],VendorLookup!C:C,VendorLookup!H:H, "")</f>
        <v>ZZ</v>
      </c>
    </row>
    <row r="240" spans="1:31" hidden="1" x14ac:dyDescent="0.35">
      <c r="A240" s="19">
        <f>_xlfn.XLOOKUP(B240, NetworkLookup!B:B, NetworkLookup!A:A, "")</f>
        <v>0</v>
      </c>
      <c r="C240" s="19">
        <f>_xlfn.XLOOKUP(B240, NetworkLookup!B:B, NetworkLookup!C:C, "")</f>
        <v>0</v>
      </c>
      <c r="D240" s="19">
        <f>_xlfn.XLOOKUP(B240, NetworkLookup!B:B, NetworkLookup!D:D, "")</f>
        <v>0</v>
      </c>
      <c r="F240" t="s">
        <v>30</v>
      </c>
      <c r="I240">
        <f>_xlfn.XLOOKUP(Table1[[#This Row],[Vendor Name]], VendorLookup!C:C, VendorLookup!B:B, "")</f>
        <v>2000046383</v>
      </c>
      <c r="J240" t="s">
        <v>1829</v>
      </c>
      <c r="K240" t="s">
        <v>236</v>
      </c>
      <c r="L240" s="28"/>
      <c r="M240" s="29">
        <v>9203013714</v>
      </c>
      <c r="N240">
        <v>1</v>
      </c>
      <c r="O240" s="26">
        <v>540</v>
      </c>
      <c r="P240" t="s">
        <v>507</v>
      </c>
      <c r="Q240" s="26">
        <f>Table1[[#This Row],[Net Price]]*Table1[[#This Row],[Qty ordered]]</f>
        <v>540</v>
      </c>
      <c r="R240"/>
      <c r="S240">
        <v>1</v>
      </c>
      <c r="T240" s="21">
        <v>1</v>
      </c>
      <c r="U240" s="21">
        <v>0</v>
      </c>
      <c r="V240" s="21">
        <v>1</v>
      </c>
      <c r="W240" s="21">
        <v>0</v>
      </c>
      <c r="X240" s="21" t="str">
        <f>IF(Table1[[#This Row],[GR to be done]]=Table1[[#This Row],[IR to be done]], "✔ Match", "⚠ Mismatch")</f>
        <v>✔ Match</v>
      </c>
      <c r="Z240" s="31">
        <v>45630</v>
      </c>
      <c r="AE240" s="23" t="str">
        <f>_xlfn.XLOOKUP(Table1[[#This Row],[Vendor Name]],VendorLookup!C:C,VendorLookup!H:H, "")</f>
        <v>DAP</v>
      </c>
    </row>
    <row r="241" spans="1:31" hidden="1" x14ac:dyDescent="0.35">
      <c r="A241" s="19">
        <f>_xlfn.XLOOKUP(B241, NetworkLookup!B:B, NetworkLookup!A:A, "")</f>
        <v>0</v>
      </c>
      <c r="C241" s="19">
        <f>_xlfn.XLOOKUP(B241, NetworkLookup!B:B, NetworkLookup!C:C, "")</f>
        <v>0</v>
      </c>
      <c r="D241" s="19">
        <f>_xlfn.XLOOKUP(B241, NetworkLookup!B:B, NetworkLookup!D:D, "")</f>
        <v>0</v>
      </c>
      <c r="F241" t="s">
        <v>30</v>
      </c>
      <c r="I241">
        <f>_xlfn.XLOOKUP(Table1[[#This Row],[Vendor Name]], VendorLookup!C:C, VendorLookup!B:B, "")</f>
        <v>2000046383</v>
      </c>
      <c r="J241" t="s">
        <v>1829</v>
      </c>
      <c r="K241" t="s">
        <v>237</v>
      </c>
      <c r="L241" s="28"/>
      <c r="M241" s="29">
        <v>9203013714</v>
      </c>
      <c r="N241">
        <v>2</v>
      </c>
      <c r="O241" s="26">
        <v>156</v>
      </c>
      <c r="P241" t="s">
        <v>507</v>
      </c>
      <c r="Q241" s="26">
        <f>Table1[[#This Row],[Net Price]]*Table1[[#This Row],[Qty ordered]]</f>
        <v>156</v>
      </c>
      <c r="R241"/>
      <c r="S241">
        <v>1</v>
      </c>
      <c r="T241" s="21">
        <v>1</v>
      </c>
      <c r="U241" s="21">
        <v>0</v>
      </c>
      <c r="V241" s="21">
        <v>1</v>
      </c>
      <c r="W241" s="21">
        <v>0</v>
      </c>
      <c r="X241" s="21" t="str">
        <f>IF(Table1[[#This Row],[GR to be done]]=Table1[[#This Row],[IR to be done]], "✔ Match", "⚠ Mismatch")</f>
        <v>✔ Match</v>
      </c>
      <c r="Z241" s="31">
        <v>45630</v>
      </c>
      <c r="AE241" s="23" t="str">
        <f>_xlfn.XLOOKUP(Table1[[#This Row],[Vendor Name]],VendorLookup!C:C,VendorLookup!H:H, "")</f>
        <v>DAP</v>
      </c>
    </row>
    <row r="242" spans="1:31" hidden="1" x14ac:dyDescent="0.35">
      <c r="A242" s="19">
        <f>_xlfn.XLOOKUP(B242, NetworkLookup!B:B, NetworkLookup!A:A, "")</f>
        <v>0</v>
      </c>
      <c r="C242" s="19">
        <f>_xlfn.XLOOKUP(B242, NetworkLookup!B:B, NetworkLookup!C:C, "")</f>
        <v>0</v>
      </c>
      <c r="D242" s="19">
        <f>_xlfn.XLOOKUP(B242, NetworkLookup!B:B, NetworkLookup!D:D, "")</f>
        <v>0</v>
      </c>
      <c r="F242" t="s">
        <v>30</v>
      </c>
      <c r="I242">
        <f>_xlfn.XLOOKUP(Table1[[#This Row],[Vendor Name]], VendorLookup!C:C, VendorLookup!B:B, "")</f>
        <v>2000046383</v>
      </c>
      <c r="J242" t="s">
        <v>1829</v>
      </c>
      <c r="K242" t="s">
        <v>238</v>
      </c>
      <c r="L242" s="28"/>
      <c r="M242" s="29">
        <v>9203013714</v>
      </c>
      <c r="N242">
        <v>3</v>
      </c>
      <c r="O242" s="26">
        <v>126.05</v>
      </c>
      <c r="P242" t="s">
        <v>507</v>
      </c>
      <c r="Q242" s="26">
        <f>Table1[[#This Row],[Net Price]]*Table1[[#This Row],[Qty ordered]]</f>
        <v>126.05</v>
      </c>
      <c r="R242"/>
      <c r="S242">
        <v>1</v>
      </c>
      <c r="T242" s="21">
        <v>1</v>
      </c>
      <c r="U242" s="21">
        <v>0</v>
      </c>
      <c r="V242" s="21">
        <v>1</v>
      </c>
      <c r="W242" s="21">
        <v>0</v>
      </c>
      <c r="X242" s="21" t="str">
        <f>IF(Table1[[#This Row],[GR to be done]]=Table1[[#This Row],[IR to be done]], "✔ Match", "⚠ Mismatch")</f>
        <v>✔ Match</v>
      </c>
      <c r="Z242" s="31">
        <v>45630</v>
      </c>
      <c r="AE242" s="23" t="str">
        <f>_xlfn.XLOOKUP(Table1[[#This Row],[Vendor Name]],VendorLookup!C:C,VendorLookup!H:H, "")</f>
        <v>DAP</v>
      </c>
    </row>
    <row r="243" spans="1:31" hidden="1" x14ac:dyDescent="0.35">
      <c r="A243" s="19">
        <f>_xlfn.XLOOKUP(B243, NetworkLookup!B:B, NetworkLookup!A:A, "")</f>
        <v>0</v>
      </c>
      <c r="C243" s="19">
        <f>_xlfn.XLOOKUP(B243, NetworkLookup!B:B, NetworkLookup!C:C, "")</f>
        <v>0</v>
      </c>
      <c r="D243" s="19">
        <f>_xlfn.XLOOKUP(B243, NetworkLookup!B:B, NetworkLookup!D:D, "")</f>
        <v>0</v>
      </c>
      <c r="F243" t="s">
        <v>30</v>
      </c>
      <c r="I243">
        <f>_xlfn.XLOOKUP(Table1[[#This Row],[Vendor Name]], VendorLookup!C:C, VendorLookup!B:B, "")</f>
        <v>2000046383</v>
      </c>
      <c r="J243" t="s">
        <v>1829</v>
      </c>
      <c r="K243" t="s">
        <v>239</v>
      </c>
      <c r="L243" s="28"/>
      <c r="M243" s="29">
        <v>9203013714</v>
      </c>
      <c r="N243">
        <v>4</v>
      </c>
      <c r="O243" s="26">
        <v>362.93</v>
      </c>
      <c r="P243" t="s">
        <v>507</v>
      </c>
      <c r="Q243" s="26">
        <f>Table1[[#This Row],[Net Price]]*Table1[[#This Row],[Qty ordered]]</f>
        <v>362.93</v>
      </c>
      <c r="R243"/>
      <c r="S243">
        <v>1</v>
      </c>
      <c r="T243" s="21">
        <v>1</v>
      </c>
      <c r="U243" s="21">
        <v>0</v>
      </c>
      <c r="V243" s="21">
        <v>1</v>
      </c>
      <c r="W243" s="21">
        <v>0</v>
      </c>
      <c r="X243" s="21" t="str">
        <f>IF(Table1[[#This Row],[GR to be done]]=Table1[[#This Row],[IR to be done]], "✔ Match", "⚠ Mismatch")</f>
        <v>✔ Match</v>
      </c>
      <c r="Z243" s="31">
        <v>45630</v>
      </c>
      <c r="AE243" s="23" t="str">
        <f>_xlfn.XLOOKUP(Table1[[#This Row],[Vendor Name]],VendorLookup!C:C,VendorLookup!H:H, "")</f>
        <v>DAP</v>
      </c>
    </row>
    <row r="244" spans="1:31" hidden="1" x14ac:dyDescent="0.35">
      <c r="A244" s="19">
        <f>_xlfn.XLOOKUP(B244, NetworkLookup!B:B, NetworkLookup!A:A, "")</f>
        <v>0</v>
      </c>
      <c r="C244" s="19">
        <f>_xlfn.XLOOKUP(B244, NetworkLookup!B:B, NetworkLookup!C:C, "")</f>
        <v>0</v>
      </c>
      <c r="D244" s="19">
        <f>_xlfn.XLOOKUP(B244, NetworkLookup!B:B, NetworkLookup!D:D, "")</f>
        <v>0</v>
      </c>
      <c r="F244" t="s">
        <v>30</v>
      </c>
      <c r="I244">
        <f>_xlfn.XLOOKUP(Table1[[#This Row],[Vendor Name]], VendorLookup!C:C, VendorLookup!B:B, "")</f>
        <v>2000167603</v>
      </c>
      <c r="J244" t="s">
        <v>40</v>
      </c>
      <c r="K244" t="s">
        <v>140</v>
      </c>
      <c r="L244" s="28"/>
      <c r="M244" s="29">
        <v>9203013940</v>
      </c>
      <c r="N244">
        <v>1</v>
      </c>
      <c r="O244" s="26">
        <v>2200</v>
      </c>
      <c r="P244" t="s">
        <v>508</v>
      </c>
      <c r="Q244" s="26">
        <f>Table1[[#This Row],[Net Price]]*Table1[[#This Row],[Qty ordered]]</f>
        <v>2200</v>
      </c>
      <c r="R244"/>
      <c r="S244">
        <v>1</v>
      </c>
      <c r="T244" s="21">
        <v>1</v>
      </c>
      <c r="U244" s="21">
        <v>0</v>
      </c>
      <c r="V244" s="21">
        <v>1</v>
      </c>
      <c r="W244" s="21">
        <v>0</v>
      </c>
      <c r="X244" s="21" t="str">
        <f>IF(Table1[[#This Row],[GR to be done]]=Table1[[#This Row],[IR to be done]], "✔ Match", "⚠ Mismatch")</f>
        <v>✔ Match</v>
      </c>
      <c r="Z244" s="31">
        <v>45631</v>
      </c>
      <c r="AE244" s="23" t="str">
        <f>_xlfn.XLOOKUP(Table1[[#This Row],[Vendor Name]],VendorLookup!C:C,VendorLookup!H:H, "")</f>
        <v>ZZ</v>
      </c>
    </row>
    <row r="245" spans="1:31" hidden="1" x14ac:dyDescent="0.35">
      <c r="A245" s="19">
        <f>_xlfn.XLOOKUP(B245, NetworkLookup!B:B, NetworkLookup!A:A, "")</f>
        <v>0</v>
      </c>
      <c r="C245" s="19">
        <f>_xlfn.XLOOKUP(B245, NetworkLookup!B:B, NetworkLookup!C:C, "")</f>
        <v>0</v>
      </c>
      <c r="D245" s="19">
        <f>_xlfn.XLOOKUP(B245, NetworkLookup!B:B, NetworkLookup!D:D, "")</f>
        <v>0</v>
      </c>
      <c r="F245" t="s">
        <v>30</v>
      </c>
      <c r="I245">
        <f>_xlfn.XLOOKUP(Table1[[#This Row],[Vendor Name]], VendorLookup!C:C, VendorLookup!B:B, "")</f>
        <v>1000003280</v>
      </c>
      <c r="J245" t="s">
        <v>35</v>
      </c>
      <c r="K245" t="s">
        <v>240</v>
      </c>
      <c r="L245" s="28"/>
      <c r="M245" s="29">
        <v>9203013968</v>
      </c>
      <c r="N245">
        <v>1</v>
      </c>
      <c r="O245" s="26">
        <v>373.48</v>
      </c>
      <c r="P245" t="s">
        <v>507</v>
      </c>
      <c r="Q245" s="26">
        <f>Table1[[#This Row],[Net Price]]*Table1[[#This Row],[Qty ordered]]</f>
        <v>8216.5600000000013</v>
      </c>
      <c r="R245"/>
      <c r="S245">
        <v>22</v>
      </c>
      <c r="T245" s="21">
        <v>22</v>
      </c>
      <c r="U245" s="21">
        <v>0</v>
      </c>
      <c r="V245" s="21">
        <v>22</v>
      </c>
      <c r="W245" s="21">
        <v>0</v>
      </c>
      <c r="X245" s="21" t="str">
        <f>IF(Table1[[#This Row],[GR to be done]]=Table1[[#This Row],[IR to be done]], "✔ Match", "⚠ Mismatch")</f>
        <v>✔ Match</v>
      </c>
      <c r="Z245" s="31">
        <v>45631</v>
      </c>
      <c r="AE245" s="23" t="str">
        <f>_xlfn.XLOOKUP(Table1[[#This Row],[Vendor Name]],VendorLookup!C:C,VendorLookup!H:H, "")</f>
        <v>DAP</v>
      </c>
    </row>
    <row r="246" spans="1:31" hidden="1" x14ac:dyDescent="0.35">
      <c r="A246" s="19">
        <f>_xlfn.XLOOKUP(B246, NetworkLookup!B:B, NetworkLookup!A:A, "")</f>
        <v>0</v>
      </c>
      <c r="C246" s="19">
        <f>_xlfn.XLOOKUP(B246, NetworkLookup!B:B, NetworkLookup!C:C, "")</f>
        <v>0</v>
      </c>
      <c r="D246" s="19">
        <f>_xlfn.XLOOKUP(B246, NetworkLookup!B:B, NetworkLookup!D:D, "")</f>
        <v>0</v>
      </c>
      <c r="F246" t="s">
        <v>30</v>
      </c>
      <c r="I246">
        <f>_xlfn.XLOOKUP(Table1[[#This Row],[Vendor Name]], VendorLookup!C:C, VendorLookup!B:B, "")</f>
        <v>2000046383</v>
      </c>
      <c r="J246" t="s">
        <v>1829</v>
      </c>
      <c r="K246" t="s">
        <v>241</v>
      </c>
      <c r="L246" s="28"/>
      <c r="M246" s="29">
        <v>9203013975</v>
      </c>
      <c r="N246">
        <v>1</v>
      </c>
      <c r="O246" s="26">
        <v>730</v>
      </c>
      <c r="P246" t="s">
        <v>507</v>
      </c>
      <c r="Q246" s="26">
        <f>Table1[[#This Row],[Net Price]]*Table1[[#This Row],[Qty ordered]]</f>
        <v>730</v>
      </c>
      <c r="R246"/>
      <c r="S246">
        <v>1</v>
      </c>
      <c r="T246" s="21">
        <v>1</v>
      </c>
      <c r="U246" s="21">
        <v>0</v>
      </c>
      <c r="V246" s="21">
        <v>1</v>
      </c>
      <c r="W246" s="21">
        <v>0</v>
      </c>
      <c r="X246" s="21" t="str">
        <f>IF(Table1[[#This Row],[GR to be done]]=Table1[[#This Row],[IR to be done]], "✔ Match", "⚠ Mismatch")</f>
        <v>✔ Match</v>
      </c>
      <c r="Z246" s="31">
        <v>45631</v>
      </c>
      <c r="AE246" s="23" t="str">
        <f>_xlfn.XLOOKUP(Table1[[#This Row],[Vendor Name]],VendorLookup!C:C,VendorLookup!H:H, "")</f>
        <v>DAP</v>
      </c>
    </row>
    <row r="247" spans="1:31" hidden="1" x14ac:dyDescent="0.35">
      <c r="A247" s="19">
        <f>_xlfn.XLOOKUP(B247, NetworkLookup!B:B, NetworkLookup!A:A, "")</f>
        <v>0</v>
      </c>
      <c r="C247" s="19">
        <f>_xlfn.XLOOKUP(B247, NetworkLookup!B:B, NetworkLookup!C:C, "")</f>
        <v>0</v>
      </c>
      <c r="D247" s="19">
        <f>_xlfn.XLOOKUP(B247, NetworkLookup!B:B, NetworkLookup!D:D, "")</f>
        <v>0</v>
      </c>
      <c r="F247" t="s">
        <v>30</v>
      </c>
      <c r="I247">
        <f>_xlfn.XLOOKUP(Table1[[#This Row],[Vendor Name]], VendorLookup!C:C, VendorLookup!B:B, "")</f>
        <v>1000000551</v>
      </c>
      <c r="J247" t="s">
        <v>33</v>
      </c>
      <c r="K247" t="s">
        <v>242</v>
      </c>
      <c r="L247" s="28"/>
      <c r="M247" s="29">
        <v>9203013976</v>
      </c>
      <c r="N247">
        <v>1</v>
      </c>
      <c r="O247" s="26">
        <v>88.93</v>
      </c>
      <c r="P247" t="s">
        <v>507</v>
      </c>
      <c r="Q247" s="26">
        <f>Table1[[#This Row],[Net Price]]*Table1[[#This Row],[Qty ordered]]</f>
        <v>444.65000000000003</v>
      </c>
      <c r="R247"/>
      <c r="S247">
        <v>5</v>
      </c>
      <c r="T247" s="21">
        <v>5</v>
      </c>
      <c r="U247" s="21">
        <v>0</v>
      </c>
      <c r="V247" s="21">
        <v>5</v>
      </c>
      <c r="W247" s="21">
        <v>0</v>
      </c>
      <c r="X247" s="21" t="str">
        <f>IF(Table1[[#This Row],[GR to be done]]=Table1[[#This Row],[IR to be done]], "✔ Match", "⚠ Mismatch")</f>
        <v>✔ Match</v>
      </c>
      <c r="Z247" s="31">
        <v>45631</v>
      </c>
      <c r="AE247" s="23" t="str">
        <f>_xlfn.XLOOKUP(Table1[[#This Row],[Vendor Name]],VendorLookup!C:C,VendorLookup!H:H, "")</f>
        <v>DAP</v>
      </c>
    </row>
    <row r="248" spans="1:31" hidden="1" x14ac:dyDescent="0.35">
      <c r="A248" s="19">
        <f>_xlfn.XLOOKUP(B248, NetworkLookup!B:B, NetworkLookup!A:A, "")</f>
        <v>0</v>
      </c>
      <c r="C248" s="19">
        <f>_xlfn.XLOOKUP(B248, NetworkLookup!B:B, NetworkLookup!C:C, "")</f>
        <v>0</v>
      </c>
      <c r="D248" s="19">
        <f>_xlfn.XLOOKUP(B248, NetworkLookup!B:B, NetworkLookup!D:D, "")</f>
        <v>0</v>
      </c>
      <c r="F248" t="s">
        <v>30</v>
      </c>
      <c r="I248">
        <f>_xlfn.XLOOKUP(Table1[[#This Row],[Vendor Name]], VendorLookup!C:C, VendorLookup!B:B, "")</f>
        <v>1000003280</v>
      </c>
      <c r="J248" t="s">
        <v>35</v>
      </c>
      <c r="K248" t="s">
        <v>243</v>
      </c>
      <c r="L248" s="28"/>
      <c r="M248" s="29">
        <v>9203014109</v>
      </c>
      <c r="N248">
        <v>1</v>
      </c>
      <c r="O248" s="26">
        <v>4829.37</v>
      </c>
      <c r="P248" t="s">
        <v>507</v>
      </c>
      <c r="Q248" s="26">
        <f>Table1[[#This Row],[Net Price]]*Table1[[#This Row],[Qty ordered]]</f>
        <v>19317.48</v>
      </c>
      <c r="R248"/>
      <c r="S248">
        <v>4</v>
      </c>
      <c r="T248" s="21">
        <v>4</v>
      </c>
      <c r="U248" s="21">
        <v>0</v>
      </c>
      <c r="V248" s="21">
        <v>4</v>
      </c>
      <c r="W248" s="21">
        <v>0</v>
      </c>
      <c r="X248" s="21" t="str">
        <f>IF(Table1[[#This Row],[GR to be done]]=Table1[[#This Row],[IR to be done]], "✔ Match", "⚠ Mismatch")</f>
        <v>✔ Match</v>
      </c>
      <c r="Z248" s="31">
        <v>45632</v>
      </c>
      <c r="AE248" s="23" t="str">
        <f>_xlfn.XLOOKUP(Table1[[#This Row],[Vendor Name]],VendorLookup!C:C,VendorLookup!H:H, "")</f>
        <v>DAP</v>
      </c>
    </row>
    <row r="249" spans="1:31" hidden="1" x14ac:dyDescent="0.35">
      <c r="A249" s="19">
        <f>_xlfn.XLOOKUP(B249, NetworkLookup!B:B, NetworkLookup!A:A, "")</f>
        <v>0</v>
      </c>
      <c r="C249" s="19">
        <f>_xlfn.XLOOKUP(B249, NetworkLookup!B:B, NetworkLookup!C:C, "")</f>
        <v>0</v>
      </c>
      <c r="D249" s="19">
        <f>_xlfn.XLOOKUP(B249, NetworkLookup!B:B, NetworkLookup!D:D, "")</f>
        <v>0</v>
      </c>
      <c r="F249" t="s">
        <v>30</v>
      </c>
      <c r="I249">
        <f>_xlfn.XLOOKUP(Table1[[#This Row],[Vendor Name]], VendorLookup!C:C, VendorLookup!B:B, "")</f>
        <v>1000000551</v>
      </c>
      <c r="J249" t="s">
        <v>33</v>
      </c>
      <c r="K249" t="s">
        <v>244</v>
      </c>
      <c r="L249" s="28"/>
      <c r="M249" s="29">
        <v>9203014110</v>
      </c>
      <c r="N249">
        <v>1</v>
      </c>
      <c r="O249" s="26">
        <v>2431.09</v>
      </c>
      <c r="P249" t="s">
        <v>507</v>
      </c>
      <c r="Q249" s="26">
        <f>Table1[[#This Row],[Net Price]]*Table1[[#This Row],[Qty ordered]]</f>
        <v>2431.09</v>
      </c>
      <c r="R249"/>
      <c r="S249">
        <v>1</v>
      </c>
      <c r="T249" s="21">
        <v>0</v>
      </c>
      <c r="U249" s="21">
        <v>1</v>
      </c>
      <c r="V249" s="21">
        <v>0</v>
      </c>
      <c r="W249" s="21">
        <v>1</v>
      </c>
      <c r="X249" s="21" t="str">
        <f>IF(Table1[[#This Row],[GR to be done]]=Table1[[#This Row],[IR to be done]], "✔ Match", "⚠ Mismatch")</f>
        <v>✔ Match</v>
      </c>
      <c r="Z249" s="31">
        <v>45632</v>
      </c>
      <c r="AE249" s="23" t="str">
        <f>_xlfn.XLOOKUP(Table1[[#This Row],[Vendor Name]],VendorLookup!C:C,VendorLookup!H:H, "")</f>
        <v>DAP</v>
      </c>
    </row>
    <row r="250" spans="1:31" hidden="1" x14ac:dyDescent="0.35">
      <c r="A250" s="19">
        <f>_xlfn.XLOOKUP(B250, NetworkLookup!B:B, NetworkLookup!A:A, "")</f>
        <v>0</v>
      </c>
      <c r="C250" s="19">
        <f>_xlfn.XLOOKUP(B250, NetworkLookup!B:B, NetworkLookup!C:C, "")</f>
        <v>0</v>
      </c>
      <c r="D250" s="19">
        <f>_xlfn.XLOOKUP(B250, NetworkLookup!B:B, NetworkLookup!D:D, "")</f>
        <v>0</v>
      </c>
      <c r="F250" t="s">
        <v>30</v>
      </c>
      <c r="I250">
        <f>_xlfn.XLOOKUP(Table1[[#This Row],[Vendor Name]], VendorLookup!C:C, VendorLookup!B:B, "")</f>
        <v>1000003280</v>
      </c>
      <c r="J250" t="s">
        <v>35</v>
      </c>
      <c r="K250" t="s">
        <v>245</v>
      </c>
      <c r="L250" s="28"/>
      <c r="M250" s="29">
        <v>9203014136</v>
      </c>
      <c r="N250">
        <v>1</v>
      </c>
      <c r="O250" s="26">
        <v>1382.94</v>
      </c>
      <c r="P250" t="s">
        <v>507</v>
      </c>
      <c r="Q250" s="26">
        <f>Table1[[#This Row],[Net Price]]*Table1[[#This Row],[Qty ordered]]</f>
        <v>13829.400000000001</v>
      </c>
      <c r="R250"/>
      <c r="S250">
        <v>10</v>
      </c>
      <c r="T250" s="21">
        <v>10</v>
      </c>
      <c r="U250" s="21">
        <v>0</v>
      </c>
      <c r="V250" s="21">
        <v>10</v>
      </c>
      <c r="W250" s="21">
        <v>0</v>
      </c>
      <c r="X250" s="21" t="str">
        <f>IF(Table1[[#This Row],[GR to be done]]=Table1[[#This Row],[IR to be done]], "✔ Match", "⚠ Mismatch")</f>
        <v>✔ Match</v>
      </c>
      <c r="Z250" s="31">
        <v>45632</v>
      </c>
      <c r="AE250" s="23" t="str">
        <f>_xlfn.XLOOKUP(Table1[[#This Row],[Vendor Name]],VendorLookup!C:C,VendorLookup!H:H, "")</f>
        <v>DAP</v>
      </c>
    </row>
    <row r="251" spans="1:31" hidden="1" x14ac:dyDescent="0.35">
      <c r="A251" s="19">
        <f>_xlfn.XLOOKUP(B251, NetworkLookup!B:B, NetworkLookup!A:A, "")</f>
        <v>0</v>
      </c>
      <c r="C251" s="19">
        <f>_xlfn.XLOOKUP(B251, NetworkLookup!B:B, NetworkLookup!C:C, "")</f>
        <v>0</v>
      </c>
      <c r="D251" s="19">
        <f>_xlfn.XLOOKUP(B251, NetworkLookup!B:B, NetworkLookup!D:D, "")</f>
        <v>0</v>
      </c>
      <c r="F251" t="s">
        <v>30</v>
      </c>
      <c r="I251">
        <f>_xlfn.XLOOKUP(Table1[[#This Row],[Vendor Name]], VendorLookup!C:C, VendorLookup!B:B, "")</f>
        <v>1000001084</v>
      </c>
      <c r="J251" t="s">
        <v>43</v>
      </c>
      <c r="K251" t="s">
        <v>246</v>
      </c>
      <c r="L251" s="28"/>
      <c r="M251" s="29">
        <v>9203014655</v>
      </c>
      <c r="N251">
        <v>1</v>
      </c>
      <c r="O251" s="26">
        <v>1469.49</v>
      </c>
      <c r="P251" t="s">
        <v>507</v>
      </c>
      <c r="Q251" s="26">
        <f>Table1[[#This Row],[Net Price]]*Table1[[#This Row],[Qty ordered]]</f>
        <v>1469.49</v>
      </c>
      <c r="R251"/>
      <c r="S251">
        <v>1</v>
      </c>
      <c r="T251" s="21">
        <v>1</v>
      </c>
      <c r="U251" s="21">
        <v>0</v>
      </c>
      <c r="V251" s="21">
        <v>1</v>
      </c>
      <c r="W251" s="21">
        <v>0</v>
      </c>
      <c r="X251" s="21" t="str">
        <f>IF(Table1[[#This Row],[GR to be done]]=Table1[[#This Row],[IR to be done]], "✔ Match", "⚠ Mismatch")</f>
        <v>✔ Match</v>
      </c>
      <c r="Z251" s="31">
        <v>45637</v>
      </c>
      <c r="AE251" s="23" t="str">
        <f>_xlfn.XLOOKUP(Table1[[#This Row],[Vendor Name]],VendorLookup!C:C,VendorLookup!H:H, "")</f>
        <v>DAP</v>
      </c>
    </row>
    <row r="252" spans="1:31" hidden="1" x14ac:dyDescent="0.35">
      <c r="A252" s="19">
        <f>_xlfn.XLOOKUP(B252, NetworkLookup!B:B, NetworkLookup!A:A, "")</f>
        <v>0</v>
      </c>
      <c r="C252" s="19">
        <f>_xlfn.XLOOKUP(B252, NetworkLookup!B:B, NetworkLookup!C:C, "")</f>
        <v>0</v>
      </c>
      <c r="D252" s="19">
        <f>_xlfn.XLOOKUP(B252, NetworkLookup!B:B, NetworkLookup!D:D, "")</f>
        <v>0</v>
      </c>
      <c r="F252" t="s">
        <v>30</v>
      </c>
      <c r="I252">
        <f>_xlfn.XLOOKUP(Table1[[#This Row],[Vendor Name]], VendorLookup!C:C, VendorLookup!B:B, "")</f>
        <v>1000003280</v>
      </c>
      <c r="J252" t="s">
        <v>35</v>
      </c>
      <c r="K252" t="s">
        <v>247</v>
      </c>
      <c r="L252" s="28"/>
      <c r="M252" s="29">
        <v>9203014822</v>
      </c>
      <c r="N252">
        <v>1</v>
      </c>
      <c r="O252" s="26">
        <v>4829.37</v>
      </c>
      <c r="P252" t="s">
        <v>507</v>
      </c>
      <c r="Q252" s="26">
        <f>Table1[[#This Row],[Net Price]]*Table1[[#This Row],[Qty ordered]]</f>
        <v>28976.22</v>
      </c>
      <c r="R252"/>
      <c r="S252">
        <v>6</v>
      </c>
      <c r="T252" s="21">
        <v>6</v>
      </c>
      <c r="U252" s="21">
        <v>0</v>
      </c>
      <c r="V252" s="21">
        <v>6</v>
      </c>
      <c r="W252" s="21">
        <v>0</v>
      </c>
      <c r="X252" s="21" t="str">
        <f>IF(Table1[[#This Row],[GR to be done]]=Table1[[#This Row],[IR to be done]], "✔ Match", "⚠ Mismatch")</f>
        <v>✔ Match</v>
      </c>
      <c r="Z252" s="31">
        <v>45637</v>
      </c>
      <c r="AE252" s="23" t="str">
        <f>_xlfn.XLOOKUP(Table1[[#This Row],[Vendor Name]],VendorLookup!C:C,VendorLookup!H:H, "")</f>
        <v>DAP</v>
      </c>
    </row>
    <row r="253" spans="1:31" hidden="1" x14ac:dyDescent="0.35">
      <c r="A253" s="19">
        <f>_xlfn.XLOOKUP(B253, NetworkLookup!B:B, NetworkLookup!A:A, "")</f>
        <v>0</v>
      </c>
      <c r="C253" s="19">
        <f>_xlfn.XLOOKUP(B253, NetworkLookup!B:B, NetworkLookup!C:C, "")</f>
        <v>0</v>
      </c>
      <c r="D253" s="19">
        <f>_xlfn.XLOOKUP(B253, NetworkLookup!B:B, NetworkLookup!D:D, "")</f>
        <v>0</v>
      </c>
      <c r="F253" t="s">
        <v>30</v>
      </c>
      <c r="I253">
        <f>_xlfn.XLOOKUP(Table1[[#This Row],[Vendor Name]], VendorLookup!C:C, VendorLookup!B:B, "")</f>
        <v>2000115430</v>
      </c>
      <c r="J253" t="s">
        <v>41</v>
      </c>
      <c r="K253" t="s">
        <v>199</v>
      </c>
      <c r="L253" s="28"/>
      <c r="M253" s="29">
        <v>9203014969</v>
      </c>
      <c r="N253">
        <v>1</v>
      </c>
      <c r="O253" s="26">
        <v>7000</v>
      </c>
      <c r="P253" t="s">
        <v>508</v>
      </c>
      <c r="Q253" s="26">
        <f>Table1[[#This Row],[Net Price]]*Table1[[#This Row],[Qty ordered]]</f>
        <v>7000</v>
      </c>
      <c r="R253"/>
      <c r="S253">
        <v>1</v>
      </c>
      <c r="T253" s="21">
        <v>1</v>
      </c>
      <c r="U253" s="21">
        <v>0</v>
      </c>
      <c r="V253" s="21">
        <v>1</v>
      </c>
      <c r="W253" s="21">
        <v>0</v>
      </c>
      <c r="X253" s="21" t="str">
        <f>IF(Table1[[#This Row],[GR to be done]]=Table1[[#This Row],[IR to be done]], "✔ Match", "⚠ Mismatch")</f>
        <v>✔ Match</v>
      </c>
      <c r="Z253" s="31">
        <v>45639</v>
      </c>
      <c r="AE253" s="23" t="str">
        <f>_xlfn.XLOOKUP(Table1[[#This Row],[Vendor Name]],VendorLookup!C:C,VendorLookup!H:H, "")</f>
        <v>FCA</v>
      </c>
    </row>
    <row r="254" spans="1:31" hidden="1" x14ac:dyDescent="0.35">
      <c r="A254" s="19">
        <f>_xlfn.XLOOKUP(B254, NetworkLookup!B:B, NetworkLookup!A:A, "")</f>
        <v>0</v>
      </c>
      <c r="C254" s="19">
        <f>_xlfn.XLOOKUP(B254, NetworkLookup!B:B, NetworkLookup!C:C, "")</f>
        <v>0</v>
      </c>
      <c r="D254" s="19">
        <f>_xlfn.XLOOKUP(B254, NetworkLookup!B:B, NetworkLookup!D:D, "")</f>
        <v>0</v>
      </c>
      <c r="F254" t="s">
        <v>30</v>
      </c>
      <c r="I254">
        <f>_xlfn.XLOOKUP(Table1[[#This Row],[Vendor Name]], VendorLookup!C:C, VendorLookup!B:B, "")</f>
        <v>2000115430</v>
      </c>
      <c r="J254" t="s">
        <v>41</v>
      </c>
      <c r="K254" t="s">
        <v>132</v>
      </c>
      <c r="L254" s="28"/>
      <c r="M254" s="29">
        <v>9203014969</v>
      </c>
      <c r="N254">
        <v>2</v>
      </c>
      <c r="O254" s="26">
        <v>800</v>
      </c>
      <c r="P254" t="s">
        <v>508</v>
      </c>
      <c r="Q254" s="26">
        <f>Table1[[#This Row],[Net Price]]*Table1[[#This Row],[Qty ordered]]</f>
        <v>800</v>
      </c>
      <c r="R254"/>
      <c r="S254">
        <v>1</v>
      </c>
      <c r="T254" s="21">
        <v>1</v>
      </c>
      <c r="U254" s="21">
        <v>0</v>
      </c>
      <c r="V254" s="21">
        <v>1</v>
      </c>
      <c r="W254" s="21">
        <v>0</v>
      </c>
      <c r="X254" s="21" t="str">
        <f>IF(Table1[[#This Row],[GR to be done]]=Table1[[#This Row],[IR to be done]], "✔ Match", "⚠ Mismatch")</f>
        <v>✔ Match</v>
      </c>
      <c r="Z254" s="31">
        <v>45639</v>
      </c>
      <c r="AE254" s="23" t="str">
        <f>_xlfn.XLOOKUP(Table1[[#This Row],[Vendor Name]],VendorLookup!C:C,VendorLookup!H:H, "")</f>
        <v>FCA</v>
      </c>
    </row>
    <row r="255" spans="1:31" hidden="1" x14ac:dyDescent="0.35">
      <c r="A255" s="19">
        <f>_xlfn.XLOOKUP(B255, NetworkLookup!B:B, NetworkLookup!A:A, "")</f>
        <v>0</v>
      </c>
      <c r="C255" s="19">
        <f>_xlfn.XLOOKUP(B255, NetworkLookup!B:B, NetworkLookup!C:C, "")</f>
        <v>0</v>
      </c>
      <c r="D255" s="19">
        <f>_xlfn.XLOOKUP(B255, NetworkLookup!B:B, NetworkLookup!D:D, "")</f>
        <v>0</v>
      </c>
      <c r="F255" t="s">
        <v>30</v>
      </c>
      <c r="I255">
        <f>_xlfn.XLOOKUP(Table1[[#This Row],[Vendor Name]], VendorLookup!C:C, VendorLookup!B:B, "")</f>
        <v>2000115430</v>
      </c>
      <c r="J255" t="s">
        <v>41</v>
      </c>
      <c r="K255" t="s">
        <v>132</v>
      </c>
      <c r="L255" s="28"/>
      <c r="M255" s="29">
        <v>9203014969</v>
      </c>
      <c r="N255">
        <v>3</v>
      </c>
      <c r="O255" s="26">
        <v>800</v>
      </c>
      <c r="P255" t="s">
        <v>508</v>
      </c>
      <c r="Q255" s="26">
        <f>Table1[[#This Row],[Net Price]]*Table1[[#This Row],[Qty ordered]]</f>
        <v>800</v>
      </c>
      <c r="R255"/>
      <c r="S255">
        <v>1</v>
      </c>
      <c r="T255" s="21">
        <v>1</v>
      </c>
      <c r="U255" s="21">
        <v>0</v>
      </c>
      <c r="V255" s="21">
        <v>1</v>
      </c>
      <c r="W255" s="21">
        <v>0</v>
      </c>
      <c r="X255" s="21" t="str">
        <f>IF(Table1[[#This Row],[GR to be done]]=Table1[[#This Row],[IR to be done]], "✔ Match", "⚠ Mismatch")</f>
        <v>✔ Match</v>
      </c>
      <c r="Z255" s="31">
        <v>45639</v>
      </c>
      <c r="AE255" s="23" t="str">
        <f>_xlfn.XLOOKUP(Table1[[#This Row],[Vendor Name]],VendorLookup!C:C,VendorLookup!H:H, "")</f>
        <v>FCA</v>
      </c>
    </row>
    <row r="256" spans="1:31" hidden="1" x14ac:dyDescent="0.35">
      <c r="A256" s="19">
        <f>_xlfn.XLOOKUP(B256, NetworkLookup!B:B, NetworkLookup!A:A, "")</f>
        <v>0</v>
      </c>
      <c r="C256" s="19">
        <f>_xlfn.XLOOKUP(B256, NetworkLookup!B:B, NetworkLookup!C:C, "")</f>
        <v>0</v>
      </c>
      <c r="D256" s="19">
        <f>_xlfn.XLOOKUP(B256, NetworkLookup!B:B, NetworkLookup!D:D, "")</f>
        <v>0</v>
      </c>
      <c r="F256" t="s">
        <v>30</v>
      </c>
      <c r="I256">
        <f>_xlfn.XLOOKUP(Table1[[#This Row],[Vendor Name]], VendorLookup!C:C, VendorLookup!B:B, "")</f>
        <v>2000115430</v>
      </c>
      <c r="J256" t="s">
        <v>41</v>
      </c>
      <c r="K256" t="s">
        <v>132</v>
      </c>
      <c r="L256" s="28"/>
      <c r="M256" s="29">
        <v>9203014969</v>
      </c>
      <c r="N256">
        <v>4</v>
      </c>
      <c r="O256" s="26">
        <v>800</v>
      </c>
      <c r="P256" t="s">
        <v>508</v>
      </c>
      <c r="Q256" s="26">
        <f>Table1[[#This Row],[Net Price]]*Table1[[#This Row],[Qty ordered]]</f>
        <v>800</v>
      </c>
      <c r="R256"/>
      <c r="S256">
        <v>1</v>
      </c>
      <c r="T256" s="21">
        <v>1</v>
      </c>
      <c r="U256" s="21">
        <v>0</v>
      </c>
      <c r="V256" s="21">
        <v>1</v>
      </c>
      <c r="W256" s="21">
        <v>0</v>
      </c>
      <c r="X256" s="21" t="str">
        <f>IF(Table1[[#This Row],[GR to be done]]=Table1[[#This Row],[IR to be done]], "✔ Match", "⚠ Mismatch")</f>
        <v>✔ Match</v>
      </c>
      <c r="Z256" s="31">
        <v>45639</v>
      </c>
      <c r="AE256" s="23" t="str">
        <f>_xlfn.XLOOKUP(Table1[[#This Row],[Vendor Name]],VendorLookup!C:C,VendorLookup!H:H, "")</f>
        <v>FCA</v>
      </c>
    </row>
    <row r="257" spans="1:31" hidden="1" x14ac:dyDescent="0.35">
      <c r="A257" s="19">
        <f>_xlfn.XLOOKUP(B257, NetworkLookup!B:B, NetworkLookup!A:A, "")</f>
        <v>0</v>
      </c>
      <c r="C257" s="19">
        <f>_xlfn.XLOOKUP(B257, NetworkLookup!B:B, NetworkLookup!C:C, "")</f>
        <v>0</v>
      </c>
      <c r="D257" s="19">
        <f>_xlfn.XLOOKUP(B257, NetworkLookup!B:B, NetworkLookup!D:D, "")</f>
        <v>0</v>
      </c>
      <c r="F257" t="s">
        <v>30</v>
      </c>
      <c r="I257">
        <f>_xlfn.XLOOKUP(Table1[[#This Row],[Vendor Name]], VendorLookup!C:C, VendorLookup!B:B, "")</f>
        <v>2000115430</v>
      </c>
      <c r="J257" t="s">
        <v>41</v>
      </c>
      <c r="K257" t="s">
        <v>132</v>
      </c>
      <c r="L257" s="28"/>
      <c r="M257" s="29">
        <v>9203014969</v>
      </c>
      <c r="N257">
        <v>5</v>
      </c>
      <c r="O257" s="26">
        <v>800</v>
      </c>
      <c r="P257" t="s">
        <v>508</v>
      </c>
      <c r="Q257" s="26">
        <f>Table1[[#This Row],[Net Price]]*Table1[[#This Row],[Qty ordered]]</f>
        <v>800</v>
      </c>
      <c r="R257"/>
      <c r="S257">
        <v>1</v>
      </c>
      <c r="T257" s="21">
        <v>1</v>
      </c>
      <c r="U257" s="21">
        <v>0</v>
      </c>
      <c r="V257" s="21">
        <v>1</v>
      </c>
      <c r="W257" s="21">
        <v>0</v>
      </c>
      <c r="X257" s="21" t="str">
        <f>IF(Table1[[#This Row],[GR to be done]]=Table1[[#This Row],[IR to be done]], "✔ Match", "⚠ Mismatch")</f>
        <v>✔ Match</v>
      </c>
      <c r="Z257" s="31">
        <v>45639</v>
      </c>
      <c r="AE257" s="23" t="str">
        <f>_xlfn.XLOOKUP(Table1[[#This Row],[Vendor Name]],VendorLookup!C:C,VendorLookup!H:H, "")</f>
        <v>FCA</v>
      </c>
    </row>
    <row r="258" spans="1:31" hidden="1" x14ac:dyDescent="0.35">
      <c r="A258" s="19">
        <f>_xlfn.XLOOKUP(B258, NetworkLookup!B:B, NetworkLookup!A:A, "")</f>
        <v>0</v>
      </c>
      <c r="C258" s="19">
        <f>_xlfn.XLOOKUP(B258, NetworkLookup!B:B, NetworkLookup!C:C, "")</f>
        <v>0</v>
      </c>
      <c r="D258" s="19">
        <f>_xlfn.XLOOKUP(B258, NetworkLookup!B:B, NetworkLookup!D:D, "")</f>
        <v>0</v>
      </c>
      <c r="F258" t="s">
        <v>30</v>
      </c>
      <c r="I258">
        <f>_xlfn.XLOOKUP(Table1[[#This Row],[Vendor Name]], VendorLookup!C:C, VendorLookup!B:B, "")</f>
        <v>2000063136</v>
      </c>
      <c r="J258" t="s">
        <v>2115</v>
      </c>
      <c r="K258" t="s">
        <v>248</v>
      </c>
      <c r="L258" s="28"/>
      <c r="M258" s="29">
        <v>9203015163</v>
      </c>
      <c r="N258">
        <v>1</v>
      </c>
      <c r="O258" s="26">
        <v>1000</v>
      </c>
      <c r="P258" t="s">
        <v>507</v>
      </c>
      <c r="Q258" s="26">
        <f>Table1[[#This Row],[Net Price]]*Table1[[#This Row],[Qty ordered]]</f>
        <v>8000</v>
      </c>
      <c r="R258"/>
      <c r="S258">
        <v>8</v>
      </c>
      <c r="T258" s="21">
        <v>8</v>
      </c>
      <c r="U258" s="21">
        <v>0</v>
      </c>
      <c r="V258" s="21">
        <v>8</v>
      </c>
      <c r="W258" s="21">
        <v>0</v>
      </c>
      <c r="X258" s="21" t="str">
        <f>IF(Table1[[#This Row],[GR to be done]]=Table1[[#This Row],[IR to be done]], "✔ Match", "⚠ Mismatch")</f>
        <v>✔ Match</v>
      </c>
      <c r="Z258" s="31">
        <v>45639</v>
      </c>
      <c r="AE258" s="23" t="str">
        <f>_xlfn.XLOOKUP(Table1[[#This Row],[Vendor Name]],VendorLookup!C:C,VendorLookup!H:H, "")</f>
        <v>ZZ</v>
      </c>
    </row>
    <row r="259" spans="1:31" hidden="1" x14ac:dyDescent="0.35">
      <c r="A259" s="19">
        <f>_xlfn.XLOOKUP(B259, NetworkLookup!B:B, NetworkLookup!A:A, "")</f>
        <v>0</v>
      </c>
      <c r="C259" s="19">
        <f>_xlfn.XLOOKUP(B259, NetworkLookup!B:B, NetworkLookup!C:C, "")</f>
        <v>0</v>
      </c>
      <c r="D259" s="19">
        <f>_xlfn.XLOOKUP(B259, NetworkLookup!B:B, NetworkLookup!D:D, "")</f>
        <v>0</v>
      </c>
      <c r="F259" t="s">
        <v>30</v>
      </c>
      <c r="I259">
        <f>_xlfn.XLOOKUP(Table1[[#This Row],[Vendor Name]], VendorLookup!C:C, VendorLookup!B:B, "")</f>
        <v>2000063136</v>
      </c>
      <c r="J259" t="s">
        <v>2115</v>
      </c>
      <c r="K259" t="s">
        <v>249</v>
      </c>
      <c r="L259" s="28"/>
      <c r="M259" s="29">
        <v>9203015163</v>
      </c>
      <c r="N259">
        <v>2</v>
      </c>
      <c r="O259" s="26">
        <v>279.10000000000002</v>
      </c>
      <c r="P259" t="s">
        <v>507</v>
      </c>
      <c r="Q259" s="26">
        <f>Table1[[#This Row],[Net Price]]*Table1[[#This Row],[Qty ordered]]</f>
        <v>2232.8000000000002</v>
      </c>
      <c r="R259"/>
      <c r="S259">
        <v>8</v>
      </c>
      <c r="T259" s="21">
        <v>8</v>
      </c>
      <c r="U259" s="21">
        <v>0</v>
      </c>
      <c r="V259" s="21">
        <v>8</v>
      </c>
      <c r="W259" s="21">
        <v>0</v>
      </c>
      <c r="X259" s="21" t="str">
        <f>IF(Table1[[#This Row],[GR to be done]]=Table1[[#This Row],[IR to be done]], "✔ Match", "⚠ Mismatch")</f>
        <v>✔ Match</v>
      </c>
      <c r="Z259" s="31">
        <v>45639</v>
      </c>
      <c r="AE259" s="23" t="str">
        <f>_xlfn.XLOOKUP(Table1[[#This Row],[Vendor Name]],VendorLookup!C:C,VendorLookup!H:H, "")</f>
        <v>ZZ</v>
      </c>
    </row>
    <row r="260" spans="1:31" hidden="1" x14ac:dyDescent="0.35">
      <c r="A260" s="19">
        <f>_xlfn.XLOOKUP(B260, NetworkLookup!B:B, NetworkLookup!A:A, "")</f>
        <v>0</v>
      </c>
      <c r="C260" s="19">
        <f>_xlfn.XLOOKUP(B260, NetworkLookup!B:B, NetworkLookup!C:C, "")</f>
        <v>0</v>
      </c>
      <c r="D260" s="19">
        <f>_xlfn.XLOOKUP(B260, NetworkLookup!B:B, NetworkLookup!D:D, "")</f>
        <v>0</v>
      </c>
      <c r="F260" t="s">
        <v>30</v>
      </c>
      <c r="I260">
        <f>_xlfn.XLOOKUP(Table1[[#This Row],[Vendor Name]], VendorLookup!C:C, VendorLookup!B:B, "")</f>
        <v>2000063136</v>
      </c>
      <c r="J260" t="s">
        <v>2115</v>
      </c>
      <c r="K260" t="s">
        <v>250</v>
      </c>
      <c r="L260" s="28"/>
      <c r="M260" s="29">
        <v>9203015163</v>
      </c>
      <c r="N260">
        <v>3</v>
      </c>
      <c r="O260" s="26">
        <v>5600</v>
      </c>
      <c r="P260" t="s">
        <v>507</v>
      </c>
      <c r="Q260" s="26">
        <f>Table1[[#This Row],[Net Price]]*Table1[[#This Row],[Qty ordered]]</f>
        <v>5600</v>
      </c>
      <c r="R260"/>
      <c r="S260">
        <v>1</v>
      </c>
      <c r="T260" s="21">
        <v>1</v>
      </c>
      <c r="U260" s="21">
        <v>0</v>
      </c>
      <c r="V260" s="21">
        <v>0</v>
      </c>
      <c r="W260" s="21">
        <v>1</v>
      </c>
      <c r="X260" s="21" t="str">
        <f>IF(Table1[[#This Row],[GR to be done]]=Table1[[#This Row],[IR to be done]], "✔ Match", "⚠ Mismatch")</f>
        <v>⚠ Mismatch</v>
      </c>
      <c r="Z260" s="31">
        <v>45639</v>
      </c>
      <c r="AE260" s="23" t="str">
        <f>_xlfn.XLOOKUP(Table1[[#This Row],[Vendor Name]],VendorLookup!C:C,VendorLookup!H:H, "")</f>
        <v>ZZ</v>
      </c>
    </row>
    <row r="261" spans="1:31" hidden="1" x14ac:dyDescent="0.35">
      <c r="A261" s="19">
        <f>_xlfn.XLOOKUP(B261, NetworkLookup!B:B, NetworkLookup!A:A, "")</f>
        <v>0</v>
      </c>
      <c r="C261" s="19">
        <f>_xlfn.XLOOKUP(B261, NetworkLookup!B:B, NetworkLookup!C:C, "")</f>
        <v>0</v>
      </c>
      <c r="D261" s="19">
        <f>_xlfn.XLOOKUP(B261, NetworkLookup!B:B, NetworkLookup!D:D, "")</f>
        <v>0</v>
      </c>
      <c r="F261" t="s">
        <v>30</v>
      </c>
      <c r="I261">
        <f>_xlfn.XLOOKUP(Table1[[#This Row],[Vendor Name]], VendorLookup!C:C, VendorLookup!B:B, "")</f>
        <v>2000063136</v>
      </c>
      <c r="J261" t="s">
        <v>2115</v>
      </c>
      <c r="K261" t="s">
        <v>251</v>
      </c>
      <c r="L261" s="28"/>
      <c r="M261" s="29">
        <v>9203015163</v>
      </c>
      <c r="N261">
        <v>4</v>
      </c>
      <c r="O261" s="26">
        <v>8400</v>
      </c>
      <c r="P261" t="s">
        <v>507</v>
      </c>
      <c r="Q261" s="26">
        <f>Table1[[#This Row],[Net Price]]*Table1[[#This Row],[Qty ordered]]</f>
        <v>8400</v>
      </c>
      <c r="R261"/>
      <c r="S261">
        <v>1</v>
      </c>
      <c r="T261" s="21">
        <v>1</v>
      </c>
      <c r="U261" s="21">
        <v>0</v>
      </c>
      <c r="V261" s="21">
        <v>0</v>
      </c>
      <c r="W261" s="21">
        <v>1</v>
      </c>
      <c r="X261" s="21" t="str">
        <f>IF(Table1[[#This Row],[GR to be done]]=Table1[[#This Row],[IR to be done]], "✔ Match", "⚠ Mismatch")</f>
        <v>⚠ Mismatch</v>
      </c>
      <c r="Z261" s="31">
        <v>45639</v>
      </c>
      <c r="AE261" s="23" t="str">
        <f>_xlfn.XLOOKUP(Table1[[#This Row],[Vendor Name]],VendorLookup!C:C,VendorLookup!H:H, "")</f>
        <v>ZZ</v>
      </c>
    </row>
    <row r="262" spans="1:31" hidden="1" x14ac:dyDescent="0.35">
      <c r="A262" s="19">
        <f>_xlfn.XLOOKUP(B262, NetworkLookup!B:B, NetworkLookup!A:A, "")</f>
        <v>0</v>
      </c>
      <c r="C262" s="19">
        <f>_xlfn.XLOOKUP(B262, NetworkLookup!B:B, NetworkLookup!C:C, "")</f>
        <v>0</v>
      </c>
      <c r="D262" s="19">
        <f>_xlfn.XLOOKUP(B262, NetworkLookup!B:B, NetworkLookup!D:D, "")</f>
        <v>0</v>
      </c>
      <c r="F262" t="s">
        <v>30</v>
      </c>
      <c r="I262">
        <f>_xlfn.XLOOKUP(Table1[[#This Row],[Vendor Name]], VendorLookup!C:C, VendorLookup!B:B, "")</f>
        <v>2000063136</v>
      </c>
      <c r="J262" t="s">
        <v>2115</v>
      </c>
      <c r="K262" t="s">
        <v>252</v>
      </c>
      <c r="L262" s="28"/>
      <c r="M262" s="29">
        <v>9203015163</v>
      </c>
      <c r="N262">
        <v>5</v>
      </c>
      <c r="O262" s="26">
        <v>125000</v>
      </c>
      <c r="P262" t="s">
        <v>507</v>
      </c>
      <c r="Q262" s="26">
        <f>Table1[[#This Row],[Net Price]]*Table1[[#This Row],[Qty ordered]]</f>
        <v>125000</v>
      </c>
      <c r="R262"/>
      <c r="S262">
        <v>1</v>
      </c>
      <c r="T262" s="21">
        <v>1</v>
      </c>
      <c r="U262" s="21">
        <v>0</v>
      </c>
      <c r="V262" s="21">
        <v>0</v>
      </c>
      <c r="W262" s="21">
        <v>1</v>
      </c>
      <c r="X262" s="21" t="str">
        <f>IF(Table1[[#This Row],[GR to be done]]=Table1[[#This Row],[IR to be done]], "✔ Match", "⚠ Mismatch")</f>
        <v>⚠ Mismatch</v>
      </c>
      <c r="Z262" s="31">
        <v>45639</v>
      </c>
      <c r="AE262" s="23" t="str">
        <f>_xlfn.XLOOKUP(Table1[[#This Row],[Vendor Name]],VendorLookup!C:C,VendorLookup!H:H, "")</f>
        <v>ZZ</v>
      </c>
    </row>
    <row r="263" spans="1:31" hidden="1" x14ac:dyDescent="0.35">
      <c r="A263" s="19">
        <f>_xlfn.XLOOKUP(B263, NetworkLookup!B:B, NetworkLookup!A:A, "")</f>
        <v>0</v>
      </c>
      <c r="C263" s="19">
        <f>_xlfn.XLOOKUP(B263, NetworkLookup!B:B, NetworkLookup!C:C, "")</f>
        <v>0</v>
      </c>
      <c r="D263" s="19">
        <f>_xlfn.XLOOKUP(B263, NetworkLookup!B:B, NetworkLookup!D:D, "")</f>
        <v>0</v>
      </c>
      <c r="F263" t="s">
        <v>30</v>
      </c>
      <c r="I263">
        <f>_xlfn.XLOOKUP(Table1[[#This Row],[Vendor Name]], VendorLookup!C:C, VendorLookup!B:B, "")</f>
        <v>1000003280</v>
      </c>
      <c r="J263" t="s">
        <v>35</v>
      </c>
      <c r="K263" t="s">
        <v>253</v>
      </c>
      <c r="L263" s="28"/>
      <c r="M263" s="29">
        <v>9203015724</v>
      </c>
      <c r="N263">
        <v>1</v>
      </c>
      <c r="O263" s="26">
        <v>0.75</v>
      </c>
      <c r="P263" t="s">
        <v>507</v>
      </c>
      <c r="Q263" s="26">
        <f>Table1[[#This Row],[Net Price]]*Table1[[#This Row],[Qty ordered]]</f>
        <v>18</v>
      </c>
      <c r="R263"/>
      <c r="S263">
        <v>24</v>
      </c>
      <c r="T263" s="21">
        <v>24</v>
      </c>
      <c r="U263" s="21">
        <v>0</v>
      </c>
      <c r="V263" s="21">
        <v>24</v>
      </c>
      <c r="W263" s="21">
        <v>0</v>
      </c>
      <c r="X263" s="21" t="str">
        <f>IF(Table1[[#This Row],[GR to be done]]=Table1[[#This Row],[IR to be done]], "✔ Match", "⚠ Mismatch")</f>
        <v>✔ Match</v>
      </c>
      <c r="Z263" s="31">
        <v>45643</v>
      </c>
      <c r="AE263" s="23" t="str">
        <f>_xlfn.XLOOKUP(Table1[[#This Row],[Vendor Name]],VendorLookup!C:C,VendorLookup!H:H, "")</f>
        <v>DAP</v>
      </c>
    </row>
    <row r="264" spans="1:31" hidden="1" x14ac:dyDescent="0.35">
      <c r="A264" s="19">
        <f>_xlfn.XLOOKUP(B264, NetworkLookup!B:B, NetworkLookup!A:A, "")</f>
        <v>0</v>
      </c>
      <c r="C264" s="19">
        <f>_xlfn.XLOOKUP(B264, NetworkLookup!B:B, NetworkLookup!C:C, "")</f>
        <v>0</v>
      </c>
      <c r="D264" s="19">
        <f>_xlfn.XLOOKUP(B264, NetworkLookup!B:B, NetworkLookup!D:D, "")</f>
        <v>0</v>
      </c>
      <c r="F264" t="s">
        <v>30</v>
      </c>
      <c r="I264">
        <f>_xlfn.XLOOKUP(Table1[[#This Row],[Vendor Name]], VendorLookup!C:C, VendorLookup!B:B, "")</f>
        <v>1000003280</v>
      </c>
      <c r="J264" t="s">
        <v>35</v>
      </c>
      <c r="K264" t="s">
        <v>254</v>
      </c>
      <c r="L264" s="28"/>
      <c r="M264" s="29">
        <v>9203015724</v>
      </c>
      <c r="N264">
        <v>2</v>
      </c>
      <c r="O264" s="26">
        <v>0.31</v>
      </c>
      <c r="P264" t="s">
        <v>507</v>
      </c>
      <c r="Q264" s="26">
        <f>Table1[[#This Row],[Net Price]]*Table1[[#This Row],[Qty ordered]]</f>
        <v>7.4399999999999995</v>
      </c>
      <c r="R264"/>
      <c r="S264">
        <v>24</v>
      </c>
      <c r="T264" s="21">
        <v>24</v>
      </c>
      <c r="U264" s="21">
        <v>0</v>
      </c>
      <c r="V264" s="21">
        <v>24</v>
      </c>
      <c r="W264" s="21">
        <v>0</v>
      </c>
      <c r="X264" s="21" t="str">
        <f>IF(Table1[[#This Row],[GR to be done]]=Table1[[#This Row],[IR to be done]], "✔ Match", "⚠ Mismatch")</f>
        <v>✔ Match</v>
      </c>
      <c r="Z264" s="31">
        <v>45643</v>
      </c>
      <c r="AE264" s="23" t="str">
        <f>_xlfn.XLOOKUP(Table1[[#This Row],[Vendor Name]],VendorLookup!C:C,VendorLookup!H:H, "")</f>
        <v>DAP</v>
      </c>
    </row>
    <row r="265" spans="1:31" hidden="1" x14ac:dyDescent="0.35">
      <c r="A265" s="19">
        <f>_xlfn.XLOOKUP(B265, NetworkLookup!B:B, NetworkLookup!A:A, "")</f>
        <v>0</v>
      </c>
      <c r="C265" s="19">
        <f>_xlfn.XLOOKUP(B265, NetworkLookup!B:B, NetworkLookup!C:C, "")</f>
        <v>0</v>
      </c>
      <c r="D265" s="19">
        <f>_xlfn.XLOOKUP(B265, NetworkLookup!B:B, NetworkLookup!D:D, "")</f>
        <v>0</v>
      </c>
      <c r="F265" t="s">
        <v>30</v>
      </c>
      <c r="I265">
        <f>_xlfn.XLOOKUP(Table1[[#This Row],[Vendor Name]], VendorLookup!C:C, VendorLookup!B:B, "")</f>
        <v>1000003280</v>
      </c>
      <c r="J265" t="s">
        <v>35</v>
      </c>
      <c r="K265" t="s">
        <v>254</v>
      </c>
      <c r="L265" s="28"/>
      <c r="M265" s="29">
        <v>9203015724</v>
      </c>
      <c r="N265">
        <v>3</v>
      </c>
      <c r="O265" s="26">
        <v>0.41</v>
      </c>
      <c r="P265" t="s">
        <v>507</v>
      </c>
      <c r="Q265" s="26">
        <f>Table1[[#This Row],[Net Price]]*Table1[[#This Row],[Qty ordered]]</f>
        <v>4.92</v>
      </c>
      <c r="R265"/>
      <c r="S265">
        <v>12</v>
      </c>
      <c r="T265" s="21">
        <v>12</v>
      </c>
      <c r="U265" s="21">
        <v>0</v>
      </c>
      <c r="V265" s="21">
        <v>12</v>
      </c>
      <c r="W265" s="21">
        <v>0</v>
      </c>
      <c r="X265" s="21" t="str">
        <f>IF(Table1[[#This Row],[GR to be done]]=Table1[[#This Row],[IR to be done]], "✔ Match", "⚠ Mismatch")</f>
        <v>✔ Match</v>
      </c>
      <c r="Z265" s="31">
        <v>45643</v>
      </c>
      <c r="AE265" s="23" t="str">
        <f>_xlfn.XLOOKUP(Table1[[#This Row],[Vendor Name]],VendorLookup!C:C,VendorLookup!H:H, "")</f>
        <v>DAP</v>
      </c>
    </row>
    <row r="266" spans="1:31" hidden="1" x14ac:dyDescent="0.35">
      <c r="A266" s="19">
        <f>_xlfn.XLOOKUP(B266, NetworkLookup!B:B, NetworkLookup!A:A, "")</f>
        <v>0</v>
      </c>
      <c r="C266" s="19">
        <f>_xlfn.XLOOKUP(B266, NetworkLookup!B:B, NetworkLookup!C:C, "")</f>
        <v>0</v>
      </c>
      <c r="D266" s="19">
        <f>_xlfn.XLOOKUP(B266, NetworkLookup!B:B, NetworkLookup!D:D, "")</f>
        <v>0</v>
      </c>
      <c r="F266" t="s">
        <v>30</v>
      </c>
      <c r="I266">
        <f>_xlfn.XLOOKUP(Table1[[#This Row],[Vendor Name]], VendorLookup!C:C, VendorLookup!B:B, "")</f>
        <v>1000003280</v>
      </c>
      <c r="J266" t="s">
        <v>35</v>
      </c>
      <c r="K266" t="s">
        <v>255</v>
      </c>
      <c r="L266" s="28"/>
      <c r="M266" s="29">
        <v>9203015724</v>
      </c>
      <c r="N266">
        <v>4</v>
      </c>
      <c r="O266" s="26">
        <v>1.1499999999999999</v>
      </c>
      <c r="P266" t="s">
        <v>507</v>
      </c>
      <c r="Q266" s="26">
        <f>Table1[[#This Row],[Net Price]]*Table1[[#This Row],[Qty ordered]]</f>
        <v>6.8999999999999995</v>
      </c>
      <c r="R266"/>
      <c r="S266">
        <v>6</v>
      </c>
      <c r="T266" s="21">
        <v>6</v>
      </c>
      <c r="U266" s="21">
        <v>0</v>
      </c>
      <c r="V266" s="21">
        <v>6</v>
      </c>
      <c r="W266" s="21">
        <v>0</v>
      </c>
      <c r="X266" s="21" t="str">
        <f>IF(Table1[[#This Row],[GR to be done]]=Table1[[#This Row],[IR to be done]], "✔ Match", "⚠ Mismatch")</f>
        <v>✔ Match</v>
      </c>
      <c r="Z266" s="31">
        <v>45643</v>
      </c>
      <c r="AE266" s="23" t="str">
        <f>_xlfn.XLOOKUP(Table1[[#This Row],[Vendor Name]],VendorLookup!C:C,VendorLookup!H:H, "")</f>
        <v>DAP</v>
      </c>
    </row>
    <row r="267" spans="1:31" hidden="1" x14ac:dyDescent="0.35">
      <c r="A267" s="19">
        <f>_xlfn.XLOOKUP(B267, NetworkLookup!B:B, NetworkLookup!A:A, "")</f>
        <v>0</v>
      </c>
      <c r="C267" s="19">
        <f>_xlfn.XLOOKUP(B267, NetworkLookup!B:B, NetworkLookup!C:C, "")</f>
        <v>0</v>
      </c>
      <c r="D267" s="19">
        <f>_xlfn.XLOOKUP(B267, NetworkLookup!B:B, NetworkLookup!D:D, "")</f>
        <v>0</v>
      </c>
      <c r="F267" t="s">
        <v>30</v>
      </c>
      <c r="I267">
        <f>_xlfn.XLOOKUP(Table1[[#This Row],[Vendor Name]], VendorLookup!C:C, VendorLookup!B:B, "")</f>
        <v>1000003280</v>
      </c>
      <c r="J267" t="s">
        <v>35</v>
      </c>
      <c r="K267" t="s">
        <v>256</v>
      </c>
      <c r="L267" s="28"/>
      <c r="M267" s="29">
        <v>9203015724</v>
      </c>
      <c r="N267">
        <v>5</v>
      </c>
      <c r="O267" s="26">
        <v>0.86</v>
      </c>
      <c r="P267" t="s">
        <v>507</v>
      </c>
      <c r="Q267" s="26">
        <f>Table1[[#This Row],[Net Price]]*Table1[[#This Row],[Qty ordered]]</f>
        <v>41.28</v>
      </c>
      <c r="R267"/>
      <c r="S267">
        <v>48</v>
      </c>
      <c r="T267" s="21">
        <v>48</v>
      </c>
      <c r="U267" s="21">
        <v>0</v>
      </c>
      <c r="V267" s="21">
        <v>48</v>
      </c>
      <c r="W267" s="21">
        <v>0</v>
      </c>
      <c r="X267" s="21" t="str">
        <f>IF(Table1[[#This Row],[GR to be done]]=Table1[[#This Row],[IR to be done]], "✔ Match", "⚠ Mismatch")</f>
        <v>✔ Match</v>
      </c>
      <c r="Z267" s="31">
        <v>45643</v>
      </c>
      <c r="AE267" s="23" t="str">
        <f>_xlfn.XLOOKUP(Table1[[#This Row],[Vendor Name]],VendorLookup!C:C,VendorLookup!H:H, "")</f>
        <v>DAP</v>
      </c>
    </row>
    <row r="268" spans="1:31" hidden="1" x14ac:dyDescent="0.35">
      <c r="A268" s="19">
        <f>_xlfn.XLOOKUP(B268, NetworkLookup!B:B, NetworkLookup!A:A, "")</f>
        <v>0</v>
      </c>
      <c r="C268" s="19">
        <f>_xlfn.XLOOKUP(B268, NetworkLookup!B:B, NetworkLookup!C:C, "")</f>
        <v>0</v>
      </c>
      <c r="D268" s="19">
        <f>_xlfn.XLOOKUP(B268, NetworkLookup!B:B, NetworkLookup!D:D, "")</f>
        <v>0</v>
      </c>
      <c r="F268" t="s">
        <v>30</v>
      </c>
      <c r="I268">
        <f>_xlfn.XLOOKUP(Table1[[#This Row],[Vendor Name]], VendorLookup!C:C, VendorLookup!B:B, "")</f>
        <v>1000003280</v>
      </c>
      <c r="J268" t="s">
        <v>35</v>
      </c>
      <c r="K268" t="s">
        <v>257</v>
      </c>
      <c r="L268" s="28"/>
      <c r="M268" s="29">
        <v>9203015724</v>
      </c>
      <c r="N268">
        <v>6</v>
      </c>
      <c r="O268" s="26">
        <v>0.5</v>
      </c>
      <c r="P268" t="s">
        <v>507</v>
      </c>
      <c r="Q268" s="26">
        <f>Table1[[#This Row],[Net Price]]*Table1[[#This Row],[Qty ordered]]</f>
        <v>12</v>
      </c>
      <c r="R268"/>
      <c r="S268">
        <v>24</v>
      </c>
      <c r="T268" s="21">
        <v>24</v>
      </c>
      <c r="U268" s="21">
        <v>0</v>
      </c>
      <c r="V268" s="21">
        <v>24</v>
      </c>
      <c r="W268" s="21">
        <v>0</v>
      </c>
      <c r="X268" s="21" t="str">
        <f>IF(Table1[[#This Row],[GR to be done]]=Table1[[#This Row],[IR to be done]], "✔ Match", "⚠ Mismatch")</f>
        <v>✔ Match</v>
      </c>
      <c r="Z268" s="31">
        <v>45643</v>
      </c>
      <c r="AE268" s="23" t="str">
        <f>_xlfn.XLOOKUP(Table1[[#This Row],[Vendor Name]],VendorLookup!C:C,VendorLookup!H:H, "")</f>
        <v>DAP</v>
      </c>
    </row>
    <row r="269" spans="1:31" hidden="1" x14ac:dyDescent="0.35">
      <c r="A269" s="19">
        <f>_xlfn.XLOOKUP(B269, NetworkLookup!B:B, NetworkLookup!A:A, "")</f>
        <v>0</v>
      </c>
      <c r="C269" s="19">
        <f>_xlfn.XLOOKUP(B269, NetworkLookup!B:B, NetworkLookup!C:C, "")</f>
        <v>0</v>
      </c>
      <c r="D269" s="19">
        <f>_xlfn.XLOOKUP(B269, NetworkLookup!B:B, NetworkLookup!D:D, "")</f>
        <v>0</v>
      </c>
      <c r="F269" t="s">
        <v>30</v>
      </c>
      <c r="I269">
        <f>_xlfn.XLOOKUP(Table1[[#This Row],[Vendor Name]], VendorLookup!C:C, VendorLookup!B:B, "")</f>
        <v>1000003280</v>
      </c>
      <c r="J269" t="s">
        <v>35</v>
      </c>
      <c r="K269" t="s">
        <v>258</v>
      </c>
      <c r="L269" s="28"/>
      <c r="M269" s="29">
        <v>9203015727</v>
      </c>
      <c r="N269">
        <v>1</v>
      </c>
      <c r="O269" s="26">
        <v>6732.03</v>
      </c>
      <c r="P269" t="s">
        <v>507</v>
      </c>
      <c r="Q269" s="26">
        <f>Table1[[#This Row],[Net Price]]*Table1[[#This Row],[Qty ordered]]</f>
        <v>20196.09</v>
      </c>
      <c r="R269"/>
      <c r="S269">
        <v>3</v>
      </c>
      <c r="T269" s="21">
        <v>3</v>
      </c>
      <c r="U269" s="21">
        <v>0</v>
      </c>
      <c r="V269" s="21">
        <v>3</v>
      </c>
      <c r="W269" s="21">
        <v>0</v>
      </c>
      <c r="X269" s="21" t="str">
        <f>IF(Table1[[#This Row],[GR to be done]]=Table1[[#This Row],[IR to be done]], "✔ Match", "⚠ Mismatch")</f>
        <v>✔ Match</v>
      </c>
      <c r="Z269" s="31">
        <v>45643</v>
      </c>
      <c r="AE269" s="23" t="str">
        <f>_xlfn.XLOOKUP(Table1[[#This Row],[Vendor Name]],VendorLookup!C:C,VendorLookup!H:H, "")</f>
        <v>DAP</v>
      </c>
    </row>
    <row r="270" spans="1:31" hidden="1" x14ac:dyDescent="0.35">
      <c r="A270" s="19">
        <f>_xlfn.XLOOKUP(B270, NetworkLookup!B:B, NetworkLookup!A:A, "")</f>
        <v>0</v>
      </c>
      <c r="C270" s="19">
        <f>_xlfn.XLOOKUP(B270, NetworkLookup!B:B, NetworkLookup!C:C, "")</f>
        <v>0</v>
      </c>
      <c r="D270" s="19">
        <f>_xlfn.XLOOKUP(B270, NetworkLookup!B:B, NetworkLookup!D:D, "")</f>
        <v>0</v>
      </c>
      <c r="F270" t="s">
        <v>30</v>
      </c>
      <c r="I270">
        <f>_xlfn.XLOOKUP(Table1[[#This Row],[Vendor Name]], VendorLookup!C:C, VendorLookup!B:B, "")</f>
        <v>2000046383</v>
      </c>
      <c r="J270" t="s">
        <v>1829</v>
      </c>
      <c r="K270" t="s">
        <v>259</v>
      </c>
      <c r="L270" s="28"/>
      <c r="M270" s="29">
        <v>9203015963</v>
      </c>
      <c r="N270">
        <v>1</v>
      </c>
      <c r="O270" s="26">
        <v>608.21</v>
      </c>
      <c r="P270" t="s">
        <v>507</v>
      </c>
      <c r="Q270" s="26">
        <f>Table1[[#This Row],[Net Price]]*Table1[[#This Row],[Qty ordered]]</f>
        <v>27369.45</v>
      </c>
      <c r="R270"/>
      <c r="S270">
        <v>45</v>
      </c>
      <c r="T270" s="21">
        <v>45</v>
      </c>
      <c r="U270" s="21">
        <v>0</v>
      </c>
      <c r="V270" s="21">
        <v>45</v>
      </c>
      <c r="W270" s="21">
        <v>0</v>
      </c>
      <c r="X270" s="21" t="str">
        <f>IF(Table1[[#This Row],[GR to be done]]=Table1[[#This Row],[IR to be done]], "✔ Match", "⚠ Mismatch")</f>
        <v>✔ Match</v>
      </c>
      <c r="Z270" s="31">
        <v>45644</v>
      </c>
      <c r="AE270" s="23" t="str">
        <f>_xlfn.XLOOKUP(Table1[[#This Row],[Vendor Name]],VendorLookup!C:C,VendorLookup!H:H, "")</f>
        <v>DAP</v>
      </c>
    </row>
    <row r="271" spans="1:31" hidden="1" x14ac:dyDescent="0.35">
      <c r="A271" s="19">
        <f>_xlfn.XLOOKUP(B271, NetworkLookup!B:B, NetworkLookup!A:A, "")</f>
        <v>0</v>
      </c>
      <c r="C271" s="19">
        <f>_xlfn.XLOOKUP(B271, NetworkLookup!B:B, NetworkLookup!C:C, "")</f>
        <v>0</v>
      </c>
      <c r="D271" s="19">
        <f>_xlfn.XLOOKUP(B271, NetworkLookup!B:B, NetworkLookup!D:D, "")</f>
        <v>0</v>
      </c>
      <c r="F271" t="s">
        <v>30</v>
      </c>
      <c r="I271">
        <f>_xlfn.XLOOKUP(Table1[[#This Row],[Vendor Name]], VendorLookup!C:C, VendorLookup!B:B, "")</f>
        <v>2000046383</v>
      </c>
      <c r="J271" t="s">
        <v>1829</v>
      </c>
      <c r="K271" t="s">
        <v>260</v>
      </c>
      <c r="L271" s="28"/>
      <c r="M271" s="29">
        <v>9203015963</v>
      </c>
      <c r="N271">
        <v>2</v>
      </c>
      <c r="O271" s="26">
        <v>555.02</v>
      </c>
      <c r="P271" t="s">
        <v>507</v>
      </c>
      <c r="Q271" s="26">
        <f>Table1[[#This Row],[Net Price]]*Table1[[#This Row],[Qty ordered]]</f>
        <v>6105.2199999999993</v>
      </c>
      <c r="R271"/>
      <c r="S271">
        <v>11</v>
      </c>
      <c r="T271" s="21">
        <v>11</v>
      </c>
      <c r="U271" s="21">
        <v>0</v>
      </c>
      <c r="V271" s="21">
        <v>11</v>
      </c>
      <c r="W271" s="21">
        <v>0</v>
      </c>
      <c r="X271" s="21" t="str">
        <f>IF(Table1[[#This Row],[GR to be done]]=Table1[[#This Row],[IR to be done]], "✔ Match", "⚠ Mismatch")</f>
        <v>✔ Match</v>
      </c>
      <c r="Z271" s="31">
        <v>45644</v>
      </c>
      <c r="AE271" s="23" t="str">
        <f>_xlfn.XLOOKUP(Table1[[#This Row],[Vendor Name]],VendorLookup!C:C,VendorLookup!H:H, "")</f>
        <v>DAP</v>
      </c>
    </row>
    <row r="272" spans="1:31" hidden="1" x14ac:dyDescent="0.35">
      <c r="A272" s="19">
        <f>_xlfn.XLOOKUP(B272, NetworkLookup!B:B, NetworkLookup!A:A, "")</f>
        <v>0</v>
      </c>
      <c r="C272" s="19">
        <f>_xlfn.XLOOKUP(B272, NetworkLookup!B:B, NetworkLookup!C:C, "")</f>
        <v>0</v>
      </c>
      <c r="D272" s="19">
        <f>_xlfn.XLOOKUP(B272, NetworkLookup!B:B, NetworkLookup!D:D, "")</f>
        <v>0</v>
      </c>
      <c r="F272" t="s">
        <v>30</v>
      </c>
      <c r="I272">
        <f>_xlfn.XLOOKUP(Table1[[#This Row],[Vendor Name]], VendorLookup!C:C, VendorLookup!B:B, "")</f>
        <v>2000046383</v>
      </c>
      <c r="J272" t="s">
        <v>1829</v>
      </c>
      <c r="K272" t="s">
        <v>261</v>
      </c>
      <c r="L272" s="28"/>
      <c r="M272" s="29">
        <v>9203015963</v>
      </c>
      <c r="N272">
        <v>3</v>
      </c>
      <c r="O272" s="26">
        <v>959</v>
      </c>
      <c r="P272" t="s">
        <v>507</v>
      </c>
      <c r="Q272" s="26">
        <f>Table1[[#This Row],[Net Price]]*Table1[[#This Row],[Qty ordered]]</f>
        <v>959</v>
      </c>
      <c r="R272"/>
      <c r="S272">
        <v>1</v>
      </c>
      <c r="T272" s="21">
        <v>1</v>
      </c>
      <c r="U272" s="21">
        <v>0</v>
      </c>
      <c r="V272" s="21">
        <v>1</v>
      </c>
      <c r="W272" s="21">
        <v>0</v>
      </c>
      <c r="X272" s="21" t="str">
        <f>IF(Table1[[#This Row],[GR to be done]]=Table1[[#This Row],[IR to be done]], "✔ Match", "⚠ Mismatch")</f>
        <v>✔ Match</v>
      </c>
      <c r="Z272" s="31">
        <v>45644</v>
      </c>
      <c r="AE272" s="23" t="str">
        <f>_xlfn.XLOOKUP(Table1[[#This Row],[Vendor Name]],VendorLookup!C:C,VendorLookup!H:H, "")</f>
        <v>DAP</v>
      </c>
    </row>
    <row r="273" spans="1:35" hidden="1" x14ac:dyDescent="0.35">
      <c r="A273" s="19">
        <f>_xlfn.XLOOKUP(B273, NetworkLookup!B:B, NetworkLookup!A:A, "")</f>
        <v>0</v>
      </c>
      <c r="C273" s="19">
        <f>_xlfn.XLOOKUP(B273, NetworkLookup!B:B, NetworkLookup!C:C, "")</f>
        <v>0</v>
      </c>
      <c r="D273" s="19">
        <f>_xlfn.XLOOKUP(B273, NetworkLookup!B:B, NetworkLookup!D:D, "")</f>
        <v>0</v>
      </c>
      <c r="F273" t="s">
        <v>30</v>
      </c>
      <c r="I273">
        <f>_xlfn.XLOOKUP(Table1[[#This Row],[Vendor Name]], VendorLookup!C:C, VendorLookup!B:B, "")</f>
        <v>1000003280</v>
      </c>
      <c r="J273" t="s">
        <v>35</v>
      </c>
      <c r="K273" t="s">
        <v>262</v>
      </c>
      <c r="L273" s="28"/>
      <c r="M273" s="29">
        <v>9203016374</v>
      </c>
      <c r="N273">
        <v>1</v>
      </c>
      <c r="O273" s="26">
        <v>355.06</v>
      </c>
      <c r="P273" t="s">
        <v>507</v>
      </c>
      <c r="Q273" s="26">
        <f>Table1[[#This Row],[Net Price]]*Table1[[#This Row],[Qty ordered]]</f>
        <v>710.12</v>
      </c>
      <c r="R273"/>
      <c r="S273">
        <v>2</v>
      </c>
      <c r="T273" s="21">
        <v>2</v>
      </c>
      <c r="U273" s="21">
        <v>0</v>
      </c>
      <c r="V273" s="21">
        <v>2</v>
      </c>
      <c r="W273" s="21">
        <v>0</v>
      </c>
      <c r="X273" s="21" t="str">
        <f>IF(Table1[[#This Row],[GR to be done]]=Table1[[#This Row],[IR to be done]], "✔ Match", "⚠ Mismatch")</f>
        <v>✔ Match</v>
      </c>
      <c r="Z273" s="31">
        <v>45646</v>
      </c>
      <c r="AE273" s="23" t="str">
        <f>_xlfn.XLOOKUP(Table1[[#This Row],[Vendor Name]],VendorLookup!C:C,VendorLookup!H:H, "")</f>
        <v>DAP</v>
      </c>
    </row>
    <row r="274" spans="1:35" hidden="1" x14ac:dyDescent="0.35">
      <c r="A274" s="19">
        <f>_xlfn.XLOOKUP(B274, NetworkLookup!B:B, NetworkLookup!A:A, "")</f>
        <v>0</v>
      </c>
      <c r="C274" s="19">
        <f>_xlfn.XLOOKUP(B274, NetworkLookup!B:B, NetworkLookup!C:C, "")</f>
        <v>0</v>
      </c>
      <c r="D274" s="19">
        <f>_xlfn.XLOOKUP(B274, NetworkLookup!B:B, NetworkLookup!D:D, "")</f>
        <v>0</v>
      </c>
      <c r="F274" t="s">
        <v>30</v>
      </c>
      <c r="I274">
        <f>_xlfn.XLOOKUP(Table1[[#This Row],[Vendor Name]], VendorLookup!C:C, VendorLookup!B:B, "")</f>
        <v>2000118763</v>
      </c>
      <c r="J274" t="s">
        <v>54</v>
      </c>
      <c r="K274" t="s">
        <v>263</v>
      </c>
      <c r="L274" s="28"/>
      <c r="M274" s="29">
        <v>9203016380</v>
      </c>
      <c r="N274">
        <v>1</v>
      </c>
      <c r="O274" s="26">
        <v>130</v>
      </c>
      <c r="P274" t="s">
        <v>508</v>
      </c>
      <c r="Q274" s="26">
        <f>Table1[[#This Row],[Net Price]]*Table1[[#This Row],[Qty ordered]]</f>
        <v>260</v>
      </c>
      <c r="R274"/>
      <c r="S274">
        <v>2</v>
      </c>
      <c r="T274" s="21">
        <v>2</v>
      </c>
      <c r="U274" s="21">
        <v>0</v>
      </c>
      <c r="V274" s="21">
        <v>0</v>
      </c>
      <c r="W274" s="21">
        <v>2</v>
      </c>
      <c r="X274" s="21" t="str">
        <f>IF(Table1[[#This Row],[GR to be done]]=Table1[[#This Row],[IR to be done]], "✔ Match", "⚠ Mismatch")</f>
        <v>⚠ Mismatch</v>
      </c>
      <c r="Z274" s="31">
        <v>45646</v>
      </c>
      <c r="AE274" s="23" t="str">
        <f>_xlfn.XLOOKUP(Table1[[#This Row],[Vendor Name]],VendorLookup!C:C,VendorLookup!H:H, "")</f>
        <v>DDP</v>
      </c>
    </row>
    <row r="275" spans="1:35" hidden="1" x14ac:dyDescent="0.35">
      <c r="A275" s="19">
        <f>_xlfn.XLOOKUP(B275, NetworkLookup!B:B, NetworkLookup!A:A, "")</f>
        <v>0</v>
      </c>
      <c r="C275" s="19">
        <f>_xlfn.XLOOKUP(B275, NetworkLookup!B:B, NetworkLookup!C:C, "")</f>
        <v>0</v>
      </c>
      <c r="D275" s="19">
        <f>_xlfn.XLOOKUP(B275, NetworkLookup!B:B, NetworkLookup!D:D, "")</f>
        <v>0</v>
      </c>
      <c r="F275" t="s">
        <v>30</v>
      </c>
      <c r="I275">
        <f>_xlfn.XLOOKUP(Table1[[#This Row],[Vendor Name]], VendorLookup!C:C, VendorLookup!B:B, "")</f>
        <v>2000041466</v>
      </c>
      <c r="J275" t="s">
        <v>1810</v>
      </c>
      <c r="K275" t="s">
        <v>264</v>
      </c>
      <c r="L275" s="28"/>
      <c r="M275" s="29">
        <v>9203016388</v>
      </c>
      <c r="N275">
        <v>1</v>
      </c>
      <c r="O275" s="26">
        <v>30295.02</v>
      </c>
      <c r="P275" t="s">
        <v>507</v>
      </c>
      <c r="Q275" s="26">
        <f>Table1[[#This Row],[Net Price]]*Table1[[#This Row],[Qty ordered]]</f>
        <v>30295.02</v>
      </c>
      <c r="R275"/>
      <c r="S275">
        <v>1</v>
      </c>
      <c r="T275" s="21">
        <v>1</v>
      </c>
      <c r="U275" s="21">
        <v>0</v>
      </c>
      <c r="V275" s="21">
        <v>1</v>
      </c>
      <c r="W275" s="21">
        <v>0</v>
      </c>
      <c r="X275" s="21" t="str">
        <f>IF(Table1[[#This Row],[GR to be done]]=Table1[[#This Row],[IR to be done]], "✔ Match", "⚠ Mismatch")</f>
        <v>✔ Match</v>
      </c>
      <c r="Z275" s="31">
        <v>45646</v>
      </c>
      <c r="AE275" s="23" t="str">
        <f>_xlfn.XLOOKUP(Table1[[#This Row],[Vendor Name]],VendorLookup!C:C,VendorLookup!H:H, "")</f>
        <v>DAP</v>
      </c>
    </row>
    <row r="276" spans="1:35" hidden="1" x14ac:dyDescent="0.35">
      <c r="A276" s="19">
        <f>_xlfn.XLOOKUP(B276, NetworkLookup!B:B, NetworkLookup!A:A, "")</f>
        <v>0</v>
      </c>
      <c r="C276" s="19">
        <f>_xlfn.XLOOKUP(B276, NetworkLookup!B:B, NetworkLookup!C:C, "")</f>
        <v>0</v>
      </c>
      <c r="D276" s="19">
        <f>_xlfn.XLOOKUP(B276, NetworkLookup!B:B, NetworkLookup!D:D, "")</f>
        <v>0</v>
      </c>
      <c r="F276" t="s">
        <v>30</v>
      </c>
      <c r="I276">
        <f>_xlfn.XLOOKUP(Table1[[#This Row],[Vendor Name]], VendorLookup!C:C, VendorLookup!B:B, "")</f>
        <v>1000000551</v>
      </c>
      <c r="J276" t="s">
        <v>33</v>
      </c>
      <c r="K276" t="s">
        <v>265</v>
      </c>
      <c r="L276" s="28"/>
      <c r="M276" s="29">
        <v>9203016389</v>
      </c>
      <c r="N276">
        <v>1</v>
      </c>
      <c r="O276" s="26">
        <v>2083.7399999999998</v>
      </c>
      <c r="P276" t="s">
        <v>507</v>
      </c>
      <c r="Q276" s="26">
        <f>Table1[[#This Row],[Net Price]]*Table1[[#This Row],[Qty ordered]]</f>
        <v>8334.9599999999991</v>
      </c>
      <c r="R276"/>
      <c r="S276">
        <v>4</v>
      </c>
      <c r="T276" s="21">
        <v>4</v>
      </c>
      <c r="U276" s="21">
        <v>0</v>
      </c>
      <c r="V276" s="21">
        <v>4</v>
      </c>
      <c r="W276" s="21">
        <v>0</v>
      </c>
      <c r="X276" s="21" t="str">
        <f>IF(Table1[[#This Row],[GR to be done]]=Table1[[#This Row],[IR to be done]], "✔ Match", "⚠ Mismatch")</f>
        <v>✔ Match</v>
      </c>
      <c r="Z276" s="31">
        <v>45646</v>
      </c>
      <c r="AE276" s="23" t="str">
        <f>_xlfn.XLOOKUP(Table1[[#This Row],[Vendor Name]],VendorLookup!C:C,VendorLookup!H:H, "")</f>
        <v>DAP</v>
      </c>
    </row>
    <row r="277" spans="1:35" hidden="1" x14ac:dyDescent="0.35">
      <c r="A277" s="19">
        <f>_xlfn.XLOOKUP(B277, NetworkLookup!B:B, NetworkLookup!A:A, "")</f>
        <v>0</v>
      </c>
      <c r="C277" s="19">
        <f>_xlfn.XLOOKUP(B277, NetworkLookup!B:B, NetworkLookup!C:C, "")</f>
        <v>0</v>
      </c>
      <c r="D277" s="19">
        <f>_xlfn.XLOOKUP(B277, NetworkLookup!B:B, NetworkLookup!D:D, "")</f>
        <v>0</v>
      </c>
      <c r="F277" t="s">
        <v>30</v>
      </c>
      <c r="I277">
        <f>_xlfn.XLOOKUP(Table1[[#This Row],[Vendor Name]], VendorLookup!C:C, VendorLookup!B:B, "")</f>
        <v>1000003280</v>
      </c>
      <c r="J277" t="s">
        <v>35</v>
      </c>
      <c r="K277" t="s">
        <v>266</v>
      </c>
      <c r="L277" s="28"/>
      <c r="M277" s="29">
        <v>9203016390</v>
      </c>
      <c r="N277">
        <v>1</v>
      </c>
      <c r="O277" s="26">
        <v>16221.26</v>
      </c>
      <c r="P277" t="s">
        <v>507</v>
      </c>
      <c r="Q277" s="26">
        <f>Table1[[#This Row],[Net Price]]*Table1[[#This Row],[Qty ordered]]</f>
        <v>16221.26</v>
      </c>
      <c r="R277"/>
      <c r="S277">
        <v>1</v>
      </c>
      <c r="T277" s="21">
        <v>0</v>
      </c>
      <c r="U277" s="21">
        <v>1</v>
      </c>
      <c r="V277" s="21">
        <v>1</v>
      </c>
      <c r="W277" s="21">
        <v>0</v>
      </c>
      <c r="X277" s="21" t="str">
        <f>IF(Table1[[#This Row],[GR to be done]]=Table1[[#This Row],[IR to be done]], "✔ Match", "⚠ Mismatch")</f>
        <v>⚠ Mismatch</v>
      </c>
      <c r="Z277" s="31">
        <v>45646</v>
      </c>
      <c r="AE277" s="23" t="str">
        <f>_xlfn.XLOOKUP(Table1[[#This Row],[Vendor Name]],VendorLookup!C:C,VendorLookup!H:H, "")</f>
        <v>DAP</v>
      </c>
    </row>
    <row r="278" spans="1:35" hidden="1" x14ac:dyDescent="0.35">
      <c r="A278" s="19">
        <f>_xlfn.XLOOKUP(B278, NetworkLookup!B:B, NetworkLookup!A:A, "")</f>
        <v>0</v>
      </c>
      <c r="C278" s="19">
        <f>_xlfn.XLOOKUP(B278, NetworkLookup!B:B, NetworkLookup!C:C, "")</f>
        <v>0</v>
      </c>
      <c r="D278" s="19">
        <f>_xlfn.XLOOKUP(B278, NetworkLookup!B:B, NetworkLookup!D:D, "")</f>
        <v>0</v>
      </c>
      <c r="F278" t="s">
        <v>30</v>
      </c>
      <c r="I278">
        <f>_xlfn.XLOOKUP(Table1[[#This Row],[Vendor Name]], VendorLookup!C:C, VendorLookup!B:B, "")</f>
        <v>1000003280</v>
      </c>
      <c r="J278" t="s">
        <v>35</v>
      </c>
      <c r="K278" t="s">
        <v>267</v>
      </c>
      <c r="L278" s="28"/>
      <c r="M278" s="29">
        <v>9203016390</v>
      </c>
      <c r="N278">
        <v>2</v>
      </c>
      <c r="O278" s="26">
        <v>3996.64</v>
      </c>
      <c r="P278" t="s">
        <v>507</v>
      </c>
      <c r="Q278" s="26">
        <f>Table1[[#This Row],[Net Price]]*Table1[[#This Row],[Qty ordered]]</f>
        <v>3996.64</v>
      </c>
      <c r="R278"/>
      <c r="S278">
        <v>1</v>
      </c>
      <c r="T278" s="21">
        <v>1</v>
      </c>
      <c r="U278" s="21">
        <v>0</v>
      </c>
      <c r="V278" s="21">
        <v>1</v>
      </c>
      <c r="W278" s="21">
        <v>0</v>
      </c>
      <c r="X278" s="21" t="str">
        <f>IF(Table1[[#This Row],[GR to be done]]=Table1[[#This Row],[IR to be done]], "✔ Match", "⚠ Mismatch")</f>
        <v>✔ Match</v>
      </c>
      <c r="Z278" s="31">
        <v>45646</v>
      </c>
      <c r="AE278" s="23" t="str">
        <f>_xlfn.XLOOKUP(Table1[[#This Row],[Vendor Name]],VendorLookup!C:C,VendorLookup!H:H, "")</f>
        <v>DAP</v>
      </c>
    </row>
    <row r="279" spans="1:35" hidden="1" x14ac:dyDescent="0.35">
      <c r="A279" s="19">
        <f>_xlfn.XLOOKUP(B279, NetworkLookup!B:B, NetworkLookup!A:A, "")</f>
        <v>0</v>
      </c>
      <c r="C279" s="19">
        <f>_xlfn.XLOOKUP(B279, NetworkLookup!B:B, NetworkLookup!C:C, "")</f>
        <v>0</v>
      </c>
      <c r="D279" s="19">
        <f>_xlfn.XLOOKUP(B279, NetworkLookup!B:B, NetworkLookup!D:D, "")</f>
        <v>0</v>
      </c>
      <c r="F279" t="s">
        <v>30</v>
      </c>
      <c r="I279">
        <f>_xlfn.XLOOKUP(Table1[[#This Row],[Vendor Name]], VendorLookup!C:C, VendorLookup!B:B, "")</f>
        <v>1000003280</v>
      </c>
      <c r="J279" t="s">
        <v>35</v>
      </c>
      <c r="K279" t="s">
        <v>268</v>
      </c>
      <c r="L279" s="28"/>
      <c r="M279" s="29">
        <v>9203016390</v>
      </c>
      <c r="N279">
        <v>3</v>
      </c>
      <c r="O279" s="26">
        <v>1519.64</v>
      </c>
      <c r="P279" t="s">
        <v>507</v>
      </c>
      <c r="Q279" s="26">
        <f>Table1[[#This Row],[Net Price]]*Table1[[#This Row],[Qty ordered]]</f>
        <v>1519.64</v>
      </c>
      <c r="R279"/>
      <c r="S279">
        <v>1</v>
      </c>
      <c r="T279" s="21">
        <v>1</v>
      </c>
      <c r="U279" s="21">
        <v>0</v>
      </c>
      <c r="V279" s="21">
        <v>1</v>
      </c>
      <c r="W279" s="21">
        <v>0</v>
      </c>
      <c r="X279" s="21" t="str">
        <f>IF(Table1[[#This Row],[GR to be done]]=Table1[[#This Row],[IR to be done]], "✔ Match", "⚠ Mismatch")</f>
        <v>✔ Match</v>
      </c>
      <c r="Z279" s="31">
        <v>45646</v>
      </c>
      <c r="AE279" s="23" t="str">
        <f>_xlfn.XLOOKUP(Table1[[#This Row],[Vendor Name]],VendorLookup!C:C,VendorLookup!H:H, "")</f>
        <v>DAP</v>
      </c>
    </row>
    <row r="280" spans="1:35" hidden="1" x14ac:dyDescent="0.35">
      <c r="A280" s="19">
        <f>_xlfn.XLOOKUP(B280, NetworkLookup!B:B, NetworkLookup!A:A, "")</f>
        <v>0</v>
      </c>
      <c r="C280" s="19">
        <f>_xlfn.XLOOKUP(B280, NetworkLookup!B:B, NetworkLookup!C:C, "")</f>
        <v>0</v>
      </c>
      <c r="D280" s="19">
        <f>_xlfn.XLOOKUP(B280, NetworkLookup!B:B, NetworkLookup!D:D, "")</f>
        <v>0</v>
      </c>
      <c r="F280" t="s">
        <v>30</v>
      </c>
      <c r="I280">
        <f>_xlfn.XLOOKUP(Table1[[#This Row],[Vendor Name]], VendorLookup!C:C, VendorLookup!B:B, "")</f>
        <v>1000003280</v>
      </c>
      <c r="J280" t="s">
        <v>35</v>
      </c>
      <c r="K280" t="s">
        <v>269</v>
      </c>
      <c r="L280" s="28"/>
      <c r="M280" s="29">
        <v>9203016390</v>
      </c>
      <c r="N280">
        <v>4</v>
      </c>
      <c r="O280" s="26">
        <v>22758.27</v>
      </c>
      <c r="P280" t="s">
        <v>507</v>
      </c>
      <c r="Q280" s="26">
        <f>Table1[[#This Row],[Net Price]]*Table1[[#This Row],[Qty ordered]]</f>
        <v>22758.27</v>
      </c>
      <c r="R280"/>
      <c r="S280">
        <v>1</v>
      </c>
      <c r="T280" s="21">
        <v>1</v>
      </c>
      <c r="U280" s="21">
        <v>0</v>
      </c>
      <c r="V280" s="21">
        <v>1</v>
      </c>
      <c r="W280" s="21">
        <v>0</v>
      </c>
      <c r="X280" s="21" t="str">
        <f>IF(Table1[[#This Row],[GR to be done]]=Table1[[#This Row],[IR to be done]], "✔ Match", "⚠ Mismatch")</f>
        <v>✔ Match</v>
      </c>
      <c r="Z280" s="31">
        <v>45646</v>
      </c>
      <c r="AE280" s="23" t="str">
        <f>_xlfn.XLOOKUP(Table1[[#This Row],[Vendor Name]],VendorLookup!C:C,VendorLookup!H:H, "")</f>
        <v>DAP</v>
      </c>
    </row>
    <row r="281" spans="1:35" hidden="1" x14ac:dyDescent="0.35">
      <c r="A281" s="19">
        <f>_xlfn.XLOOKUP(B281, NetworkLookup!B:B, NetworkLookup!A:A, "")</f>
        <v>0</v>
      </c>
      <c r="C281" s="19">
        <f>_xlfn.XLOOKUP(B281, NetworkLookup!B:B, NetworkLookup!C:C, "")</f>
        <v>0</v>
      </c>
      <c r="D281" s="19">
        <f>_xlfn.XLOOKUP(B281, NetworkLookup!B:B, NetworkLookup!D:D, "")</f>
        <v>0</v>
      </c>
      <c r="F281" t="s">
        <v>30</v>
      </c>
      <c r="I281">
        <f>_xlfn.XLOOKUP(Table1[[#This Row],[Vendor Name]], VendorLookup!C:C, VendorLookup!B:B, "")</f>
        <v>1000003280</v>
      </c>
      <c r="J281" t="s">
        <v>35</v>
      </c>
      <c r="K281" t="s">
        <v>270</v>
      </c>
      <c r="L281" s="28"/>
      <c r="M281" s="29">
        <v>9203016390</v>
      </c>
      <c r="N281">
        <v>5</v>
      </c>
      <c r="O281" s="26">
        <v>1519.64</v>
      </c>
      <c r="P281" t="s">
        <v>507</v>
      </c>
      <c r="Q281" s="26">
        <f>Table1[[#This Row],[Net Price]]*Table1[[#This Row],[Qty ordered]]</f>
        <v>1519.64</v>
      </c>
      <c r="R281"/>
      <c r="S281">
        <v>1</v>
      </c>
      <c r="T281" s="21">
        <v>1</v>
      </c>
      <c r="U281" s="21">
        <v>0</v>
      </c>
      <c r="V281" s="21">
        <v>1</v>
      </c>
      <c r="W281" s="21">
        <v>0</v>
      </c>
      <c r="X281" s="21" t="str">
        <f>IF(Table1[[#This Row],[GR to be done]]=Table1[[#This Row],[IR to be done]], "✔ Match", "⚠ Mismatch")</f>
        <v>✔ Match</v>
      </c>
      <c r="Z281" s="31">
        <v>45646</v>
      </c>
      <c r="AE281" s="23" t="str">
        <f>_xlfn.XLOOKUP(Table1[[#This Row],[Vendor Name]],VendorLookup!C:C,VendorLookup!H:H, "")</f>
        <v>DAP</v>
      </c>
    </row>
    <row r="282" spans="1:35" hidden="1" x14ac:dyDescent="0.35">
      <c r="A282" s="19">
        <f>_xlfn.XLOOKUP(B282, NetworkLookup!B:B, NetworkLookup!A:A, "")</f>
        <v>0</v>
      </c>
      <c r="C282" s="19">
        <f>_xlfn.XLOOKUP(B282, NetworkLookup!B:B, NetworkLookup!C:C, "")</f>
        <v>0</v>
      </c>
      <c r="D282" s="19">
        <f>_xlfn.XLOOKUP(B282, NetworkLookup!B:B, NetworkLookup!D:D, "")</f>
        <v>0</v>
      </c>
      <c r="F282" t="s">
        <v>30</v>
      </c>
      <c r="I282">
        <f>_xlfn.XLOOKUP(Table1[[#This Row],[Vendor Name]], VendorLookup!C:C, VendorLookup!B:B, "")</f>
        <v>1000003280</v>
      </c>
      <c r="J282" t="s">
        <v>35</v>
      </c>
      <c r="K282" t="s">
        <v>271</v>
      </c>
      <c r="L282" s="28"/>
      <c r="M282" s="29">
        <v>9203016390</v>
      </c>
      <c r="N282">
        <v>6</v>
      </c>
      <c r="O282" s="26">
        <v>22448.28</v>
      </c>
      <c r="P282" t="s">
        <v>507</v>
      </c>
      <c r="Q282" s="26">
        <f>Table1[[#This Row],[Net Price]]*Table1[[#This Row],[Qty ordered]]</f>
        <v>22448.28</v>
      </c>
      <c r="R282"/>
      <c r="S282">
        <v>1</v>
      </c>
      <c r="T282" s="21">
        <v>1</v>
      </c>
      <c r="U282" s="21">
        <v>0</v>
      </c>
      <c r="V282" s="21">
        <v>1</v>
      </c>
      <c r="W282" s="21">
        <v>0</v>
      </c>
      <c r="X282" s="21" t="str">
        <f>IF(Table1[[#This Row],[GR to be done]]=Table1[[#This Row],[IR to be done]], "✔ Match", "⚠ Mismatch")</f>
        <v>✔ Match</v>
      </c>
      <c r="Z282" s="31">
        <v>45646</v>
      </c>
      <c r="AE282" s="23" t="str">
        <f>_xlfn.XLOOKUP(Table1[[#This Row],[Vendor Name]],VendorLookup!C:C,VendorLookup!H:H, "")</f>
        <v>DAP</v>
      </c>
    </row>
    <row r="283" spans="1:35" hidden="1" x14ac:dyDescent="0.35">
      <c r="A283" s="19">
        <f>_xlfn.XLOOKUP(B283, NetworkLookup!B:B, NetworkLookup!A:A, "")</f>
        <v>0</v>
      </c>
      <c r="C283" s="19">
        <f>_xlfn.XLOOKUP(B283, NetworkLookup!B:B, NetworkLookup!C:C, "")</f>
        <v>0</v>
      </c>
      <c r="D283" s="19">
        <f>_xlfn.XLOOKUP(B283, NetworkLookup!B:B, NetworkLookup!D:D, "")</f>
        <v>0</v>
      </c>
      <c r="F283" t="s">
        <v>30</v>
      </c>
      <c r="I283">
        <f>_xlfn.XLOOKUP(Table1[[#This Row],[Vendor Name]], VendorLookup!C:C, VendorLookup!B:B, "")</f>
        <v>1000003280</v>
      </c>
      <c r="J283" t="s">
        <v>35</v>
      </c>
      <c r="K283" t="s">
        <v>272</v>
      </c>
      <c r="L283" s="28"/>
      <c r="M283" s="29">
        <v>9203016390</v>
      </c>
      <c r="N283">
        <v>7</v>
      </c>
      <c r="O283" s="26">
        <v>13417.32</v>
      </c>
      <c r="P283" t="s">
        <v>507</v>
      </c>
      <c r="Q283" s="26">
        <f>Table1[[#This Row],[Net Price]]*Table1[[#This Row],[Qty ordered]]</f>
        <v>13417.32</v>
      </c>
      <c r="R283"/>
      <c r="S283">
        <v>1</v>
      </c>
      <c r="T283" s="21">
        <v>1</v>
      </c>
      <c r="U283" s="21">
        <v>0</v>
      </c>
      <c r="V283" s="21">
        <v>1</v>
      </c>
      <c r="W283" s="21">
        <v>0</v>
      </c>
      <c r="X283" s="21" t="str">
        <f>IF(Table1[[#This Row],[GR to be done]]=Table1[[#This Row],[IR to be done]], "✔ Match", "⚠ Mismatch")</f>
        <v>✔ Match</v>
      </c>
      <c r="Z283" s="31">
        <v>45646</v>
      </c>
      <c r="AE283" s="23" t="str">
        <f>_xlfn.XLOOKUP(Table1[[#This Row],[Vendor Name]],VendorLookup!C:C,VendorLookup!H:H, "")</f>
        <v>DAP</v>
      </c>
    </row>
    <row r="284" spans="1:35" hidden="1" x14ac:dyDescent="0.35">
      <c r="A284" s="19">
        <f>_xlfn.XLOOKUP(B284, NetworkLookup!B:B, NetworkLookup!A:A, "")</f>
        <v>0</v>
      </c>
      <c r="C284" s="19">
        <f>_xlfn.XLOOKUP(B284, NetworkLookup!B:B, NetworkLookup!C:C, "")</f>
        <v>0</v>
      </c>
      <c r="D284" s="19">
        <f>_xlfn.XLOOKUP(B284, NetworkLookup!B:B, NetworkLookup!D:D, "")</f>
        <v>0</v>
      </c>
      <c r="F284" t="s">
        <v>30</v>
      </c>
      <c r="I284">
        <f>_xlfn.XLOOKUP(Table1[[#This Row],[Vendor Name]], VendorLookup!C:C, VendorLookup!B:B, "")</f>
        <v>2000118763</v>
      </c>
      <c r="J284" t="s">
        <v>54</v>
      </c>
      <c r="K284" t="s">
        <v>273</v>
      </c>
      <c r="L284" s="28"/>
      <c r="M284" s="29">
        <v>9203016396</v>
      </c>
      <c r="N284">
        <v>1</v>
      </c>
      <c r="O284" s="26">
        <v>30</v>
      </c>
      <c r="P284" t="s">
        <v>508</v>
      </c>
      <c r="Q284" s="26">
        <f>Table1[[#This Row],[Net Price]]*Table1[[#This Row],[Qty ordered]]</f>
        <v>240</v>
      </c>
      <c r="R284"/>
      <c r="S284">
        <v>8</v>
      </c>
      <c r="T284" s="21">
        <v>8</v>
      </c>
      <c r="U284" s="21">
        <v>0</v>
      </c>
      <c r="V284" s="21">
        <v>8</v>
      </c>
      <c r="W284" s="21">
        <v>0</v>
      </c>
      <c r="X284" s="21" t="str">
        <f>IF(Table1[[#This Row],[GR to be done]]=Table1[[#This Row],[IR to be done]], "✔ Match", "⚠ Mismatch")</f>
        <v>✔ Match</v>
      </c>
      <c r="Z284" s="31">
        <v>45646</v>
      </c>
      <c r="AE284" s="23" t="str">
        <f>_xlfn.XLOOKUP(Table1[[#This Row],[Vendor Name]],VendorLookup!C:C,VendorLookup!H:H, "")</f>
        <v>DDP</v>
      </c>
    </row>
    <row r="285" spans="1:35" x14ac:dyDescent="0.35">
      <c r="A285" s="45">
        <f>_xlfn.XLOOKUP(B285, NetworkLookup!B:B, NetworkLookup!A:A, "")</f>
        <v>10568</v>
      </c>
      <c r="B285" s="35">
        <v>902261817</v>
      </c>
      <c r="C285" s="45" t="str">
        <f>_xlfn.XLOOKUP(B285, NetworkLookup!B:B, NetworkLookup!C:C, "")</f>
        <v>RP STOCKHOLM 4890HP DE TAIL</v>
      </c>
      <c r="D285" s="35" t="str">
        <f>_xlfn.XLOOKUP(B285, NetworkLookup!B:B, NetworkLookup!D:D, "")</f>
        <v>REMOTE</v>
      </c>
      <c r="E285" s="36" t="s">
        <v>3696</v>
      </c>
      <c r="F285" s="36" t="s">
        <v>30</v>
      </c>
      <c r="G285" s="36" t="s">
        <v>3637</v>
      </c>
      <c r="H285" s="36" t="s">
        <v>555</v>
      </c>
      <c r="I285" s="36">
        <f>_xlfn.XLOOKUP(Table1[[#This Row],[Vendor Name]], VendorLookup!C:C, VendorLookup!B:B, "")</f>
        <v>2000118763</v>
      </c>
      <c r="J285" s="36" t="s">
        <v>54</v>
      </c>
      <c r="K285" s="36" t="s">
        <v>274</v>
      </c>
      <c r="L285" s="37" t="s">
        <v>3643</v>
      </c>
      <c r="M285" s="37">
        <v>9203017876</v>
      </c>
      <c r="N285" s="36">
        <v>1</v>
      </c>
      <c r="O285" s="38">
        <v>35</v>
      </c>
      <c r="P285" s="36" t="s">
        <v>508</v>
      </c>
      <c r="Q285" s="38">
        <f>Table1[[#This Row],[Net Price]]*Table1[[#This Row],[Qty ordered]]</f>
        <v>420</v>
      </c>
      <c r="R285" s="36">
        <v>1</v>
      </c>
      <c r="S285" s="36">
        <v>12</v>
      </c>
      <c r="T285" s="40">
        <v>12</v>
      </c>
      <c r="U285" s="40">
        <v>0</v>
      </c>
      <c r="V285" s="40">
        <v>12</v>
      </c>
      <c r="W285" s="40">
        <v>0</v>
      </c>
      <c r="X285" s="40" t="str">
        <f>IF(Table1[[#This Row],[GR to be done]]=Table1[[#This Row],[IR to be done]], "✔ Match", "⚠ Mismatch")</f>
        <v>✔ Match</v>
      </c>
      <c r="Y285" s="40"/>
      <c r="Z285" s="41">
        <v>45664</v>
      </c>
      <c r="AA285" s="41">
        <v>45645</v>
      </c>
      <c r="AB285" s="40"/>
      <c r="AC285" s="40"/>
      <c r="AD285" s="40"/>
      <c r="AE285" s="42" t="str">
        <f>_xlfn.XLOOKUP(Table1[[#This Row],[Vendor Name]],VendorLookup!C:C,VendorLookup!H:H, "")</f>
        <v>DDP</v>
      </c>
      <c r="AF285" s="42"/>
      <c r="AG285" s="42"/>
      <c r="AH285" s="43"/>
      <c r="AI285" s="43"/>
    </row>
    <row r="286" spans="1:35" x14ac:dyDescent="0.35">
      <c r="A286" s="45" t="str">
        <f>_xlfn.XLOOKUP(B286, NetworkLookup!B:B, NetworkLookup!A:A, "")</f>
        <v>000989</v>
      </c>
      <c r="B286" s="35">
        <v>901837526</v>
      </c>
      <c r="C286" s="45" t="str">
        <f>_xlfn.XLOOKUP(B286, NetworkLookup!B:B, NetworkLookup!C:C, "")</f>
        <v>RP MILANO 4461 B77D DE</v>
      </c>
      <c r="D286" s="35" t="str">
        <f>_xlfn.XLOOKUP(B286, NetworkLookup!B:B, NetworkLookup!D:D, "")</f>
        <v>REMOTE</v>
      </c>
      <c r="E286" s="36" t="s">
        <v>3652</v>
      </c>
      <c r="F286" s="36" t="s">
        <v>30</v>
      </c>
      <c r="G286" s="36" t="s">
        <v>3637</v>
      </c>
      <c r="H286" s="36" t="s">
        <v>3655</v>
      </c>
      <c r="I286" s="36">
        <f>_xlfn.XLOOKUP(Table1[[#This Row],[Vendor Name]], VendorLookup!C:C, VendorLookup!B:B, "")</f>
        <v>1000003280</v>
      </c>
      <c r="J286" s="36" t="s">
        <v>35</v>
      </c>
      <c r="K286" s="36" t="s">
        <v>275</v>
      </c>
      <c r="L286" s="37" t="s">
        <v>3644</v>
      </c>
      <c r="M286" s="37">
        <v>9203018676</v>
      </c>
      <c r="N286" s="36">
        <v>1</v>
      </c>
      <c r="O286" s="38">
        <v>354.86</v>
      </c>
      <c r="P286" s="36" t="s">
        <v>507</v>
      </c>
      <c r="Q286" s="38">
        <f>Table1[[#This Row],[Net Price]]*Table1[[#This Row],[Qty ordered]]</f>
        <v>6032.62</v>
      </c>
      <c r="R286" s="36">
        <v>1.4378599999999999</v>
      </c>
      <c r="S286" s="36">
        <v>17</v>
      </c>
      <c r="T286" s="40">
        <v>17</v>
      </c>
      <c r="U286" s="40">
        <v>0</v>
      </c>
      <c r="V286" s="40">
        <v>17</v>
      </c>
      <c r="W286" s="40">
        <v>0</v>
      </c>
      <c r="X286" s="40" t="str">
        <f>IF(Table1[[#This Row],[GR to be done]]=Table1[[#This Row],[IR to be done]], "✔ Match", "⚠ Mismatch")</f>
        <v>✔ Match</v>
      </c>
      <c r="Y286" s="40"/>
      <c r="Z286" s="41">
        <v>45670</v>
      </c>
      <c r="AA286" s="41"/>
      <c r="AB286" s="40"/>
      <c r="AC286" s="40"/>
      <c r="AD286" s="40"/>
      <c r="AE286" s="42" t="str">
        <f>_xlfn.XLOOKUP(Table1[[#This Row],[Vendor Name]],VendorLookup!C:C,VendorLookup!H:H, "")</f>
        <v>DAP</v>
      </c>
      <c r="AF286" s="42"/>
      <c r="AG286" s="42"/>
      <c r="AH286" s="43"/>
      <c r="AI286" s="43"/>
    </row>
    <row r="287" spans="1:35" x14ac:dyDescent="0.35">
      <c r="A287" s="45" t="str">
        <f>_xlfn.XLOOKUP(B287, NetworkLookup!B:B, NetworkLookup!A:A, "")</f>
        <v>000989</v>
      </c>
      <c r="B287" s="35">
        <v>901837526</v>
      </c>
      <c r="C287" s="45" t="str">
        <f>_xlfn.XLOOKUP(B287, NetworkLookup!B:B, NetworkLookup!C:C, "")</f>
        <v>RP MILANO 4461 B77D DE</v>
      </c>
      <c r="D287" s="35" t="str">
        <f>_xlfn.XLOOKUP(B287, NetworkLookup!B:B, NetworkLookup!D:D, "")</f>
        <v>REMOTE</v>
      </c>
      <c r="E287" s="36" t="s">
        <v>3652</v>
      </c>
      <c r="F287" s="36" t="s">
        <v>30</v>
      </c>
      <c r="G287" s="36" t="s">
        <v>3637</v>
      </c>
      <c r="H287" s="36" t="s">
        <v>3656</v>
      </c>
      <c r="I287" s="36">
        <f>_xlfn.XLOOKUP(Table1[[#This Row],[Vendor Name]], VendorLookup!C:C, VendorLookup!B:B, "")</f>
        <v>1000003280</v>
      </c>
      <c r="J287" s="36" t="s">
        <v>35</v>
      </c>
      <c r="K287" s="36" t="s">
        <v>276</v>
      </c>
      <c r="L287" s="37" t="s">
        <v>3645</v>
      </c>
      <c r="M287" s="37">
        <v>9203018728</v>
      </c>
      <c r="N287" s="36">
        <v>1</v>
      </c>
      <c r="O287" s="38">
        <v>1176.3399999999999</v>
      </c>
      <c r="P287" s="36" t="s">
        <v>507</v>
      </c>
      <c r="Q287" s="38">
        <f>Table1[[#This Row],[Net Price]]*Table1[[#This Row],[Qty ordered]]</f>
        <v>2352.6799999999998</v>
      </c>
      <c r="R287" s="36">
        <v>1.4378599999999999</v>
      </c>
      <c r="S287" s="36">
        <v>2</v>
      </c>
      <c r="T287" s="40">
        <v>2</v>
      </c>
      <c r="U287" s="40">
        <v>0</v>
      </c>
      <c r="V287" s="40">
        <v>2</v>
      </c>
      <c r="W287" s="40">
        <v>0</v>
      </c>
      <c r="X287" s="40" t="str">
        <f>IF(Table1[[#This Row],[GR to be done]]=Table1[[#This Row],[IR to be done]], "✔ Match", "⚠ Mismatch")</f>
        <v>✔ Match</v>
      </c>
      <c r="Y287" s="40"/>
      <c r="Z287" s="41">
        <v>45671</v>
      </c>
      <c r="AA287" s="41"/>
      <c r="AB287" s="40"/>
      <c r="AC287" s="40"/>
      <c r="AD287" s="40"/>
      <c r="AE287" s="42" t="str">
        <f>_xlfn.XLOOKUP(Table1[[#This Row],[Vendor Name]],VendorLookup!C:C,VendorLookup!H:H, "")</f>
        <v>DAP</v>
      </c>
      <c r="AF287" s="42"/>
      <c r="AG287" s="42"/>
      <c r="AH287" s="43"/>
      <c r="AI287" s="43"/>
    </row>
    <row r="288" spans="1:35" x14ac:dyDescent="0.35">
      <c r="A288" s="45" t="str">
        <f>_xlfn.XLOOKUP(B288, NetworkLookup!B:B, NetworkLookup!A:A, "")</f>
        <v>13101</v>
      </c>
      <c r="B288" s="35">
        <v>901100666</v>
      </c>
      <c r="C288" s="45" t="str">
        <f>_xlfn.XLOOKUP(B288, NetworkLookup!B:B, NetworkLookup!C:C, "")</f>
        <v>RP MILANO 4472HP B5 DE</v>
      </c>
      <c r="D288" s="35" t="str">
        <f>_xlfn.XLOOKUP(B288, NetworkLookup!B:B, NetworkLookup!D:D, "")</f>
        <v>REMOTE</v>
      </c>
      <c r="E288" s="36" t="s">
        <v>3653</v>
      </c>
      <c r="F288" s="36" t="s">
        <v>30</v>
      </c>
      <c r="G288" s="36" t="s">
        <v>3637</v>
      </c>
      <c r="H288" s="36" t="s">
        <v>3657</v>
      </c>
      <c r="I288" s="36">
        <f>_xlfn.XLOOKUP(Table1[[#This Row],[Vendor Name]], VendorLookup!C:C, VendorLookup!B:B, "")</f>
        <v>1000003280</v>
      </c>
      <c r="J288" s="36" t="s">
        <v>35</v>
      </c>
      <c r="K288" s="36" t="s">
        <v>277</v>
      </c>
      <c r="L288" s="37" t="s">
        <v>3646</v>
      </c>
      <c r="M288" s="37">
        <v>9203018836</v>
      </c>
      <c r="N288" s="36">
        <v>1</v>
      </c>
      <c r="O288" s="38">
        <v>1365.62</v>
      </c>
      <c r="P288" s="36" t="s">
        <v>507</v>
      </c>
      <c r="Q288" s="38">
        <f>Table1[[#This Row],[Net Price]]*Table1[[#This Row],[Qty ordered]]</f>
        <v>2731.24</v>
      </c>
      <c r="R288" s="36">
        <v>1.4378599999999999</v>
      </c>
      <c r="S288" s="36">
        <v>2</v>
      </c>
      <c r="T288" s="40">
        <v>2</v>
      </c>
      <c r="U288" s="40">
        <v>0</v>
      </c>
      <c r="V288" s="40">
        <v>2</v>
      </c>
      <c r="W288" s="40">
        <v>0</v>
      </c>
      <c r="X288" s="40" t="str">
        <f>IF(Table1[[#This Row],[GR to be done]]=Table1[[#This Row],[IR to be done]], "✔ Match", "⚠ Mismatch")</f>
        <v>✔ Match</v>
      </c>
      <c r="Y288" s="40"/>
      <c r="Z288" s="41">
        <v>45671</v>
      </c>
      <c r="AA288" s="41"/>
      <c r="AB288" s="40"/>
      <c r="AC288" s="40"/>
      <c r="AD288" s="40"/>
      <c r="AE288" s="42" t="str">
        <f>_xlfn.XLOOKUP(Table1[[#This Row],[Vendor Name]],VendorLookup!C:C,VendorLookup!H:H, "")</f>
        <v>DAP</v>
      </c>
      <c r="AF288" s="42"/>
      <c r="AG288" s="42"/>
      <c r="AH288" s="43"/>
      <c r="AI288" s="43"/>
    </row>
    <row r="289" spans="1:35" x14ac:dyDescent="0.35">
      <c r="A289" s="45" t="str">
        <f>_xlfn.XLOOKUP(B289, NetworkLookup!B:B, NetworkLookup!A:A, "")</f>
        <v>000989</v>
      </c>
      <c r="B289" s="35">
        <v>901837526</v>
      </c>
      <c r="C289" s="45" t="str">
        <f>_xlfn.XLOOKUP(B289, NetworkLookup!B:B, NetworkLookup!C:C, "")</f>
        <v>RP MILANO 4461 B77D DE</v>
      </c>
      <c r="D289" s="35" t="str">
        <f>_xlfn.XLOOKUP(B289, NetworkLookup!B:B, NetworkLookup!D:D, "")</f>
        <v>REMOTE</v>
      </c>
      <c r="E289" s="36" t="s">
        <v>3654</v>
      </c>
      <c r="F289" s="36" t="s">
        <v>30</v>
      </c>
      <c r="G289" s="36" t="s">
        <v>3637</v>
      </c>
      <c r="H289" s="36" t="s">
        <v>555</v>
      </c>
      <c r="I289" s="36">
        <f>_xlfn.XLOOKUP(Table1[[#This Row],[Vendor Name]], VendorLookup!C:C, VendorLookup!B:B, "")</f>
        <v>2000030587</v>
      </c>
      <c r="J289" s="36" t="s">
        <v>51</v>
      </c>
      <c r="K289" s="36" t="s">
        <v>278</v>
      </c>
      <c r="L289" s="37" t="s">
        <v>3647</v>
      </c>
      <c r="M289" s="37">
        <v>9203019000</v>
      </c>
      <c r="N289" s="36">
        <v>1</v>
      </c>
      <c r="O289" s="38">
        <v>2370</v>
      </c>
      <c r="P289" s="36" t="s">
        <v>507</v>
      </c>
      <c r="Q289" s="38">
        <f>Table1[[#This Row],[Net Price]]*Table1[[#This Row],[Qty ordered]]</f>
        <v>2370</v>
      </c>
      <c r="R289" s="36">
        <v>1.4487099999999999</v>
      </c>
      <c r="S289" s="36">
        <v>1</v>
      </c>
      <c r="T289" s="40">
        <v>1</v>
      </c>
      <c r="U289" s="40">
        <v>0</v>
      </c>
      <c r="V289" s="40">
        <v>1</v>
      </c>
      <c r="W289" s="40">
        <v>0</v>
      </c>
      <c r="X289" s="40" t="str">
        <f>IF(Table1[[#This Row],[GR to be done]]=Table1[[#This Row],[IR to be done]], "✔ Match", "⚠ Mismatch")</f>
        <v>✔ Match</v>
      </c>
      <c r="Y289" s="40"/>
      <c r="Z289" s="41">
        <v>45672</v>
      </c>
      <c r="AA289" s="41"/>
      <c r="AB289" s="40"/>
      <c r="AC289" s="40"/>
      <c r="AD289" s="40"/>
      <c r="AE289" s="42" t="str">
        <f>_xlfn.XLOOKUP(Table1[[#This Row],[Vendor Name]],VendorLookup!C:C,VendorLookup!H:H, "")</f>
        <v>ZZ</v>
      </c>
      <c r="AF289" s="42"/>
      <c r="AG289" s="42"/>
      <c r="AH289" s="43"/>
      <c r="AI289" s="43"/>
    </row>
    <row r="290" spans="1:35" x14ac:dyDescent="0.35">
      <c r="A290" s="45" t="str">
        <f>_xlfn.XLOOKUP(B290, NetworkLookup!B:B, NetworkLookup!A:A, "")</f>
        <v>000989</v>
      </c>
      <c r="B290" s="35">
        <v>901837526</v>
      </c>
      <c r="C290" s="45" t="str">
        <f>_xlfn.XLOOKUP(B290, NetworkLookup!B:B, NetworkLookup!C:C, "")</f>
        <v>RP MILANO 4461 B77D DE</v>
      </c>
      <c r="D290" s="35" t="str">
        <f>_xlfn.XLOOKUP(B290, NetworkLookup!B:B, NetworkLookup!D:D, "")</f>
        <v>REMOTE</v>
      </c>
      <c r="E290" s="36" t="s">
        <v>3654</v>
      </c>
      <c r="F290" s="36" t="s">
        <v>30</v>
      </c>
      <c r="G290" s="36" t="s">
        <v>3637</v>
      </c>
      <c r="H290" s="36" t="s">
        <v>555</v>
      </c>
      <c r="I290" s="36">
        <f>_xlfn.XLOOKUP(Table1[[#This Row],[Vendor Name]], VendorLookup!C:C, VendorLookup!B:B, "")</f>
        <v>2000030587</v>
      </c>
      <c r="J290" s="36" t="s">
        <v>51</v>
      </c>
      <c r="K290" s="36" t="s">
        <v>195</v>
      </c>
      <c r="L290" s="37" t="s">
        <v>3647</v>
      </c>
      <c r="M290" s="37">
        <v>9203019000</v>
      </c>
      <c r="N290" s="36">
        <v>2</v>
      </c>
      <c r="O290" s="38">
        <v>860</v>
      </c>
      <c r="P290" s="36" t="s">
        <v>507</v>
      </c>
      <c r="Q290" s="38">
        <f>Table1[[#This Row],[Net Price]]*Table1[[#This Row],[Qty ordered]]</f>
        <v>860</v>
      </c>
      <c r="R290" s="36">
        <v>1.4487099999999999</v>
      </c>
      <c r="S290" s="36">
        <v>1</v>
      </c>
      <c r="T290" s="40">
        <v>1</v>
      </c>
      <c r="U290" s="40">
        <v>0</v>
      </c>
      <c r="V290" s="40">
        <v>1</v>
      </c>
      <c r="W290" s="40">
        <v>0</v>
      </c>
      <c r="X290" s="40" t="str">
        <f>IF(Table1[[#This Row],[GR to be done]]=Table1[[#This Row],[IR to be done]], "✔ Match", "⚠ Mismatch")</f>
        <v>✔ Match</v>
      </c>
      <c r="Y290" s="40"/>
      <c r="Z290" s="41">
        <v>45672</v>
      </c>
      <c r="AA290" s="41"/>
      <c r="AB290" s="40"/>
      <c r="AC290" s="40"/>
      <c r="AD290" s="40"/>
      <c r="AE290" s="42" t="str">
        <f>_xlfn.XLOOKUP(Table1[[#This Row],[Vendor Name]],VendorLookup!C:C,VendorLookup!H:H, "")</f>
        <v>ZZ</v>
      </c>
      <c r="AF290" s="42"/>
      <c r="AG290" s="42"/>
      <c r="AH290" s="43"/>
      <c r="AI290" s="43"/>
    </row>
    <row r="291" spans="1:35" x14ac:dyDescent="0.35">
      <c r="A291" s="45" t="str">
        <f>_xlfn.XLOOKUP(B291, NetworkLookup!B:B, NetworkLookup!A:A, "")</f>
        <v>000989</v>
      </c>
      <c r="B291" s="35">
        <v>901837526</v>
      </c>
      <c r="C291" s="45" t="str">
        <f>_xlfn.XLOOKUP(B291, NetworkLookup!B:B, NetworkLookup!C:C, "")</f>
        <v>RP MILANO 4461 B77D DE</v>
      </c>
      <c r="D291" s="35" t="str">
        <f>_xlfn.XLOOKUP(B291, NetworkLookup!B:B, NetworkLookup!D:D, "")</f>
        <v>REMOTE</v>
      </c>
      <c r="E291" s="36" t="s">
        <v>3654</v>
      </c>
      <c r="F291" s="36" t="s">
        <v>30</v>
      </c>
      <c r="G291" s="36" t="s">
        <v>3637</v>
      </c>
      <c r="H291" s="36" t="s">
        <v>555</v>
      </c>
      <c r="I291" s="36">
        <f>_xlfn.XLOOKUP(Table1[[#This Row],[Vendor Name]], VendorLookup!C:C, VendorLookup!B:B, "")</f>
        <v>2000030587</v>
      </c>
      <c r="J291" s="36" t="s">
        <v>51</v>
      </c>
      <c r="K291" s="36" t="s">
        <v>204</v>
      </c>
      <c r="L291" s="37" t="s">
        <v>3647</v>
      </c>
      <c r="M291" s="37">
        <v>9203019000</v>
      </c>
      <c r="N291" s="36">
        <v>3</v>
      </c>
      <c r="O291" s="38">
        <v>1545</v>
      </c>
      <c r="P291" s="36" t="s">
        <v>507</v>
      </c>
      <c r="Q291" s="38">
        <f>Table1[[#This Row],[Net Price]]*Table1[[#This Row],[Qty ordered]]</f>
        <v>1545</v>
      </c>
      <c r="R291" s="36">
        <v>1.4487099999999999</v>
      </c>
      <c r="S291" s="36">
        <v>1</v>
      </c>
      <c r="T291" s="40">
        <v>1</v>
      </c>
      <c r="U291" s="40">
        <v>0</v>
      </c>
      <c r="V291" s="40">
        <v>1</v>
      </c>
      <c r="W291" s="40">
        <v>0</v>
      </c>
      <c r="X291" s="40" t="str">
        <f>IF(Table1[[#This Row],[GR to be done]]=Table1[[#This Row],[IR to be done]], "✔ Match", "⚠ Mismatch")</f>
        <v>✔ Match</v>
      </c>
      <c r="Y291" s="40"/>
      <c r="Z291" s="41">
        <v>45672</v>
      </c>
      <c r="AA291" s="41"/>
      <c r="AB291" s="40"/>
      <c r="AC291" s="40"/>
      <c r="AD291" s="40"/>
      <c r="AE291" s="42" t="str">
        <f>_xlfn.XLOOKUP(Table1[[#This Row],[Vendor Name]],VendorLookup!C:C,VendorLookup!H:H, "")</f>
        <v>ZZ</v>
      </c>
      <c r="AF291" s="42"/>
      <c r="AG291" s="42"/>
      <c r="AH291" s="43"/>
      <c r="AI291" s="43"/>
    </row>
    <row r="292" spans="1:35" x14ac:dyDescent="0.35">
      <c r="A292" s="45" t="str">
        <f>_xlfn.XLOOKUP(B292, NetworkLookup!B:B, NetworkLookup!A:A, "")</f>
        <v>000989</v>
      </c>
      <c r="B292" s="35">
        <v>901837526</v>
      </c>
      <c r="C292" s="45" t="str">
        <f>_xlfn.XLOOKUP(B292, NetworkLookup!B:B, NetworkLookup!C:C, "")</f>
        <v>RP MILANO 4461 B77D DE</v>
      </c>
      <c r="D292" s="35" t="str">
        <f>_xlfn.XLOOKUP(B292, NetworkLookup!B:B, NetworkLookup!D:D, "")</f>
        <v>REMOTE</v>
      </c>
      <c r="E292" s="36" t="s">
        <v>3654</v>
      </c>
      <c r="F292" s="36" t="s">
        <v>30</v>
      </c>
      <c r="G292" s="36" t="s">
        <v>3637</v>
      </c>
      <c r="H292" s="36" t="s">
        <v>555</v>
      </c>
      <c r="I292" s="36">
        <f>_xlfn.XLOOKUP(Table1[[#This Row],[Vendor Name]], VendorLookup!C:C, VendorLookup!B:B, "")</f>
        <v>2000030587</v>
      </c>
      <c r="J292" s="36" t="s">
        <v>51</v>
      </c>
      <c r="K292" s="36" t="s">
        <v>196</v>
      </c>
      <c r="L292" s="37" t="s">
        <v>3647</v>
      </c>
      <c r="M292" s="37">
        <v>9203019000</v>
      </c>
      <c r="N292" s="36">
        <v>4</v>
      </c>
      <c r="O292" s="38">
        <v>110</v>
      </c>
      <c r="P292" s="36" t="s">
        <v>507</v>
      </c>
      <c r="Q292" s="38">
        <f>Table1[[#This Row],[Net Price]]*Table1[[#This Row],[Qty ordered]]</f>
        <v>110</v>
      </c>
      <c r="R292" s="36">
        <v>1.4487099999999999</v>
      </c>
      <c r="S292" s="36">
        <v>1</v>
      </c>
      <c r="T292" s="40">
        <v>1</v>
      </c>
      <c r="U292" s="40">
        <v>0</v>
      </c>
      <c r="V292" s="40">
        <v>1</v>
      </c>
      <c r="W292" s="40">
        <v>0</v>
      </c>
      <c r="X292" s="40" t="str">
        <f>IF(Table1[[#This Row],[GR to be done]]=Table1[[#This Row],[IR to be done]], "✔ Match", "⚠ Mismatch")</f>
        <v>✔ Match</v>
      </c>
      <c r="Y292" s="40"/>
      <c r="Z292" s="41">
        <v>45672</v>
      </c>
      <c r="AA292" s="41"/>
      <c r="AB292" s="40"/>
      <c r="AC292" s="40"/>
      <c r="AD292" s="40"/>
      <c r="AE292" s="42" t="str">
        <f>_xlfn.XLOOKUP(Table1[[#This Row],[Vendor Name]],VendorLookup!C:C,VendorLookup!H:H, "")</f>
        <v>ZZ</v>
      </c>
      <c r="AF292" s="42"/>
      <c r="AG292" s="42"/>
      <c r="AH292" s="43"/>
      <c r="AI292" s="43"/>
    </row>
    <row r="293" spans="1:35" x14ac:dyDescent="0.35">
      <c r="A293" s="45" t="str">
        <f>_xlfn.XLOOKUP(B293, NetworkLookup!B:B, NetworkLookup!A:A, "")</f>
        <v>000989</v>
      </c>
      <c r="B293" s="44">
        <v>901837526</v>
      </c>
      <c r="C293" s="45" t="str">
        <f>_xlfn.XLOOKUP(B293, NetworkLookup!B:B, NetworkLookup!C:C, "")</f>
        <v>RP MILANO 4461 B77D DE</v>
      </c>
      <c r="D293" s="35" t="str">
        <f>_xlfn.XLOOKUP(B293, NetworkLookup!B:B, NetworkLookup!D:D, "")</f>
        <v>REMOTE</v>
      </c>
      <c r="E293" s="36" t="s">
        <v>606</v>
      </c>
      <c r="F293" s="36" t="s">
        <v>30</v>
      </c>
      <c r="G293" s="36" t="s">
        <v>3637</v>
      </c>
      <c r="H293" s="36" t="s">
        <v>3797</v>
      </c>
      <c r="I293" s="36">
        <f>_xlfn.XLOOKUP(Table1[[#This Row],[Vendor Name]], VendorLookup!C:C, VendorLookup!B:B, "")</f>
        <v>1000003280</v>
      </c>
      <c r="J293" s="36" t="s">
        <v>35</v>
      </c>
      <c r="K293" s="36" t="s">
        <v>279</v>
      </c>
      <c r="L293" s="37" t="s">
        <v>3798</v>
      </c>
      <c r="M293" s="37">
        <v>9203019019</v>
      </c>
      <c r="N293" s="36">
        <v>1</v>
      </c>
      <c r="O293" s="38">
        <v>4004.55</v>
      </c>
      <c r="P293" s="36" t="s">
        <v>507</v>
      </c>
      <c r="Q293" s="38">
        <f>Table1[[#This Row],[Net Price]]*Table1[[#This Row],[Qty ordered]]</f>
        <v>36040.950000000004</v>
      </c>
      <c r="R293" s="36">
        <v>1.4378599999999999</v>
      </c>
      <c r="S293" s="36">
        <v>9</v>
      </c>
      <c r="T293" s="40">
        <v>9</v>
      </c>
      <c r="U293" s="40">
        <v>0</v>
      </c>
      <c r="V293" s="40">
        <v>9</v>
      </c>
      <c r="W293" s="40">
        <v>0</v>
      </c>
      <c r="X293" s="40" t="str">
        <f>IF(Table1[[#This Row],[GR to be done]]=Table1[[#This Row],[IR to be done]], "✔ Match", "⚠ Mismatch")</f>
        <v>✔ Match</v>
      </c>
      <c r="Y293" s="40"/>
      <c r="Z293" s="41">
        <v>45672</v>
      </c>
      <c r="AA293" s="41"/>
      <c r="AB293" s="40"/>
      <c r="AC293" s="40"/>
      <c r="AD293" s="40"/>
      <c r="AE293" s="42" t="str">
        <f>_xlfn.XLOOKUP(Table1[[#This Row],[Vendor Name]],VendorLookup!C:C,VendorLookup!H:H, "")</f>
        <v>DAP</v>
      </c>
      <c r="AF293" s="42"/>
      <c r="AG293" s="42"/>
      <c r="AH293" s="43"/>
      <c r="AI293" s="43"/>
    </row>
    <row r="294" spans="1:35" x14ac:dyDescent="0.35">
      <c r="A294" s="45" t="str">
        <f>_xlfn.XLOOKUP(B294, NetworkLookup!B:B, NetworkLookup!A:A, "")</f>
        <v>000989</v>
      </c>
      <c r="B294" s="44">
        <v>901837526</v>
      </c>
      <c r="C294" s="45" t="str">
        <f>_xlfn.XLOOKUP(B294, NetworkLookup!B:B, NetworkLookup!C:C, "")</f>
        <v>RP MILANO 4461 B77D DE</v>
      </c>
      <c r="D294" s="35" t="str">
        <f>_xlfn.XLOOKUP(B294, NetworkLookup!B:B, NetworkLookup!D:D, "")</f>
        <v>REMOTE</v>
      </c>
      <c r="E294" s="36" t="s">
        <v>606</v>
      </c>
      <c r="F294" s="36" t="s">
        <v>30</v>
      </c>
      <c r="G294" s="36" t="s">
        <v>3637</v>
      </c>
      <c r="H294" s="36" t="s">
        <v>3799</v>
      </c>
      <c r="I294" s="36">
        <f>_xlfn.XLOOKUP(Table1[[#This Row],[Vendor Name]], VendorLookup!C:C, VendorLookup!B:B, "")</f>
        <v>1000003280</v>
      </c>
      <c r="J294" s="36" t="s">
        <v>35</v>
      </c>
      <c r="K294" s="36" t="s">
        <v>280</v>
      </c>
      <c r="L294" s="37" t="s">
        <v>3798</v>
      </c>
      <c r="M294" s="37">
        <v>9203019033</v>
      </c>
      <c r="N294" s="36">
        <v>1</v>
      </c>
      <c r="O294" s="38">
        <v>4004.55</v>
      </c>
      <c r="P294" s="36" t="s">
        <v>507</v>
      </c>
      <c r="Q294" s="38">
        <f>Table1[[#This Row],[Net Price]]*Table1[[#This Row],[Qty ordered]]</f>
        <v>12013.650000000001</v>
      </c>
      <c r="R294" s="36">
        <v>1.4378599999999999</v>
      </c>
      <c r="S294" s="36">
        <v>3</v>
      </c>
      <c r="T294" s="40">
        <v>3</v>
      </c>
      <c r="U294" s="40">
        <v>0</v>
      </c>
      <c r="V294" s="40">
        <v>3</v>
      </c>
      <c r="W294" s="40">
        <v>0</v>
      </c>
      <c r="X294" s="40" t="str">
        <f>IF(Table1[[#This Row],[GR to be done]]=Table1[[#This Row],[IR to be done]], "✔ Match", "⚠ Mismatch")</f>
        <v>✔ Match</v>
      </c>
      <c r="Y294" s="40"/>
      <c r="Z294" s="41">
        <v>45672</v>
      </c>
      <c r="AA294" s="41"/>
      <c r="AB294" s="40"/>
      <c r="AC294" s="40"/>
      <c r="AD294" s="40"/>
      <c r="AE294" s="42" t="str">
        <f>_xlfn.XLOOKUP(Table1[[#This Row],[Vendor Name]],VendorLookup!C:C,VendorLookup!H:H, "")</f>
        <v>DAP</v>
      </c>
      <c r="AF294" s="42"/>
      <c r="AG294" s="42"/>
      <c r="AH294" s="43"/>
      <c r="AI294" s="43"/>
    </row>
    <row r="295" spans="1:35" x14ac:dyDescent="0.35">
      <c r="A295" s="45" t="str">
        <f>_xlfn.XLOOKUP(B295, NetworkLookup!B:B, NetworkLookup!A:A, "")</f>
        <v>000989</v>
      </c>
      <c r="B295" s="35">
        <v>901837526</v>
      </c>
      <c r="C295" s="45" t="str">
        <f>_xlfn.XLOOKUP(B295, NetworkLookup!B:B, NetworkLookup!C:C, "")</f>
        <v>RP MILANO 4461 B77D DE</v>
      </c>
      <c r="D295" s="35" t="str">
        <f>_xlfn.XLOOKUP(B295, NetworkLookup!B:B, NetworkLookup!D:D, "")</f>
        <v>REMOTE</v>
      </c>
      <c r="E295" s="36" t="s">
        <v>571</v>
      </c>
      <c r="F295" s="36" t="s">
        <v>30</v>
      </c>
      <c r="G295" s="36" t="s">
        <v>3637</v>
      </c>
      <c r="H295" s="36" t="s">
        <v>555</v>
      </c>
      <c r="I295" s="36">
        <f>_xlfn.XLOOKUP(Table1[[#This Row],[Vendor Name]], VendorLookup!C:C, VendorLookup!B:B, "")</f>
        <v>2000115282</v>
      </c>
      <c r="J295" s="36" t="s">
        <v>2556</v>
      </c>
      <c r="K295" s="36" t="s">
        <v>281</v>
      </c>
      <c r="L295" s="37" t="s">
        <v>3648</v>
      </c>
      <c r="M295" s="37">
        <v>9203019166</v>
      </c>
      <c r="N295" s="36">
        <v>1</v>
      </c>
      <c r="O295" s="38">
        <v>5200</v>
      </c>
      <c r="P295" s="36" t="s">
        <v>507</v>
      </c>
      <c r="Q295" s="38">
        <f>Table1[[#This Row],[Net Price]]*Table1[[#This Row],[Qty ordered]]</f>
        <v>5200</v>
      </c>
      <c r="R295" s="39">
        <v>1.36724</v>
      </c>
      <c r="S295" s="36">
        <v>1</v>
      </c>
      <c r="T295" s="40">
        <v>0</v>
      </c>
      <c r="U295" s="40">
        <v>1</v>
      </c>
      <c r="V295" s="40">
        <v>1</v>
      </c>
      <c r="W295" s="40">
        <v>0</v>
      </c>
      <c r="X295" s="40" t="str">
        <f>IF(Table1[[#This Row],[GR to be done]]=Table1[[#This Row],[IR to be done]], "✔ Match", "⚠ Mismatch")</f>
        <v>⚠ Mismatch</v>
      </c>
      <c r="Y295" s="40"/>
      <c r="Z295" s="41">
        <v>45673</v>
      </c>
      <c r="AA295" s="41"/>
      <c r="AB295" s="40"/>
      <c r="AC295" s="40"/>
      <c r="AD295" s="40"/>
      <c r="AE295" s="42" t="str">
        <f>_xlfn.XLOOKUP(Table1[[#This Row],[Vendor Name]],VendorLookup!C:C,VendorLookup!H:H, "")</f>
        <v>DDP</v>
      </c>
      <c r="AF295" s="42"/>
      <c r="AG295" s="42"/>
      <c r="AH295" s="43"/>
      <c r="AI295" s="43"/>
    </row>
    <row r="296" spans="1:35" x14ac:dyDescent="0.35">
      <c r="A296" s="45" t="str">
        <f>_xlfn.XLOOKUP(B296, NetworkLookup!B:B, NetworkLookup!A:A, "")</f>
        <v>000989</v>
      </c>
      <c r="B296" s="35">
        <v>901837526</v>
      </c>
      <c r="C296" s="45" t="str">
        <f>_xlfn.XLOOKUP(B296, NetworkLookup!B:B, NetworkLookup!C:C, "")</f>
        <v>RP MILANO 4461 B77D DE</v>
      </c>
      <c r="D296" s="35" t="str">
        <f>_xlfn.XLOOKUP(B296, NetworkLookup!B:B, NetworkLookup!D:D, "")</f>
        <v>REMOTE</v>
      </c>
      <c r="E296" s="36" t="s">
        <v>571</v>
      </c>
      <c r="F296" s="36" t="s">
        <v>30</v>
      </c>
      <c r="G296" s="36" t="s">
        <v>3637</v>
      </c>
      <c r="H296" s="36" t="s">
        <v>555</v>
      </c>
      <c r="I296" s="36">
        <f>_xlfn.XLOOKUP(Table1[[#This Row],[Vendor Name]], VendorLookup!C:C, VendorLookup!B:B, "")</f>
        <v>2000115282</v>
      </c>
      <c r="J296" s="36" t="s">
        <v>2556</v>
      </c>
      <c r="K296" s="36" t="s">
        <v>281</v>
      </c>
      <c r="L296" s="37" t="s">
        <v>3648</v>
      </c>
      <c r="M296" s="37">
        <v>9203019166</v>
      </c>
      <c r="N296" s="36">
        <v>2</v>
      </c>
      <c r="O296" s="38">
        <v>600</v>
      </c>
      <c r="P296" s="36" t="s">
        <v>507</v>
      </c>
      <c r="Q296" s="38">
        <f>Table1[[#This Row],[Net Price]]*Table1[[#This Row],[Qty ordered]]</f>
        <v>600</v>
      </c>
      <c r="R296" s="39">
        <v>1.36724</v>
      </c>
      <c r="S296" s="36">
        <v>1</v>
      </c>
      <c r="T296" s="40">
        <v>0</v>
      </c>
      <c r="U296" s="40">
        <v>1</v>
      </c>
      <c r="V296" s="40">
        <v>0</v>
      </c>
      <c r="W296" s="40">
        <v>1</v>
      </c>
      <c r="X296" s="40" t="str">
        <f>IF(Table1[[#This Row],[GR to be done]]=Table1[[#This Row],[IR to be done]], "✔ Match", "⚠ Mismatch")</f>
        <v>✔ Match</v>
      </c>
      <c r="Y296" s="40"/>
      <c r="Z296" s="41">
        <v>45673</v>
      </c>
      <c r="AA296" s="41"/>
      <c r="AB296" s="40"/>
      <c r="AC296" s="40"/>
      <c r="AD296" s="40"/>
      <c r="AE296" s="42" t="str">
        <f>_xlfn.XLOOKUP(Table1[[#This Row],[Vendor Name]],VendorLookup!C:C,VendorLookup!H:H, "")</f>
        <v>DDP</v>
      </c>
      <c r="AF296" s="42"/>
      <c r="AG296" s="42"/>
      <c r="AH296" s="43"/>
      <c r="AI296" s="43"/>
    </row>
    <row r="297" spans="1:35" x14ac:dyDescent="0.35">
      <c r="A297" s="45" t="str">
        <f>_xlfn.XLOOKUP(B297, NetworkLookup!B:B, NetworkLookup!A:A, "")</f>
        <v>000989</v>
      </c>
      <c r="B297" s="35">
        <v>901837526</v>
      </c>
      <c r="C297" s="45" t="str">
        <f>_xlfn.XLOOKUP(B297, NetworkLookup!B:B, NetworkLookup!C:C, "")</f>
        <v>RP MILANO 4461 B77D DE</v>
      </c>
      <c r="D297" s="35" t="str">
        <f>_xlfn.XLOOKUP(B297, NetworkLookup!B:B, NetworkLookup!D:D, "")</f>
        <v>REMOTE</v>
      </c>
      <c r="E297" s="36" t="s">
        <v>571</v>
      </c>
      <c r="F297" s="36" t="s">
        <v>30</v>
      </c>
      <c r="G297" s="36" t="s">
        <v>3637</v>
      </c>
      <c r="H297" s="36" t="s">
        <v>555</v>
      </c>
      <c r="I297" s="36">
        <f>_xlfn.XLOOKUP(Table1[[#This Row],[Vendor Name]], VendorLookup!C:C, VendorLookup!B:B, "")</f>
        <v>2000115282</v>
      </c>
      <c r="J297" s="36" t="s">
        <v>2556</v>
      </c>
      <c r="K297" s="36" t="s">
        <v>281</v>
      </c>
      <c r="L297" s="37" t="s">
        <v>3648</v>
      </c>
      <c r="M297" s="37">
        <v>9203019166</v>
      </c>
      <c r="N297" s="36">
        <v>3</v>
      </c>
      <c r="O297" s="38">
        <v>500</v>
      </c>
      <c r="P297" s="36" t="s">
        <v>507</v>
      </c>
      <c r="Q297" s="38">
        <f>Table1[[#This Row],[Net Price]]*Table1[[#This Row],[Qty ordered]]</f>
        <v>500</v>
      </c>
      <c r="R297" s="39">
        <v>1.36724</v>
      </c>
      <c r="S297" s="36">
        <v>1</v>
      </c>
      <c r="T297" s="40">
        <v>0</v>
      </c>
      <c r="U297" s="40">
        <v>1</v>
      </c>
      <c r="V297" s="40">
        <v>0</v>
      </c>
      <c r="W297" s="40">
        <v>1</v>
      </c>
      <c r="X297" s="40" t="str">
        <f>IF(Table1[[#This Row],[GR to be done]]=Table1[[#This Row],[IR to be done]], "✔ Match", "⚠ Mismatch")</f>
        <v>✔ Match</v>
      </c>
      <c r="Y297" s="40"/>
      <c r="Z297" s="41">
        <v>45673</v>
      </c>
      <c r="AA297" s="41"/>
      <c r="AB297" s="40"/>
      <c r="AC297" s="40"/>
      <c r="AD297" s="40"/>
      <c r="AE297" s="42" t="str">
        <f>_xlfn.XLOOKUP(Table1[[#This Row],[Vendor Name]],VendorLookup!C:C,VendorLookup!H:H, "")</f>
        <v>DDP</v>
      </c>
      <c r="AF297" s="42"/>
      <c r="AG297" s="42"/>
      <c r="AH297" s="43"/>
      <c r="AI297" s="43"/>
    </row>
    <row r="298" spans="1:35" x14ac:dyDescent="0.35">
      <c r="A298" s="45" t="str">
        <f>_xlfn.XLOOKUP(B298, NetworkLookup!B:B, NetworkLookup!A:A, "")</f>
        <v>13248</v>
      </c>
      <c r="B298" s="44" t="s">
        <v>3801</v>
      </c>
      <c r="C298" s="45" t="str">
        <f>_xlfn.XLOOKUP(B298, NetworkLookup!B:B, NetworkLookup!C:C, "")</f>
        <v xml:space="preserve">RP MILANO 4471 HP B7 DE </v>
      </c>
      <c r="D298" s="35" t="str">
        <f>_xlfn.XLOOKUP(B298, NetworkLookup!B:B, NetworkLookup!D:D, "")</f>
        <v>REMOTE</v>
      </c>
      <c r="E298" s="36" t="s">
        <v>617</v>
      </c>
      <c r="F298" s="36" t="s">
        <v>30</v>
      </c>
      <c r="G298" s="36" t="s">
        <v>3637</v>
      </c>
      <c r="H298" s="36" t="s">
        <v>3800</v>
      </c>
      <c r="I298" s="36">
        <f>_xlfn.XLOOKUP(Table1[[#This Row],[Vendor Name]], VendorLookup!C:C, VendorLookup!B:B, "")</f>
        <v>1000003280</v>
      </c>
      <c r="J298" s="36" t="s">
        <v>35</v>
      </c>
      <c r="K298" s="36" t="s">
        <v>282</v>
      </c>
      <c r="L298" s="37" t="s">
        <v>3804</v>
      </c>
      <c r="M298" s="37">
        <v>9203019193</v>
      </c>
      <c r="N298" s="36">
        <v>1</v>
      </c>
      <c r="O298" s="38">
        <v>811.11</v>
      </c>
      <c r="P298" s="36" t="s">
        <v>507</v>
      </c>
      <c r="Q298" s="38">
        <f>Table1[[#This Row],[Net Price]]*Table1[[#This Row],[Qty ordered]]</f>
        <v>1622.22</v>
      </c>
      <c r="R298" s="36">
        <v>1.4378599999999999</v>
      </c>
      <c r="S298" s="36">
        <v>2</v>
      </c>
      <c r="T298" s="40">
        <v>2</v>
      </c>
      <c r="U298" s="40">
        <v>0</v>
      </c>
      <c r="V298" s="40">
        <v>2</v>
      </c>
      <c r="W298" s="40">
        <v>0</v>
      </c>
      <c r="X298" s="40" t="str">
        <f>IF(Table1[[#This Row],[GR to be done]]=Table1[[#This Row],[IR to be done]], "✔ Match", "⚠ Mismatch")</f>
        <v>✔ Match</v>
      </c>
      <c r="Y298" s="40"/>
      <c r="Z298" s="41">
        <v>45673</v>
      </c>
      <c r="AA298" s="41"/>
      <c r="AB298" s="40"/>
      <c r="AC298" s="40"/>
      <c r="AD298" s="40"/>
      <c r="AE298" s="42" t="str">
        <f>_xlfn.XLOOKUP(Table1[[#This Row],[Vendor Name]],VendorLookup!C:C,VendorLookup!H:H, "")</f>
        <v>DAP</v>
      </c>
      <c r="AF298" s="42"/>
      <c r="AG298" s="42"/>
      <c r="AH298" s="43"/>
      <c r="AI298" s="43"/>
    </row>
    <row r="299" spans="1:35" x14ac:dyDescent="0.35">
      <c r="A299" s="45" t="str">
        <f>_xlfn.XLOOKUP(B299, NetworkLookup!B:B, NetworkLookup!A:A, "")</f>
        <v>000933</v>
      </c>
      <c r="B299" s="35">
        <v>901647270</v>
      </c>
      <c r="C299" s="45" t="str">
        <f>_xlfn.XLOOKUP(B299, NetworkLookup!B:B, NetworkLookup!C:C, "")</f>
        <v>RP MILANO 4472HP B12A DE</v>
      </c>
      <c r="D299" s="35" t="str">
        <f>_xlfn.XLOOKUP(B299, NetworkLookup!B:B, NetworkLookup!D:D, "")</f>
        <v>REMOTE</v>
      </c>
      <c r="E299" s="36" t="s">
        <v>571</v>
      </c>
      <c r="F299" s="36" t="s">
        <v>30</v>
      </c>
      <c r="G299" s="36" t="s">
        <v>3637</v>
      </c>
      <c r="H299" s="36" t="s">
        <v>555</v>
      </c>
      <c r="I299" s="36">
        <f>_xlfn.XLOOKUP(Table1[[#This Row],[Vendor Name]], VendorLookup!C:C, VendorLookup!B:B, "")</f>
        <v>2000167603</v>
      </c>
      <c r="J299" s="36" t="s">
        <v>40</v>
      </c>
      <c r="K299" s="36" t="s">
        <v>283</v>
      </c>
      <c r="L299" s="37" t="s">
        <v>3649</v>
      </c>
      <c r="M299" s="37">
        <v>9203019674</v>
      </c>
      <c r="N299" s="36">
        <v>1</v>
      </c>
      <c r="O299" s="38">
        <v>3300</v>
      </c>
      <c r="P299" s="36" t="s">
        <v>508</v>
      </c>
      <c r="Q299" s="38">
        <f>Table1[[#This Row],[Net Price]]*Table1[[#This Row],[Qty ordered]]</f>
        <v>3300</v>
      </c>
      <c r="R299" s="36">
        <v>1</v>
      </c>
      <c r="S299" s="36">
        <v>1</v>
      </c>
      <c r="T299" s="40">
        <v>1</v>
      </c>
      <c r="U299" s="40">
        <v>0</v>
      </c>
      <c r="V299" s="40">
        <v>1</v>
      </c>
      <c r="W299" s="40">
        <v>0</v>
      </c>
      <c r="X299" s="40" t="str">
        <f>IF(Table1[[#This Row],[GR to be done]]=Table1[[#This Row],[IR to be done]], "✔ Match", "⚠ Mismatch")</f>
        <v>✔ Match</v>
      </c>
      <c r="Y299" s="40"/>
      <c r="Z299" s="41">
        <v>45678</v>
      </c>
      <c r="AA299" s="41"/>
      <c r="AB299" s="40"/>
      <c r="AC299" s="40"/>
      <c r="AD299" s="40"/>
      <c r="AE299" s="42" t="str">
        <f>_xlfn.XLOOKUP(Table1[[#This Row],[Vendor Name]],VendorLookup!C:C,VendorLookup!H:H, "")</f>
        <v>ZZ</v>
      </c>
      <c r="AF299" s="42"/>
      <c r="AG299" s="42"/>
      <c r="AH299" s="43"/>
      <c r="AI299" s="43"/>
    </row>
    <row r="300" spans="1:35" x14ac:dyDescent="0.35">
      <c r="A300" s="45" t="str">
        <f>_xlfn.XLOOKUP(B300, NetworkLookup!B:B, NetworkLookup!A:A, "")</f>
        <v>000933</v>
      </c>
      <c r="B300" s="35">
        <v>901647270</v>
      </c>
      <c r="C300" s="45" t="str">
        <f>_xlfn.XLOOKUP(B300, NetworkLookup!B:B, NetworkLookup!C:C, "")</f>
        <v>RP MILANO 4472HP B12A DE</v>
      </c>
      <c r="D300" s="35" t="str">
        <f>_xlfn.XLOOKUP(B300, NetworkLookup!B:B, NetworkLookup!D:D, "")</f>
        <v>REMOTE</v>
      </c>
      <c r="E300" s="36" t="s">
        <v>571</v>
      </c>
      <c r="F300" s="36" t="s">
        <v>30</v>
      </c>
      <c r="G300" s="36" t="s">
        <v>3637</v>
      </c>
      <c r="H300" s="36" t="s">
        <v>555</v>
      </c>
      <c r="I300" s="36">
        <f>_xlfn.XLOOKUP(Table1[[#This Row],[Vendor Name]], VendorLookup!C:C, VendorLookup!B:B, "")</f>
        <v>2000167603</v>
      </c>
      <c r="J300" s="36" t="s">
        <v>40</v>
      </c>
      <c r="K300" s="36" t="s">
        <v>284</v>
      </c>
      <c r="L300" s="37" t="s">
        <v>3649</v>
      </c>
      <c r="M300" s="37">
        <v>9203019674</v>
      </c>
      <c r="N300" s="36">
        <v>2</v>
      </c>
      <c r="O300" s="38">
        <v>1100</v>
      </c>
      <c r="P300" s="36" t="s">
        <v>508</v>
      </c>
      <c r="Q300" s="38">
        <f>Table1[[#This Row],[Net Price]]*Table1[[#This Row],[Qty ordered]]</f>
        <v>1100</v>
      </c>
      <c r="R300" s="36">
        <v>1</v>
      </c>
      <c r="S300" s="36">
        <v>1</v>
      </c>
      <c r="T300" s="40">
        <v>1</v>
      </c>
      <c r="U300" s="40">
        <v>0</v>
      </c>
      <c r="V300" s="40">
        <v>1</v>
      </c>
      <c r="W300" s="40">
        <v>0</v>
      </c>
      <c r="X300" s="40" t="str">
        <f>IF(Table1[[#This Row],[GR to be done]]=Table1[[#This Row],[IR to be done]], "✔ Match", "⚠ Mismatch")</f>
        <v>✔ Match</v>
      </c>
      <c r="Y300" s="40"/>
      <c r="Z300" s="41">
        <v>45678</v>
      </c>
      <c r="AA300" s="41"/>
      <c r="AB300" s="40"/>
      <c r="AC300" s="40"/>
      <c r="AD300" s="40"/>
      <c r="AE300" s="42" t="str">
        <f>_xlfn.XLOOKUP(Table1[[#This Row],[Vendor Name]],VendorLookup!C:C,VendorLookup!H:H, "")</f>
        <v>ZZ</v>
      </c>
      <c r="AF300" s="42"/>
      <c r="AG300" s="42"/>
      <c r="AH300" s="43"/>
      <c r="AI300" s="43"/>
    </row>
    <row r="301" spans="1:35" x14ac:dyDescent="0.35">
      <c r="A301" s="45" t="str">
        <f>_xlfn.XLOOKUP(B301, NetworkLookup!B:B, NetworkLookup!A:A, "")</f>
        <v>000989</v>
      </c>
      <c r="B301" s="35">
        <v>901837526</v>
      </c>
      <c r="C301" s="45" t="str">
        <f>_xlfn.XLOOKUP(B301, NetworkLookup!B:B, NetworkLookup!C:C, "")</f>
        <v>RP MILANO 4461 B77D DE</v>
      </c>
      <c r="D301" s="35" t="str">
        <f>_xlfn.XLOOKUP(B301, NetworkLookup!B:B, NetworkLookup!D:D, "")</f>
        <v>REMOTE</v>
      </c>
      <c r="E301" s="36" t="s">
        <v>3654</v>
      </c>
      <c r="F301" s="36" t="s">
        <v>30</v>
      </c>
      <c r="G301" s="36" t="s">
        <v>3637</v>
      </c>
      <c r="H301" s="36" t="s">
        <v>555</v>
      </c>
      <c r="I301" s="36">
        <f>_xlfn.XLOOKUP(Table1[[#This Row],[Vendor Name]], VendorLookup!C:C, VendorLookup!B:B, "")</f>
        <v>2000115430</v>
      </c>
      <c r="J301" s="36" t="s">
        <v>41</v>
      </c>
      <c r="K301" s="36" t="s">
        <v>199</v>
      </c>
      <c r="L301" s="37" t="s">
        <v>3650</v>
      </c>
      <c r="M301" s="37">
        <v>9203019841</v>
      </c>
      <c r="N301" s="36">
        <v>1</v>
      </c>
      <c r="O301" s="38">
        <v>6600</v>
      </c>
      <c r="P301" s="36" t="s">
        <v>508</v>
      </c>
      <c r="Q301" s="38">
        <f>Table1[[#This Row],[Net Price]]*Table1[[#This Row],[Qty ordered]]</f>
        <v>6600</v>
      </c>
      <c r="R301" s="36">
        <v>1</v>
      </c>
      <c r="S301" s="36">
        <v>1</v>
      </c>
      <c r="T301" s="40">
        <v>1</v>
      </c>
      <c r="U301" s="40">
        <v>0</v>
      </c>
      <c r="V301" s="40">
        <v>1</v>
      </c>
      <c r="W301" s="40">
        <v>0</v>
      </c>
      <c r="X301" s="40" t="str">
        <f>IF(Table1[[#This Row],[GR to be done]]=Table1[[#This Row],[IR to be done]], "✔ Match", "⚠ Mismatch")</f>
        <v>✔ Match</v>
      </c>
      <c r="Y301" s="40"/>
      <c r="Z301" s="41">
        <v>45679</v>
      </c>
      <c r="AA301" s="41"/>
      <c r="AB301" s="40"/>
      <c r="AC301" s="40"/>
      <c r="AD301" s="40"/>
      <c r="AE301" s="42" t="str">
        <f>_xlfn.XLOOKUP(Table1[[#This Row],[Vendor Name]],VendorLookup!C:C,VendorLookup!H:H, "")</f>
        <v>FCA</v>
      </c>
      <c r="AF301" s="42"/>
      <c r="AG301" s="42"/>
      <c r="AH301" s="43"/>
      <c r="AI301" s="43"/>
    </row>
    <row r="302" spans="1:35" x14ac:dyDescent="0.35">
      <c r="A302" s="45" t="str">
        <f>_xlfn.XLOOKUP(B302, NetworkLookup!B:B, NetworkLookup!A:A, "")</f>
        <v>000989</v>
      </c>
      <c r="B302" s="35">
        <v>901837526</v>
      </c>
      <c r="C302" s="45" t="str">
        <f>_xlfn.XLOOKUP(B302, NetworkLookup!B:B, NetworkLookup!C:C, "")</f>
        <v>RP MILANO 4461 B77D DE</v>
      </c>
      <c r="D302" s="35" t="str">
        <f>_xlfn.XLOOKUP(B302, NetworkLookup!B:B, NetworkLookup!D:D, "")</f>
        <v>REMOTE</v>
      </c>
      <c r="E302" s="36" t="s">
        <v>3654</v>
      </c>
      <c r="F302" s="36" t="s">
        <v>30</v>
      </c>
      <c r="G302" s="36" t="s">
        <v>3637</v>
      </c>
      <c r="H302" s="36" t="s">
        <v>555</v>
      </c>
      <c r="I302" s="36">
        <f>_xlfn.XLOOKUP(Table1[[#This Row],[Vendor Name]], VendorLookup!C:C, VendorLookup!B:B, "")</f>
        <v>2000115430</v>
      </c>
      <c r="J302" s="36" t="s">
        <v>41</v>
      </c>
      <c r="K302" s="36" t="s">
        <v>285</v>
      </c>
      <c r="L302" s="37" t="s">
        <v>3650</v>
      </c>
      <c r="M302" s="37">
        <v>9203019841</v>
      </c>
      <c r="N302" s="36">
        <v>2</v>
      </c>
      <c r="O302" s="38">
        <v>800</v>
      </c>
      <c r="P302" s="36" t="s">
        <v>508</v>
      </c>
      <c r="Q302" s="38">
        <f>Table1[[#This Row],[Net Price]]*Table1[[#This Row],[Qty ordered]]</f>
        <v>800</v>
      </c>
      <c r="R302" s="36">
        <v>1</v>
      </c>
      <c r="S302" s="36">
        <v>1</v>
      </c>
      <c r="T302" s="40">
        <v>1</v>
      </c>
      <c r="U302" s="40">
        <v>0</v>
      </c>
      <c r="V302" s="40">
        <v>1</v>
      </c>
      <c r="W302" s="40">
        <v>0</v>
      </c>
      <c r="X302" s="40" t="str">
        <f>IF(Table1[[#This Row],[GR to be done]]=Table1[[#This Row],[IR to be done]], "✔ Match", "⚠ Mismatch")</f>
        <v>✔ Match</v>
      </c>
      <c r="Y302" s="40"/>
      <c r="Z302" s="41">
        <v>45679</v>
      </c>
      <c r="AA302" s="41"/>
      <c r="AB302" s="40"/>
      <c r="AC302" s="40"/>
      <c r="AD302" s="40"/>
      <c r="AE302" s="42" t="str">
        <f>_xlfn.XLOOKUP(Table1[[#This Row],[Vendor Name]],VendorLookup!C:C,VendorLookup!H:H, "")</f>
        <v>FCA</v>
      </c>
      <c r="AF302" s="42"/>
      <c r="AG302" s="42"/>
      <c r="AH302" s="43"/>
      <c r="AI302" s="43"/>
    </row>
    <row r="303" spans="1:35" x14ac:dyDescent="0.35">
      <c r="A303" s="45" t="str">
        <f>_xlfn.XLOOKUP(B303, NetworkLookup!B:B, NetworkLookup!A:A, "")</f>
        <v>000989</v>
      </c>
      <c r="B303" s="35">
        <v>901837526</v>
      </c>
      <c r="C303" s="45" t="str">
        <f>_xlfn.XLOOKUP(B303, NetworkLookup!B:B, NetworkLookup!C:C, "")</f>
        <v>RP MILANO 4461 B77D DE</v>
      </c>
      <c r="D303" s="35" t="str">
        <f>_xlfn.XLOOKUP(B303, NetworkLookup!B:B, NetworkLookup!D:D, "")</f>
        <v>REMOTE</v>
      </c>
      <c r="E303" s="36" t="s">
        <v>3654</v>
      </c>
      <c r="F303" s="36" t="s">
        <v>30</v>
      </c>
      <c r="G303" s="36" t="s">
        <v>3637</v>
      </c>
      <c r="H303" s="36" t="s">
        <v>555</v>
      </c>
      <c r="I303" s="36">
        <f>_xlfn.XLOOKUP(Table1[[#This Row],[Vendor Name]], VendorLookup!C:C, VendorLookup!B:B, "")</f>
        <v>2000115430</v>
      </c>
      <c r="J303" s="36" t="s">
        <v>41</v>
      </c>
      <c r="K303" s="36" t="s">
        <v>285</v>
      </c>
      <c r="L303" s="37" t="s">
        <v>3650</v>
      </c>
      <c r="M303" s="37">
        <v>9203019841</v>
      </c>
      <c r="N303" s="36">
        <v>3</v>
      </c>
      <c r="O303" s="38">
        <v>800</v>
      </c>
      <c r="P303" s="36" t="s">
        <v>508</v>
      </c>
      <c r="Q303" s="38">
        <f>Table1[[#This Row],[Net Price]]*Table1[[#This Row],[Qty ordered]]</f>
        <v>800</v>
      </c>
      <c r="R303" s="36">
        <v>1</v>
      </c>
      <c r="S303" s="36">
        <v>1</v>
      </c>
      <c r="T303" s="40">
        <v>1</v>
      </c>
      <c r="U303" s="40">
        <v>0</v>
      </c>
      <c r="V303" s="40">
        <v>1</v>
      </c>
      <c r="W303" s="40">
        <v>0</v>
      </c>
      <c r="X303" s="40" t="str">
        <f>IF(Table1[[#This Row],[GR to be done]]=Table1[[#This Row],[IR to be done]], "✔ Match", "⚠ Mismatch")</f>
        <v>✔ Match</v>
      </c>
      <c r="Y303" s="40"/>
      <c r="Z303" s="41">
        <v>45679</v>
      </c>
      <c r="AA303" s="41"/>
      <c r="AB303" s="40"/>
      <c r="AC303" s="40"/>
      <c r="AD303" s="40"/>
      <c r="AE303" s="42" t="str">
        <f>_xlfn.XLOOKUP(Table1[[#This Row],[Vendor Name]],VendorLookup!C:C,VendorLookup!H:H, "")</f>
        <v>FCA</v>
      </c>
      <c r="AF303" s="42"/>
      <c r="AG303" s="42"/>
      <c r="AH303" s="43"/>
      <c r="AI303" s="43"/>
    </row>
    <row r="304" spans="1:35" x14ac:dyDescent="0.35">
      <c r="A304" s="45" t="str">
        <f>_xlfn.XLOOKUP(B304, NetworkLookup!B:B, NetworkLookup!A:A, "")</f>
        <v>000989</v>
      </c>
      <c r="B304" s="35">
        <v>901837526</v>
      </c>
      <c r="C304" s="45" t="str">
        <f>_xlfn.XLOOKUP(B304, NetworkLookup!B:B, NetworkLookup!C:C, "")</f>
        <v>RP MILANO 4461 B77D DE</v>
      </c>
      <c r="D304" s="35" t="str">
        <f>_xlfn.XLOOKUP(B304, NetworkLookup!B:B, NetworkLookup!D:D, "")</f>
        <v>REMOTE</v>
      </c>
      <c r="E304" s="36" t="s">
        <v>3654</v>
      </c>
      <c r="F304" s="36" t="s">
        <v>30</v>
      </c>
      <c r="G304" s="36" t="s">
        <v>3637</v>
      </c>
      <c r="H304" s="36" t="s">
        <v>555</v>
      </c>
      <c r="I304" s="36">
        <f>_xlfn.XLOOKUP(Table1[[#This Row],[Vendor Name]], VendorLookup!C:C, VendorLookup!B:B, "")</f>
        <v>2000115430</v>
      </c>
      <c r="J304" s="36" t="s">
        <v>41</v>
      </c>
      <c r="K304" s="36" t="s">
        <v>198</v>
      </c>
      <c r="L304" s="37" t="s">
        <v>3650</v>
      </c>
      <c r="M304" s="37">
        <v>9203019841</v>
      </c>
      <c r="N304" s="36">
        <v>4</v>
      </c>
      <c r="O304" s="38">
        <v>6600</v>
      </c>
      <c r="P304" s="36" t="s">
        <v>508</v>
      </c>
      <c r="Q304" s="38">
        <f>Table1[[#This Row],[Net Price]]*Table1[[#This Row],[Qty ordered]]</f>
        <v>6600</v>
      </c>
      <c r="R304" s="36">
        <v>1</v>
      </c>
      <c r="S304" s="36">
        <v>1</v>
      </c>
      <c r="T304" s="40">
        <v>1</v>
      </c>
      <c r="U304" s="40">
        <v>0</v>
      </c>
      <c r="V304" s="40">
        <v>1</v>
      </c>
      <c r="W304" s="40">
        <v>0</v>
      </c>
      <c r="X304" s="40" t="str">
        <f>IF(Table1[[#This Row],[GR to be done]]=Table1[[#This Row],[IR to be done]], "✔ Match", "⚠ Mismatch")</f>
        <v>✔ Match</v>
      </c>
      <c r="Y304" s="40"/>
      <c r="Z304" s="41">
        <v>45679</v>
      </c>
      <c r="AA304" s="41"/>
      <c r="AB304" s="40"/>
      <c r="AC304" s="40"/>
      <c r="AD304" s="40"/>
      <c r="AE304" s="42" t="str">
        <f>_xlfn.XLOOKUP(Table1[[#This Row],[Vendor Name]],VendorLookup!C:C,VendorLookup!H:H, "")</f>
        <v>FCA</v>
      </c>
      <c r="AF304" s="42"/>
      <c r="AG304" s="42"/>
      <c r="AH304" s="43"/>
      <c r="AI304" s="43"/>
    </row>
    <row r="305" spans="1:35" x14ac:dyDescent="0.35">
      <c r="A305" s="45" t="str">
        <f>_xlfn.XLOOKUP(B305, NetworkLookup!B:B, NetworkLookup!A:A, "")</f>
        <v>000989</v>
      </c>
      <c r="B305" s="35">
        <v>901837526</v>
      </c>
      <c r="C305" s="45" t="str">
        <f>_xlfn.XLOOKUP(B305, NetworkLookup!B:B, NetworkLookup!C:C, "")</f>
        <v>RP MILANO 4461 B77D DE</v>
      </c>
      <c r="D305" s="35" t="str">
        <f>_xlfn.XLOOKUP(B305, NetworkLookup!B:B, NetworkLookup!D:D, "")</f>
        <v>REMOTE</v>
      </c>
      <c r="E305" s="36" t="s">
        <v>3654</v>
      </c>
      <c r="F305" s="36" t="s">
        <v>30</v>
      </c>
      <c r="G305" s="36" t="s">
        <v>3637</v>
      </c>
      <c r="H305" s="36" t="s">
        <v>555</v>
      </c>
      <c r="I305" s="36">
        <f>_xlfn.XLOOKUP(Table1[[#This Row],[Vendor Name]], VendorLookup!C:C, VendorLookup!B:B, "")</f>
        <v>2000115430</v>
      </c>
      <c r="J305" s="36" t="s">
        <v>41</v>
      </c>
      <c r="K305" s="36" t="s">
        <v>90</v>
      </c>
      <c r="L305" s="37" t="s">
        <v>3650</v>
      </c>
      <c r="M305" s="37">
        <v>9203019841</v>
      </c>
      <c r="N305" s="36">
        <v>5</v>
      </c>
      <c r="O305" s="38">
        <v>800</v>
      </c>
      <c r="P305" s="36" t="s">
        <v>508</v>
      </c>
      <c r="Q305" s="38">
        <f>Table1[[#This Row],[Net Price]]*Table1[[#This Row],[Qty ordered]]</f>
        <v>800</v>
      </c>
      <c r="R305" s="36">
        <v>1</v>
      </c>
      <c r="S305" s="36">
        <v>1</v>
      </c>
      <c r="T305" s="40">
        <v>1</v>
      </c>
      <c r="U305" s="40">
        <v>0</v>
      </c>
      <c r="V305" s="40">
        <v>1</v>
      </c>
      <c r="W305" s="40">
        <v>0</v>
      </c>
      <c r="X305" s="40" t="str">
        <f>IF(Table1[[#This Row],[GR to be done]]=Table1[[#This Row],[IR to be done]], "✔ Match", "⚠ Mismatch")</f>
        <v>✔ Match</v>
      </c>
      <c r="Y305" s="40"/>
      <c r="Z305" s="41">
        <v>45679</v>
      </c>
      <c r="AA305" s="41"/>
      <c r="AB305" s="40"/>
      <c r="AC305" s="40"/>
      <c r="AD305" s="40"/>
      <c r="AE305" s="42" t="str">
        <f>_xlfn.XLOOKUP(Table1[[#This Row],[Vendor Name]],VendorLookup!C:C,VendorLookup!H:H, "")</f>
        <v>FCA</v>
      </c>
      <c r="AF305" s="42"/>
      <c r="AG305" s="42"/>
      <c r="AH305" s="43"/>
      <c r="AI305" s="43"/>
    </row>
    <row r="306" spans="1:35" x14ac:dyDescent="0.35">
      <c r="A306" s="45" t="str">
        <f>_xlfn.XLOOKUP(B306, NetworkLookup!B:B, NetworkLookup!A:A, "")</f>
        <v>000989</v>
      </c>
      <c r="B306" s="35">
        <v>901837526</v>
      </c>
      <c r="C306" s="45" t="str">
        <f>_xlfn.XLOOKUP(B306, NetworkLookup!B:B, NetworkLookup!C:C, "")</f>
        <v>RP MILANO 4461 B77D DE</v>
      </c>
      <c r="D306" s="35" t="str">
        <f>_xlfn.XLOOKUP(B306, NetworkLookup!B:B, NetworkLookup!D:D, "")</f>
        <v>REMOTE</v>
      </c>
      <c r="E306" s="36" t="s">
        <v>3654</v>
      </c>
      <c r="F306" s="36" t="s">
        <v>30</v>
      </c>
      <c r="G306" s="36" t="s">
        <v>3637</v>
      </c>
      <c r="H306" s="36" t="s">
        <v>555</v>
      </c>
      <c r="I306" s="36">
        <f>_xlfn.XLOOKUP(Table1[[#This Row],[Vendor Name]], VendorLookup!C:C, VendorLookup!B:B, "")</f>
        <v>2000115430</v>
      </c>
      <c r="J306" s="36" t="s">
        <v>41</v>
      </c>
      <c r="K306" s="36" t="s">
        <v>200</v>
      </c>
      <c r="L306" s="37" t="s">
        <v>3650</v>
      </c>
      <c r="M306" s="37">
        <v>9203019841</v>
      </c>
      <c r="N306" s="36">
        <v>6</v>
      </c>
      <c r="O306" s="38">
        <v>1575</v>
      </c>
      <c r="P306" s="36" t="s">
        <v>508</v>
      </c>
      <c r="Q306" s="38">
        <f>Table1[[#This Row],[Net Price]]*Table1[[#This Row],[Qty ordered]]</f>
        <v>1575</v>
      </c>
      <c r="R306" s="36">
        <v>1</v>
      </c>
      <c r="S306" s="36">
        <v>1</v>
      </c>
      <c r="T306" s="40">
        <v>1</v>
      </c>
      <c r="U306" s="40">
        <v>0</v>
      </c>
      <c r="V306" s="40">
        <v>1</v>
      </c>
      <c r="W306" s="40">
        <v>0</v>
      </c>
      <c r="X306" s="40" t="str">
        <f>IF(Table1[[#This Row],[GR to be done]]=Table1[[#This Row],[IR to be done]], "✔ Match", "⚠ Mismatch")</f>
        <v>✔ Match</v>
      </c>
      <c r="Y306" s="40"/>
      <c r="Z306" s="41">
        <v>45679</v>
      </c>
      <c r="AA306" s="41"/>
      <c r="AB306" s="40"/>
      <c r="AC306" s="40"/>
      <c r="AD306" s="40"/>
      <c r="AE306" s="42" t="str">
        <f>_xlfn.XLOOKUP(Table1[[#This Row],[Vendor Name]],VendorLookup!C:C,VendorLookup!H:H, "")</f>
        <v>FCA</v>
      </c>
      <c r="AF306" s="42"/>
      <c r="AG306" s="42"/>
      <c r="AH306" s="43"/>
      <c r="AI306" s="43"/>
    </row>
    <row r="307" spans="1:35" x14ac:dyDescent="0.35">
      <c r="A307" s="45" t="str">
        <f>_xlfn.XLOOKUP(B307, NetworkLookup!B:B, NetworkLookup!A:A, "")</f>
        <v>000989</v>
      </c>
      <c r="B307" s="35">
        <v>901837526</v>
      </c>
      <c r="C307" s="45" t="str">
        <f>_xlfn.XLOOKUP(B307, NetworkLookup!B:B, NetworkLookup!C:C, "")</f>
        <v>RP MILANO 4461 B77D DE</v>
      </c>
      <c r="D307" s="35" t="str">
        <f>_xlfn.XLOOKUP(B307, NetworkLookup!B:B, NetworkLookup!D:D, "")</f>
        <v>REMOTE</v>
      </c>
      <c r="E307" s="36" t="s">
        <v>3654</v>
      </c>
      <c r="F307" s="36" t="s">
        <v>30</v>
      </c>
      <c r="G307" s="36" t="s">
        <v>3637</v>
      </c>
      <c r="H307" s="36" t="s">
        <v>555</v>
      </c>
      <c r="I307" s="36">
        <f>_xlfn.XLOOKUP(Table1[[#This Row],[Vendor Name]], VendorLookup!C:C, VendorLookup!B:B, "")</f>
        <v>2000115430</v>
      </c>
      <c r="J307" s="36" t="s">
        <v>41</v>
      </c>
      <c r="K307" s="36" t="s">
        <v>201</v>
      </c>
      <c r="L307" s="37" t="s">
        <v>3650</v>
      </c>
      <c r="M307" s="37">
        <v>9203019841</v>
      </c>
      <c r="N307" s="36">
        <v>7</v>
      </c>
      <c r="O307" s="38">
        <v>1575</v>
      </c>
      <c r="P307" s="36" t="s">
        <v>508</v>
      </c>
      <c r="Q307" s="38">
        <f>Table1[[#This Row],[Net Price]]*Table1[[#This Row],[Qty ordered]]</f>
        <v>1575</v>
      </c>
      <c r="R307" s="36">
        <v>1</v>
      </c>
      <c r="S307" s="36">
        <v>1</v>
      </c>
      <c r="T307" s="40">
        <v>1</v>
      </c>
      <c r="U307" s="40">
        <v>0</v>
      </c>
      <c r="V307" s="40">
        <v>1</v>
      </c>
      <c r="W307" s="40">
        <v>0</v>
      </c>
      <c r="X307" s="40" t="str">
        <f>IF(Table1[[#This Row],[GR to be done]]=Table1[[#This Row],[IR to be done]], "✔ Match", "⚠ Mismatch")</f>
        <v>✔ Match</v>
      </c>
      <c r="Y307" s="40"/>
      <c r="Z307" s="41">
        <v>45679</v>
      </c>
      <c r="AA307" s="41"/>
      <c r="AB307" s="40"/>
      <c r="AC307" s="40"/>
      <c r="AD307" s="40"/>
      <c r="AE307" s="42" t="str">
        <f>_xlfn.XLOOKUP(Table1[[#This Row],[Vendor Name]],VendorLookup!C:C,VendorLookup!H:H, "")</f>
        <v>FCA</v>
      </c>
      <c r="AF307" s="42"/>
      <c r="AG307" s="42"/>
      <c r="AH307" s="43"/>
      <c r="AI307" s="43"/>
    </row>
    <row r="308" spans="1:35" x14ac:dyDescent="0.35">
      <c r="A308" s="45" t="str">
        <f>_xlfn.XLOOKUP(B308, NetworkLookup!B:B, NetworkLookup!A:A, "")</f>
        <v>000989</v>
      </c>
      <c r="B308" s="35">
        <v>901837526</v>
      </c>
      <c r="C308" s="45" t="str">
        <f>_xlfn.XLOOKUP(B308, NetworkLookup!B:B, NetworkLookup!C:C, "")</f>
        <v>RP MILANO 4461 B77D DE</v>
      </c>
      <c r="D308" s="35" t="str">
        <f>_xlfn.XLOOKUP(B308, NetworkLookup!B:B, NetworkLookup!D:D, "")</f>
        <v>REMOTE</v>
      </c>
      <c r="E308" s="36" t="s">
        <v>3654</v>
      </c>
      <c r="F308" s="36" t="s">
        <v>30</v>
      </c>
      <c r="G308" s="36" t="s">
        <v>3637</v>
      </c>
      <c r="H308" s="36" t="s">
        <v>555</v>
      </c>
      <c r="I308" s="36">
        <f>_xlfn.XLOOKUP(Table1[[#This Row],[Vendor Name]], VendorLookup!C:C, VendorLookup!B:B, "")</f>
        <v>2000115430</v>
      </c>
      <c r="J308" s="36" t="s">
        <v>41</v>
      </c>
      <c r="K308" s="36" t="s">
        <v>97</v>
      </c>
      <c r="L308" s="37" t="s">
        <v>3650</v>
      </c>
      <c r="M308" s="37">
        <v>9203019841</v>
      </c>
      <c r="N308" s="36">
        <v>8</v>
      </c>
      <c r="O308" s="38">
        <v>785</v>
      </c>
      <c r="P308" s="36" t="s">
        <v>508</v>
      </c>
      <c r="Q308" s="38">
        <f>Table1[[#This Row],[Net Price]]*Table1[[#This Row],[Qty ordered]]</f>
        <v>785</v>
      </c>
      <c r="R308" s="36">
        <v>1</v>
      </c>
      <c r="S308" s="36">
        <v>1</v>
      </c>
      <c r="T308" s="40">
        <v>1</v>
      </c>
      <c r="U308" s="40">
        <v>0</v>
      </c>
      <c r="V308" s="40">
        <v>1</v>
      </c>
      <c r="W308" s="40">
        <v>0</v>
      </c>
      <c r="X308" s="40" t="str">
        <f>IF(Table1[[#This Row],[GR to be done]]=Table1[[#This Row],[IR to be done]], "✔ Match", "⚠ Mismatch")</f>
        <v>✔ Match</v>
      </c>
      <c r="Y308" s="40"/>
      <c r="Z308" s="41">
        <v>45679</v>
      </c>
      <c r="AA308" s="41"/>
      <c r="AB308" s="40"/>
      <c r="AC308" s="40"/>
      <c r="AD308" s="40"/>
      <c r="AE308" s="42" t="str">
        <f>_xlfn.XLOOKUP(Table1[[#This Row],[Vendor Name]],VendorLookup!C:C,VendorLookup!H:H, "")</f>
        <v>FCA</v>
      </c>
      <c r="AF308" s="42"/>
      <c r="AG308" s="42"/>
      <c r="AH308" s="43"/>
      <c r="AI308" s="43"/>
    </row>
    <row r="309" spans="1:35" x14ac:dyDescent="0.35">
      <c r="A309" s="45" t="str">
        <f>_xlfn.XLOOKUP(B309, NetworkLookup!B:B, NetworkLookup!A:A, "")</f>
        <v>000989</v>
      </c>
      <c r="B309" s="35">
        <v>901837526</v>
      </c>
      <c r="C309" s="45" t="str">
        <f>_xlfn.XLOOKUP(B309, NetworkLookup!B:B, NetworkLookup!C:C, "")</f>
        <v>RP MILANO 4461 B77D DE</v>
      </c>
      <c r="D309" s="35" t="str">
        <f>_xlfn.XLOOKUP(B309, NetworkLookup!B:B, NetworkLookup!D:D, "")</f>
        <v>REMOTE</v>
      </c>
      <c r="E309" s="36" t="s">
        <v>3654</v>
      </c>
      <c r="F309" s="36" t="s">
        <v>30</v>
      </c>
      <c r="G309" s="36" t="s">
        <v>3637</v>
      </c>
      <c r="H309" s="36" t="s">
        <v>555</v>
      </c>
      <c r="I309" s="36">
        <f>_xlfn.XLOOKUP(Table1[[#This Row],[Vendor Name]], VendorLookup!C:C, VendorLookup!B:B, "")</f>
        <v>2000115430</v>
      </c>
      <c r="J309" s="36" t="s">
        <v>41</v>
      </c>
      <c r="K309" s="36" t="s">
        <v>286</v>
      </c>
      <c r="L309" s="37" t="s">
        <v>3650</v>
      </c>
      <c r="M309" s="37">
        <v>9203019841</v>
      </c>
      <c r="N309" s="36">
        <v>9</v>
      </c>
      <c r="O309" s="38">
        <v>1000</v>
      </c>
      <c r="P309" s="36" t="s">
        <v>508</v>
      </c>
      <c r="Q309" s="38">
        <f>Table1[[#This Row],[Net Price]]*Table1[[#This Row],[Qty ordered]]</f>
        <v>1000</v>
      </c>
      <c r="R309" s="36">
        <v>1</v>
      </c>
      <c r="S309" s="36">
        <v>1</v>
      </c>
      <c r="T309" s="40">
        <v>1</v>
      </c>
      <c r="U309" s="40">
        <v>0</v>
      </c>
      <c r="V309" s="40">
        <v>1</v>
      </c>
      <c r="W309" s="40">
        <v>0</v>
      </c>
      <c r="X309" s="40" t="str">
        <f>IF(Table1[[#This Row],[GR to be done]]=Table1[[#This Row],[IR to be done]], "✔ Match", "⚠ Mismatch")</f>
        <v>✔ Match</v>
      </c>
      <c r="Y309" s="40"/>
      <c r="Z309" s="41">
        <v>45679</v>
      </c>
      <c r="AA309" s="41"/>
      <c r="AB309" s="40"/>
      <c r="AC309" s="40"/>
      <c r="AD309" s="40"/>
      <c r="AE309" s="42" t="str">
        <f>_xlfn.XLOOKUP(Table1[[#This Row],[Vendor Name]],VendorLookup!C:C,VendorLookup!H:H, "")</f>
        <v>FCA</v>
      </c>
      <c r="AF309" s="42"/>
      <c r="AG309" s="42"/>
      <c r="AH309" s="43"/>
      <c r="AI309" s="43"/>
    </row>
    <row r="310" spans="1:35" x14ac:dyDescent="0.35">
      <c r="A310" s="45" t="str">
        <f>_xlfn.XLOOKUP(B310, NetworkLookup!B:B, NetworkLookup!A:A, "")</f>
        <v>000989</v>
      </c>
      <c r="B310" s="35">
        <v>901837526</v>
      </c>
      <c r="C310" s="45" t="str">
        <f>_xlfn.XLOOKUP(B310, NetworkLookup!B:B, NetworkLookup!C:C, "")</f>
        <v>RP MILANO 4461 B77D DE</v>
      </c>
      <c r="D310" s="35" t="str">
        <f>_xlfn.XLOOKUP(B310, NetworkLookup!B:B, NetworkLookup!D:D, "")</f>
        <v>REMOTE</v>
      </c>
      <c r="E310" s="36" t="s">
        <v>3654</v>
      </c>
      <c r="F310" s="36" t="s">
        <v>30</v>
      </c>
      <c r="G310" s="36" t="s">
        <v>3637</v>
      </c>
      <c r="H310" s="36" t="s">
        <v>555</v>
      </c>
      <c r="I310" s="36">
        <f>_xlfn.XLOOKUP(Table1[[#This Row],[Vendor Name]], VendorLookup!C:C, VendorLookup!B:B, "")</f>
        <v>2000115430</v>
      </c>
      <c r="J310" s="36" t="s">
        <v>41</v>
      </c>
      <c r="K310" s="36" t="s">
        <v>286</v>
      </c>
      <c r="L310" s="37" t="s">
        <v>3650</v>
      </c>
      <c r="M310" s="37">
        <v>9203019841</v>
      </c>
      <c r="N310" s="36">
        <v>10</v>
      </c>
      <c r="O310" s="38">
        <v>1000</v>
      </c>
      <c r="P310" s="36" t="s">
        <v>508</v>
      </c>
      <c r="Q310" s="38">
        <f>Table1[[#This Row],[Net Price]]*Table1[[#This Row],[Qty ordered]]</f>
        <v>1000</v>
      </c>
      <c r="R310" s="36">
        <v>1</v>
      </c>
      <c r="S310" s="36">
        <v>1</v>
      </c>
      <c r="T310" s="40">
        <v>1</v>
      </c>
      <c r="U310" s="40">
        <v>0</v>
      </c>
      <c r="V310" s="40">
        <v>1</v>
      </c>
      <c r="W310" s="40">
        <v>0</v>
      </c>
      <c r="X310" s="40" t="str">
        <f>IF(Table1[[#This Row],[GR to be done]]=Table1[[#This Row],[IR to be done]], "✔ Match", "⚠ Mismatch")</f>
        <v>✔ Match</v>
      </c>
      <c r="Y310" s="40"/>
      <c r="Z310" s="41">
        <v>45679</v>
      </c>
      <c r="AA310" s="41"/>
      <c r="AB310" s="40"/>
      <c r="AC310" s="40"/>
      <c r="AD310" s="40"/>
      <c r="AE310" s="42" t="str">
        <f>_xlfn.XLOOKUP(Table1[[#This Row],[Vendor Name]],VendorLookup!C:C,VendorLookup!H:H, "")</f>
        <v>FCA</v>
      </c>
      <c r="AF310" s="42"/>
      <c r="AG310" s="42"/>
      <c r="AH310" s="43"/>
      <c r="AI310" s="43"/>
    </row>
    <row r="311" spans="1:35" x14ac:dyDescent="0.35">
      <c r="A311" s="45">
        <f>_xlfn.XLOOKUP(B311, NetworkLookup!B:B, NetworkLookup!A:A, "")</f>
        <v>12277</v>
      </c>
      <c r="B311" s="35">
        <v>900428183</v>
      </c>
      <c r="C311" s="45" t="str">
        <f>_xlfn.XLOOKUP(B311, NetworkLookup!B:B, NetworkLookup!C:C, "")</f>
        <v>IND RDS MR12277 HERMES PF RPCA</v>
      </c>
      <c r="D311" s="35" t="str">
        <f>_xlfn.XLOOKUP(B311, NetworkLookup!B:B, NetworkLookup!D:D, "")</f>
        <v>INDOOR</v>
      </c>
      <c r="E311" s="36" t="s">
        <v>3659</v>
      </c>
      <c r="F311" s="36" t="s">
        <v>30</v>
      </c>
      <c r="G311" s="36" t="s">
        <v>3637</v>
      </c>
      <c r="H311" s="36" t="s">
        <v>555</v>
      </c>
      <c r="I311" s="36">
        <f>_xlfn.XLOOKUP(Table1[[#This Row],[Vendor Name]], VendorLookup!C:C, VendorLookup!B:B, "")</f>
        <v>2000051340</v>
      </c>
      <c r="J311" s="36" t="s">
        <v>36</v>
      </c>
      <c r="K311" s="36" t="s">
        <v>287</v>
      </c>
      <c r="L311" s="37" t="s">
        <v>3651</v>
      </c>
      <c r="M311" s="37">
        <v>9203019847</v>
      </c>
      <c r="N311" s="36">
        <v>1</v>
      </c>
      <c r="O311" s="38">
        <v>18660</v>
      </c>
      <c r="P311" s="36" t="s">
        <v>507</v>
      </c>
      <c r="Q311" s="38">
        <f>Table1[[#This Row],[Net Price]]*Table1[[#This Row],[Qty ordered]]</f>
        <v>18660</v>
      </c>
      <c r="R311" s="36">
        <v>1.4378599999999999</v>
      </c>
      <c r="S311" s="36">
        <v>1</v>
      </c>
      <c r="T311" s="40">
        <v>1</v>
      </c>
      <c r="U311" s="40">
        <v>0</v>
      </c>
      <c r="V311" s="40">
        <v>1</v>
      </c>
      <c r="W311" s="40">
        <v>0</v>
      </c>
      <c r="X311" s="40" t="str">
        <f>IF(Table1[[#This Row],[GR to be done]]=Table1[[#This Row],[IR to be done]], "✔ Match", "⚠ Mismatch")</f>
        <v>✔ Match</v>
      </c>
      <c r="Y311" s="40"/>
      <c r="Z311" s="41">
        <v>45679</v>
      </c>
      <c r="AA311" s="41"/>
      <c r="AB311" s="40"/>
      <c r="AC311" s="40"/>
      <c r="AD311" s="40"/>
      <c r="AE311" s="42" t="str">
        <f>_xlfn.XLOOKUP(Table1[[#This Row],[Vendor Name]],VendorLookup!C:C,VendorLookup!H:H, "")</f>
        <v>ZZ</v>
      </c>
      <c r="AF311" s="42"/>
      <c r="AG311" s="42"/>
      <c r="AH311" s="43"/>
      <c r="AI311" s="43"/>
    </row>
    <row r="312" spans="1:35" x14ac:dyDescent="0.35">
      <c r="A312" s="45">
        <f>_xlfn.XLOOKUP(B312, NetworkLookup!B:B, NetworkLookup!A:A, "")</f>
        <v>12277</v>
      </c>
      <c r="B312" s="35">
        <v>900428183</v>
      </c>
      <c r="C312" s="45" t="str">
        <f>_xlfn.XLOOKUP(B312, NetworkLookup!B:B, NetworkLookup!C:C, "")</f>
        <v>IND RDS MR12277 HERMES PF RPCA</v>
      </c>
      <c r="D312" s="35" t="str">
        <f>_xlfn.XLOOKUP(B312, NetworkLookup!B:B, NetworkLookup!D:D, "")</f>
        <v>INDOOR</v>
      </c>
      <c r="E312" s="36" t="s">
        <v>3659</v>
      </c>
      <c r="F312" s="36" t="s">
        <v>30</v>
      </c>
      <c r="G312" s="36" t="s">
        <v>3637</v>
      </c>
      <c r="H312" s="36" t="s">
        <v>555</v>
      </c>
      <c r="I312" s="36">
        <f>_xlfn.XLOOKUP(Table1[[#This Row],[Vendor Name]], VendorLookup!C:C, VendorLookup!B:B, "")</f>
        <v>2000051340</v>
      </c>
      <c r="J312" s="36" t="s">
        <v>36</v>
      </c>
      <c r="K312" s="36" t="s">
        <v>288</v>
      </c>
      <c r="L312" s="37" t="s">
        <v>3651</v>
      </c>
      <c r="M312" s="37">
        <v>9203019847</v>
      </c>
      <c r="N312" s="36">
        <v>2</v>
      </c>
      <c r="O312" s="38">
        <v>136350</v>
      </c>
      <c r="P312" s="36" t="s">
        <v>507</v>
      </c>
      <c r="Q312" s="38">
        <f>Table1[[#This Row],[Net Price]]*Table1[[#This Row],[Qty ordered]]</f>
        <v>136350</v>
      </c>
      <c r="R312" s="36">
        <v>1.4378599999999999</v>
      </c>
      <c r="S312" s="36">
        <v>1</v>
      </c>
      <c r="T312" s="40">
        <v>1</v>
      </c>
      <c r="U312" s="40">
        <v>0</v>
      </c>
      <c r="V312" s="40">
        <v>1</v>
      </c>
      <c r="W312" s="40">
        <v>0</v>
      </c>
      <c r="X312" s="40" t="str">
        <f>IF(Table1[[#This Row],[GR to be done]]=Table1[[#This Row],[IR to be done]], "✔ Match", "⚠ Mismatch")</f>
        <v>✔ Match</v>
      </c>
      <c r="Y312" s="40"/>
      <c r="Z312" s="41">
        <v>45679</v>
      </c>
      <c r="AA312" s="41"/>
      <c r="AB312" s="40"/>
      <c r="AC312" s="40"/>
      <c r="AD312" s="40"/>
      <c r="AE312" s="42" t="str">
        <f>_xlfn.XLOOKUP(Table1[[#This Row],[Vendor Name]],VendorLookup!C:C,VendorLookup!H:H, "")</f>
        <v>ZZ</v>
      </c>
      <c r="AF312" s="42"/>
      <c r="AG312" s="42"/>
      <c r="AH312" s="43"/>
      <c r="AI312" s="43"/>
    </row>
    <row r="313" spans="1:35" x14ac:dyDescent="0.35">
      <c r="A313" s="45" t="str">
        <f>_xlfn.XLOOKUP(B313, NetworkLookup!B:B, NetworkLookup!A:A, "")</f>
        <v>N/A</v>
      </c>
      <c r="B313" s="35">
        <v>901748842</v>
      </c>
      <c r="C313" s="45" t="str">
        <f>_xlfn.XLOOKUP(B313, NetworkLookup!B:B, NetworkLookup!C:C, "")</f>
        <v>RP AA RTEP IND P FA SEP TRX ANT FILT SOL</v>
      </c>
      <c r="D313" s="35" t="str">
        <f>_xlfn.XLOOKUP(B313, NetworkLookup!B:B, NetworkLookup!D:D, "")</f>
        <v>N/A</v>
      </c>
      <c r="E313" s="36" t="s">
        <v>600</v>
      </c>
      <c r="F313" s="36" t="s">
        <v>30</v>
      </c>
      <c r="G313" s="36" t="s">
        <v>3637</v>
      </c>
      <c r="H313" s="36" t="s">
        <v>555</v>
      </c>
      <c r="I313" s="36">
        <f>_xlfn.XLOOKUP(Table1[[#This Row],[Vendor Name]], VendorLookup!C:C, VendorLookup!B:B, "")</f>
        <v>2000150354</v>
      </c>
      <c r="J313" s="36" t="s">
        <v>2893</v>
      </c>
      <c r="K313" s="36" t="s">
        <v>289</v>
      </c>
      <c r="L313" s="37" t="s">
        <v>3667</v>
      </c>
      <c r="M313" s="37">
        <v>9203019866</v>
      </c>
      <c r="N313" s="36">
        <v>1</v>
      </c>
      <c r="O313" s="38">
        <v>180</v>
      </c>
      <c r="P313" s="36" t="s">
        <v>507</v>
      </c>
      <c r="Q313" s="38">
        <f>Table1[[#This Row],[Net Price]]*Table1[[#This Row],[Qty ordered]]</f>
        <v>180</v>
      </c>
      <c r="R313" s="36">
        <v>1.4487099999999999</v>
      </c>
      <c r="S313" s="36">
        <v>1</v>
      </c>
      <c r="T313" s="40">
        <v>1</v>
      </c>
      <c r="U313" s="40">
        <v>0</v>
      </c>
      <c r="V313" s="40">
        <v>1</v>
      </c>
      <c r="W313" s="40">
        <v>0</v>
      </c>
      <c r="X313" s="40" t="str">
        <f>IF(Table1[[#This Row],[GR to be done]]=Table1[[#This Row],[IR to be done]], "✔ Match", "⚠ Mismatch")</f>
        <v>✔ Match</v>
      </c>
      <c r="Y313" s="40"/>
      <c r="Z313" s="41">
        <v>45679</v>
      </c>
      <c r="AA313" s="41"/>
      <c r="AB313" s="40"/>
      <c r="AC313" s="40"/>
      <c r="AD313" s="40"/>
      <c r="AE313" s="42" t="str">
        <f>_xlfn.XLOOKUP(Table1[[#This Row],[Vendor Name]],VendorLookup!C:C,VendorLookup!H:H, "")</f>
        <v>FCA</v>
      </c>
      <c r="AF313" s="42"/>
      <c r="AG313" s="42"/>
      <c r="AH313" s="43"/>
      <c r="AI313" s="43"/>
    </row>
    <row r="314" spans="1:35" x14ac:dyDescent="0.35">
      <c r="A314" s="45">
        <f>_xlfn.XLOOKUP(B314, NetworkLookup!B:B, NetworkLookup!A:A, "")</f>
        <v>2055</v>
      </c>
      <c r="B314" s="35">
        <v>902140645</v>
      </c>
      <c r="C314" s="45" t="str">
        <f>_xlfn.XLOOKUP(B314, NetworkLookup!B:B, NetworkLookup!C:C, "")</f>
        <v>MR2055 Indoor Fusion 8828 Enh DE</v>
      </c>
      <c r="D314" s="35" t="str">
        <f>_xlfn.XLOOKUP(B314, NetworkLookup!B:B, NetworkLookup!D:D, "")</f>
        <v>INDOOR</v>
      </c>
      <c r="E314" s="36" t="s">
        <v>3658</v>
      </c>
      <c r="F314" s="36" t="s">
        <v>30</v>
      </c>
      <c r="G314" s="36" t="s">
        <v>3637</v>
      </c>
      <c r="H314" s="36" t="s">
        <v>555</v>
      </c>
      <c r="I314" s="36">
        <f>_xlfn.XLOOKUP(Table1[[#This Row],[Vendor Name]], VendorLookup!C:C, VendorLookup!B:B, "")</f>
        <v>2000179866</v>
      </c>
      <c r="J314" s="36" t="s">
        <v>3280</v>
      </c>
      <c r="K314" s="36" t="s">
        <v>290</v>
      </c>
      <c r="L314" s="37" t="s">
        <v>3668</v>
      </c>
      <c r="M314" s="37">
        <v>9203019868</v>
      </c>
      <c r="N314" s="36">
        <v>1</v>
      </c>
      <c r="O314" s="38">
        <v>31.19</v>
      </c>
      <c r="P314" s="36" t="s">
        <v>507</v>
      </c>
      <c r="Q314" s="38">
        <f>Table1[[#This Row],[Net Price]]*Table1[[#This Row],[Qty ordered]]</f>
        <v>187.14000000000001</v>
      </c>
      <c r="R314" s="36">
        <v>1.3833599999999999</v>
      </c>
      <c r="S314" s="36">
        <v>6</v>
      </c>
      <c r="T314" s="40">
        <v>6</v>
      </c>
      <c r="U314" s="40">
        <v>0</v>
      </c>
      <c r="V314" s="40">
        <v>6</v>
      </c>
      <c r="W314" s="40">
        <v>0</v>
      </c>
      <c r="X314" s="40" t="str">
        <f>IF(Table1[[#This Row],[GR to be done]]=Table1[[#This Row],[IR to be done]], "✔ Match", "⚠ Mismatch")</f>
        <v>✔ Match</v>
      </c>
      <c r="Y314" s="40"/>
      <c r="Z314" s="41">
        <v>45679</v>
      </c>
      <c r="AA314" s="41"/>
      <c r="AB314" s="40"/>
      <c r="AC314" s="40"/>
      <c r="AD314" s="40"/>
      <c r="AE314" s="42" t="str">
        <f>_xlfn.XLOOKUP(Table1[[#This Row],[Vendor Name]],VendorLookup!C:C,VendorLookup!H:H, "")</f>
        <v>EXW</v>
      </c>
      <c r="AF314" s="42"/>
      <c r="AG314" s="42"/>
      <c r="AH314" s="43"/>
      <c r="AI314" s="43"/>
    </row>
    <row r="315" spans="1:35" x14ac:dyDescent="0.35">
      <c r="A315" s="45">
        <f>_xlfn.XLOOKUP(B315, NetworkLookup!B:B, NetworkLookup!A:A, "")</f>
        <v>2055</v>
      </c>
      <c r="B315" s="35">
        <v>902140645</v>
      </c>
      <c r="C315" s="45" t="str">
        <f>_xlfn.XLOOKUP(B315, NetworkLookup!B:B, NetworkLookup!C:C, "")</f>
        <v>MR2055 Indoor Fusion 8828 Enh DE</v>
      </c>
      <c r="D315" s="35" t="str">
        <f>_xlfn.XLOOKUP(B315, NetworkLookup!B:B, NetworkLookup!D:D, "")</f>
        <v>INDOOR</v>
      </c>
      <c r="E315" s="36" t="s">
        <v>3658</v>
      </c>
      <c r="F315" s="36" t="s">
        <v>30</v>
      </c>
      <c r="G315" s="36" t="s">
        <v>3637</v>
      </c>
      <c r="H315" s="36" t="s">
        <v>555</v>
      </c>
      <c r="I315" s="36">
        <f>_xlfn.XLOOKUP(Table1[[#This Row],[Vendor Name]], VendorLookup!C:C, VendorLookup!B:B, "")</f>
        <v>2000179866</v>
      </c>
      <c r="J315" s="36" t="s">
        <v>3280</v>
      </c>
      <c r="K315" s="36" t="s">
        <v>291</v>
      </c>
      <c r="L315" s="37" t="s">
        <v>3668</v>
      </c>
      <c r="M315" s="37">
        <v>9203019868</v>
      </c>
      <c r="N315" s="36">
        <v>2</v>
      </c>
      <c r="O315" s="38">
        <v>129.91999999999999</v>
      </c>
      <c r="P315" s="36" t="s">
        <v>507</v>
      </c>
      <c r="Q315" s="38">
        <f>Table1[[#This Row],[Net Price]]*Table1[[#This Row],[Qty ordered]]</f>
        <v>779.52</v>
      </c>
      <c r="R315" s="36">
        <v>1.3833599999999999</v>
      </c>
      <c r="S315" s="36">
        <v>6</v>
      </c>
      <c r="T315" s="40">
        <v>6</v>
      </c>
      <c r="U315" s="40">
        <v>0</v>
      </c>
      <c r="V315" s="40">
        <v>6</v>
      </c>
      <c r="W315" s="40">
        <v>0</v>
      </c>
      <c r="X315" s="40" t="str">
        <f>IF(Table1[[#This Row],[GR to be done]]=Table1[[#This Row],[IR to be done]], "✔ Match", "⚠ Mismatch")</f>
        <v>✔ Match</v>
      </c>
      <c r="Y315" s="40"/>
      <c r="Z315" s="41">
        <v>45679</v>
      </c>
      <c r="AA315" s="41"/>
      <c r="AB315" s="40"/>
      <c r="AC315" s="40"/>
      <c r="AD315" s="40"/>
      <c r="AE315" s="42" t="str">
        <f>_xlfn.XLOOKUP(Table1[[#This Row],[Vendor Name]],VendorLookup!C:C,VendorLookup!H:H, "")</f>
        <v>EXW</v>
      </c>
      <c r="AF315" s="42"/>
      <c r="AG315" s="42"/>
      <c r="AH315" s="43"/>
      <c r="AI315" s="43"/>
    </row>
    <row r="316" spans="1:35" x14ac:dyDescent="0.35">
      <c r="A316" s="45">
        <f>_xlfn.XLOOKUP(B316, NetworkLookup!B:B, NetworkLookup!A:A, "")</f>
        <v>2055</v>
      </c>
      <c r="B316" s="35">
        <v>902140645</v>
      </c>
      <c r="C316" s="45" t="str">
        <f>_xlfn.XLOOKUP(B316, NetworkLookup!B:B, NetworkLookup!C:C, "")</f>
        <v>MR2055 Indoor Fusion 8828 Enh DE</v>
      </c>
      <c r="D316" s="35" t="str">
        <f>_xlfn.XLOOKUP(B316, NetworkLookup!B:B, NetworkLookup!D:D, "")</f>
        <v>INDOOR</v>
      </c>
      <c r="E316" s="36" t="s">
        <v>3658</v>
      </c>
      <c r="F316" s="36" t="s">
        <v>30</v>
      </c>
      <c r="G316" s="36" t="s">
        <v>3637</v>
      </c>
      <c r="H316" s="36" t="s">
        <v>555</v>
      </c>
      <c r="I316" s="36">
        <f>_xlfn.XLOOKUP(Table1[[#This Row],[Vendor Name]], VendorLookup!C:C, VendorLookup!B:B, "")</f>
        <v>2000179866</v>
      </c>
      <c r="J316" s="36" t="s">
        <v>3280</v>
      </c>
      <c r="K316" s="36" t="s">
        <v>292</v>
      </c>
      <c r="L316" s="37" t="s">
        <v>3668</v>
      </c>
      <c r="M316" s="37">
        <v>9203019868</v>
      </c>
      <c r="N316" s="36">
        <v>3</v>
      </c>
      <c r="O316" s="38">
        <v>113.82</v>
      </c>
      <c r="P316" s="36" t="s">
        <v>507</v>
      </c>
      <c r="Q316" s="38">
        <f>Table1[[#This Row],[Net Price]]*Table1[[#This Row],[Qty ordered]]</f>
        <v>682.92</v>
      </c>
      <c r="R316" s="36">
        <v>1.3833599999999999</v>
      </c>
      <c r="S316" s="36">
        <v>6</v>
      </c>
      <c r="T316" s="40">
        <v>6</v>
      </c>
      <c r="U316" s="40">
        <v>0</v>
      </c>
      <c r="V316" s="40">
        <v>6</v>
      </c>
      <c r="W316" s="40">
        <v>0</v>
      </c>
      <c r="X316" s="40" t="str">
        <f>IF(Table1[[#This Row],[GR to be done]]=Table1[[#This Row],[IR to be done]], "✔ Match", "⚠ Mismatch")</f>
        <v>✔ Match</v>
      </c>
      <c r="Y316" s="40"/>
      <c r="Z316" s="41">
        <v>45679</v>
      </c>
      <c r="AA316" s="41"/>
      <c r="AB316" s="40"/>
      <c r="AC316" s="40"/>
      <c r="AD316" s="40"/>
      <c r="AE316" s="42" t="str">
        <f>_xlfn.XLOOKUP(Table1[[#This Row],[Vendor Name]],VendorLookup!C:C,VendorLookup!H:H, "")</f>
        <v>EXW</v>
      </c>
      <c r="AF316" s="42"/>
      <c r="AG316" s="42"/>
      <c r="AH316" s="43"/>
      <c r="AI316" s="43"/>
    </row>
    <row r="317" spans="1:35" x14ac:dyDescent="0.35">
      <c r="A317" s="45">
        <f>_xlfn.XLOOKUP(B317, NetworkLookup!B:B, NetworkLookup!A:A, "")</f>
        <v>2055</v>
      </c>
      <c r="B317" s="35">
        <v>902140645</v>
      </c>
      <c r="C317" s="45" t="str">
        <f>_xlfn.XLOOKUP(B317, NetworkLookup!B:B, NetworkLookup!C:C, "")</f>
        <v>MR2055 Indoor Fusion 8828 Enh DE</v>
      </c>
      <c r="D317" s="35" t="str">
        <f>_xlfn.XLOOKUP(B317, NetworkLookup!B:B, NetworkLookup!D:D, "")</f>
        <v>INDOOR</v>
      </c>
      <c r="E317" s="36" t="s">
        <v>3658</v>
      </c>
      <c r="F317" s="36" t="s">
        <v>30</v>
      </c>
      <c r="G317" s="36" t="s">
        <v>3637</v>
      </c>
      <c r="H317" s="36" t="s">
        <v>555</v>
      </c>
      <c r="I317" s="36">
        <f>_xlfn.XLOOKUP(Table1[[#This Row],[Vendor Name]], VendorLookup!C:C, VendorLookup!B:B, "")</f>
        <v>2000179866</v>
      </c>
      <c r="J317" s="36" t="s">
        <v>3280</v>
      </c>
      <c r="K317" s="36" t="s">
        <v>293</v>
      </c>
      <c r="L317" s="37" t="s">
        <v>3668</v>
      </c>
      <c r="M317" s="37">
        <v>9203019868</v>
      </c>
      <c r="N317" s="36">
        <v>4</v>
      </c>
      <c r="O317" s="38">
        <v>31.96</v>
      </c>
      <c r="P317" s="36" t="s">
        <v>507</v>
      </c>
      <c r="Q317" s="38">
        <f>Table1[[#This Row],[Net Price]]*Table1[[#This Row],[Qty ordered]]</f>
        <v>191.76</v>
      </c>
      <c r="R317" s="36">
        <v>1.3833599999999999</v>
      </c>
      <c r="S317" s="36">
        <v>6</v>
      </c>
      <c r="T317" s="40">
        <v>6</v>
      </c>
      <c r="U317" s="40">
        <v>0</v>
      </c>
      <c r="V317" s="40">
        <v>6</v>
      </c>
      <c r="W317" s="40">
        <v>0</v>
      </c>
      <c r="X317" s="40" t="str">
        <f>IF(Table1[[#This Row],[GR to be done]]=Table1[[#This Row],[IR to be done]], "✔ Match", "⚠ Mismatch")</f>
        <v>✔ Match</v>
      </c>
      <c r="Y317" s="40"/>
      <c r="Z317" s="41">
        <v>45679</v>
      </c>
      <c r="AA317" s="41"/>
      <c r="AB317" s="40"/>
      <c r="AC317" s="40"/>
      <c r="AD317" s="40"/>
      <c r="AE317" s="42" t="str">
        <f>_xlfn.XLOOKUP(Table1[[#This Row],[Vendor Name]],VendorLookup!C:C,VendorLookup!H:H, "")</f>
        <v>EXW</v>
      </c>
      <c r="AF317" s="42"/>
      <c r="AG317" s="42"/>
      <c r="AH317" s="43"/>
      <c r="AI317" s="43"/>
    </row>
    <row r="318" spans="1:35" x14ac:dyDescent="0.35">
      <c r="A318" s="45">
        <f>_xlfn.XLOOKUP(B318, NetworkLookup!B:B, NetworkLookup!A:A, "")</f>
        <v>2055</v>
      </c>
      <c r="B318" s="35">
        <v>902140645</v>
      </c>
      <c r="C318" s="45" t="str">
        <f>_xlfn.XLOOKUP(B318, NetworkLookup!B:B, NetworkLookup!C:C, "")</f>
        <v>MR2055 Indoor Fusion 8828 Enh DE</v>
      </c>
      <c r="D318" s="35" t="str">
        <f>_xlfn.XLOOKUP(B318, NetworkLookup!B:B, NetworkLookup!D:D, "")</f>
        <v>INDOOR</v>
      </c>
      <c r="E318" s="36" t="s">
        <v>3658</v>
      </c>
      <c r="F318" s="36" t="s">
        <v>30</v>
      </c>
      <c r="G318" s="36" t="s">
        <v>3637</v>
      </c>
      <c r="H318" s="36" t="s">
        <v>555</v>
      </c>
      <c r="I318" s="36">
        <f>_xlfn.XLOOKUP(Table1[[#This Row],[Vendor Name]], VendorLookup!C:C, VendorLookup!B:B, "")</f>
        <v>2000179866</v>
      </c>
      <c r="J318" s="36" t="s">
        <v>3280</v>
      </c>
      <c r="K318" s="36" t="s">
        <v>294</v>
      </c>
      <c r="L318" s="37" t="s">
        <v>3668</v>
      </c>
      <c r="M318" s="37">
        <v>9203019868</v>
      </c>
      <c r="N318" s="36">
        <v>5</v>
      </c>
      <c r="O318" s="38">
        <v>72.45</v>
      </c>
      <c r="P318" s="36" t="s">
        <v>507</v>
      </c>
      <c r="Q318" s="38">
        <f>Table1[[#This Row],[Net Price]]*Table1[[#This Row],[Qty ordered]]</f>
        <v>434.70000000000005</v>
      </c>
      <c r="R318" s="36">
        <v>1.3833599999999999</v>
      </c>
      <c r="S318" s="36">
        <v>6</v>
      </c>
      <c r="T318" s="40">
        <v>6</v>
      </c>
      <c r="U318" s="40">
        <v>0</v>
      </c>
      <c r="V318" s="40">
        <v>6</v>
      </c>
      <c r="W318" s="40">
        <v>0</v>
      </c>
      <c r="X318" s="40" t="str">
        <f>IF(Table1[[#This Row],[GR to be done]]=Table1[[#This Row],[IR to be done]], "✔ Match", "⚠ Mismatch")</f>
        <v>✔ Match</v>
      </c>
      <c r="Y318" s="40"/>
      <c r="Z318" s="41">
        <v>45679</v>
      </c>
      <c r="AA318" s="41"/>
      <c r="AB318" s="40"/>
      <c r="AC318" s="40"/>
      <c r="AD318" s="40"/>
      <c r="AE318" s="42" t="str">
        <f>_xlfn.XLOOKUP(Table1[[#This Row],[Vendor Name]],VendorLookup!C:C,VendorLookup!H:H, "")</f>
        <v>EXW</v>
      </c>
      <c r="AF318" s="42"/>
      <c r="AG318" s="42"/>
      <c r="AH318" s="43"/>
      <c r="AI318" s="43"/>
    </row>
    <row r="319" spans="1:35" x14ac:dyDescent="0.35">
      <c r="A319" s="45">
        <f>_xlfn.XLOOKUP(B319, NetworkLookup!B:B, NetworkLookup!A:A, "")</f>
        <v>2055</v>
      </c>
      <c r="B319" s="35">
        <v>902140645</v>
      </c>
      <c r="C319" s="45" t="str">
        <f>_xlfn.XLOOKUP(B319, NetworkLookup!B:B, NetworkLookup!C:C, "")</f>
        <v>MR2055 Indoor Fusion 8828 Enh DE</v>
      </c>
      <c r="D319" s="35" t="str">
        <f>_xlfn.XLOOKUP(B319, NetworkLookup!B:B, NetworkLookup!D:D, "")</f>
        <v>INDOOR</v>
      </c>
      <c r="E319" s="36" t="s">
        <v>3658</v>
      </c>
      <c r="F319" s="36" t="s">
        <v>30</v>
      </c>
      <c r="G319" s="36" t="s">
        <v>3637</v>
      </c>
      <c r="H319" s="36" t="s">
        <v>555</v>
      </c>
      <c r="I319" s="36">
        <f>_xlfn.XLOOKUP(Table1[[#This Row],[Vendor Name]], VendorLookup!C:C, VendorLookup!B:B, "")</f>
        <v>2000179866</v>
      </c>
      <c r="J319" s="36" t="s">
        <v>3280</v>
      </c>
      <c r="K319" s="36" t="s">
        <v>290</v>
      </c>
      <c r="L319" s="37" t="s">
        <v>3668</v>
      </c>
      <c r="M319" s="37">
        <v>9203019868</v>
      </c>
      <c r="N319" s="36">
        <v>6</v>
      </c>
      <c r="O319" s="38">
        <v>1264.02</v>
      </c>
      <c r="P319" s="36" t="s">
        <v>507</v>
      </c>
      <c r="Q319" s="38">
        <f>Table1[[#This Row],[Net Price]]*Table1[[#This Row],[Qty ordered]]</f>
        <v>1264.02</v>
      </c>
      <c r="R319" s="36">
        <v>1.3833599999999999</v>
      </c>
      <c r="S319" s="36">
        <v>1</v>
      </c>
      <c r="T319" s="40">
        <v>1</v>
      </c>
      <c r="U319" s="40">
        <v>0</v>
      </c>
      <c r="V319" s="40">
        <v>1</v>
      </c>
      <c r="W319" s="40">
        <v>0</v>
      </c>
      <c r="X319" s="40" t="str">
        <f>IF(Table1[[#This Row],[GR to be done]]=Table1[[#This Row],[IR to be done]], "✔ Match", "⚠ Mismatch")</f>
        <v>✔ Match</v>
      </c>
      <c r="Y319" s="40"/>
      <c r="Z319" s="41">
        <v>45679</v>
      </c>
      <c r="AA319" s="41"/>
      <c r="AB319" s="40"/>
      <c r="AC319" s="40"/>
      <c r="AD319" s="40"/>
      <c r="AE319" s="42" t="str">
        <f>_xlfn.XLOOKUP(Table1[[#This Row],[Vendor Name]],VendorLookup!C:C,VendorLookup!H:H, "")</f>
        <v>EXW</v>
      </c>
      <c r="AF319" s="42"/>
      <c r="AG319" s="42"/>
      <c r="AH319" s="43"/>
      <c r="AI319" s="43"/>
    </row>
    <row r="320" spans="1:35" x14ac:dyDescent="0.35">
      <c r="A320" s="45">
        <f>_xlfn.XLOOKUP(B320, NetworkLookup!B:B, NetworkLookup!A:A, "")</f>
        <v>2055</v>
      </c>
      <c r="B320" s="35">
        <v>902140645</v>
      </c>
      <c r="C320" s="45" t="str">
        <f>_xlfn.XLOOKUP(B320, NetworkLookup!B:B, NetworkLookup!C:C, "")</f>
        <v>MR2055 Indoor Fusion 8828 Enh DE</v>
      </c>
      <c r="D320" s="35" t="str">
        <f>_xlfn.XLOOKUP(B320, NetworkLookup!B:B, NetworkLookup!D:D, "")</f>
        <v>INDOOR</v>
      </c>
      <c r="E320" s="36" t="s">
        <v>3658</v>
      </c>
      <c r="F320" s="36" t="s">
        <v>30</v>
      </c>
      <c r="G320" s="36" t="s">
        <v>3637</v>
      </c>
      <c r="H320" s="36" t="s">
        <v>555</v>
      </c>
      <c r="I320" s="36">
        <f>_xlfn.XLOOKUP(Table1[[#This Row],[Vendor Name]], VendorLookup!C:C, VendorLookup!B:B, "")</f>
        <v>2000179866</v>
      </c>
      <c r="J320" s="36" t="s">
        <v>3280</v>
      </c>
      <c r="K320" s="36" t="s">
        <v>293</v>
      </c>
      <c r="L320" s="37" t="s">
        <v>3668</v>
      </c>
      <c r="M320" s="37">
        <v>9203019868</v>
      </c>
      <c r="N320" s="36">
        <v>7</v>
      </c>
      <c r="O320" s="38">
        <v>842.7</v>
      </c>
      <c r="P320" s="36" t="s">
        <v>507</v>
      </c>
      <c r="Q320" s="38">
        <f>Table1[[#This Row],[Net Price]]*Table1[[#This Row],[Qty ordered]]</f>
        <v>842.7</v>
      </c>
      <c r="R320" s="36">
        <v>1.3833599999999999</v>
      </c>
      <c r="S320" s="36">
        <v>1</v>
      </c>
      <c r="T320" s="40">
        <v>1</v>
      </c>
      <c r="U320" s="40">
        <v>0</v>
      </c>
      <c r="V320" s="40">
        <v>1</v>
      </c>
      <c r="W320" s="40">
        <v>0</v>
      </c>
      <c r="X320" s="40" t="str">
        <f>IF(Table1[[#This Row],[GR to be done]]=Table1[[#This Row],[IR to be done]], "✔ Match", "⚠ Mismatch")</f>
        <v>✔ Match</v>
      </c>
      <c r="Y320" s="40"/>
      <c r="Z320" s="41">
        <v>45679</v>
      </c>
      <c r="AA320" s="41"/>
      <c r="AB320" s="40"/>
      <c r="AC320" s="40"/>
      <c r="AD320" s="40"/>
      <c r="AE320" s="42" t="str">
        <f>_xlfn.XLOOKUP(Table1[[#This Row],[Vendor Name]],VendorLookup!C:C,VendorLookup!H:H, "")</f>
        <v>EXW</v>
      </c>
      <c r="AF320" s="42"/>
      <c r="AG320" s="42"/>
      <c r="AH320" s="43"/>
      <c r="AI320" s="43"/>
    </row>
    <row r="321" spans="1:35" x14ac:dyDescent="0.35">
      <c r="A321" s="45">
        <f>_xlfn.XLOOKUP(B321, NetworkLookup!B:B, NetworkLookup!A:A, "")</f>
        <v>2055</v>
      </c>
      <c r="B321" s="35">
        <v>902140645</v>
      </c>
      <c r="C321" s="45" t="str">
        <f>_xlfn.XLOOKUP(B321, NetworkLookup!B:B, NetworkLookup!C:C, "")</f>
        <v>MR2055 Indoor Fusion 8828 Enh DE</v>
      </c>
      <c r="D321" s="35" t="str">
        <f>_xlfn.XLOOKUP(B321, NetworkLookup!B:B, NetworkLookup!D:D, "")</f>
        <v>INDOOR</v>
      </c>
      <c r="E321" s="36" t="s">
        <v>3658</v>
      </c>
      <c r="F321" s="36" t="s">
        <v>30</v>
      </c>
      <c r="G321" s="36" t="s">
        <v>3637</v>
      </c>
      <c r="H321" s="36" t="s">
        <v>555</v>
      </c>
      <c r="I321" s="36">
        <f>_xlfn.XLOOKUP(Table1[[#This Row],[Vendor Name]], VendorLookup!C:C, VendorLookup!B:B, "")</f>
        <v>2000179866</v>
      </c>
      <c r="J321" s="36" t="s">
        <v>3280</v>
      </c>
      <c r="K321" s="36" t="s">
        <v>294</v>
      </c>
      <c r="L321" s="37" t="s">
        <v>3668</v>
      </c>
      <c r="M321" s="37">
        <v>9203019868</v>
      </c>
      <c r="N321" s="36">
        <v>8</v>
      </c>
      <c r="O321" s="38">
        <v>702.25</v>
      </c>
      <c r="P321" s="36" t="s">
        <v>507</v>
      </c>
      <c r="Q321" s="38">
        <f>Table1[[#This Row],[Net Price]]*Table1[[#This Row],[Qty ordered]]</f>
        <v>702.25</v>
      </c>
      <c r="R321" s="36">
        <v>1.3833599999999999</v>
      </c>
      <c r="S321" s="36">
        <v>1</v>
      </c>
      <c r="T321" s="40">
        <v>1</v>
      </c>
      <c r="U321" s="40">
        <v>0</v>
      </c>
      <c r="V321" s="40">
        <v>1</v>
      </c>
      <c r="W321" s="40">
        <v>0</v>
      </c>
      <c r="X321" s="40" t="str">
        <f>IF(Table1[[#This Row],[GR to be done]]=Table1[[#This Row],[IR to be done]], "✔ Match", "⚠ Mismatch")</f>
        <v>✔ Match</v>
      </c>
      <c r="Y321" s="40"/>
      <c r="Z321" s="41">
        <v>45679</v>
      </c>
      <c r="AA321" s="41"/>
      <c r="AB321" s="40"/>
      <c r="AC321" s="40"/>
      <c r="AD321" s="40"/>
      <c r="AE321" s="42" t="str">
        <f>_xlfn.XLOOKUP(Table1[[#This Row],[Vendor Name]],VendorLookup!C:C,VendorLookup!H:H, "")</f>
        <v>EXW</v>
      </c>
      <c r="AF321" s="42"/>
      <c r="AG321" s="42"/>
      <c r="AH321" s="43"/>
      <c r="AI321" s="43"/>
    </row>
    <row r="322" spans="1:35" x14ac:dyDescent="0.35">
      <c r="A322" s="45" t="str">
        <f>_xlfn.XLOOKUP(B322, NetworkLookup!B:B, NetworkLookup!A:A, "")</f>
        <v>N/A</v>
      </c>
      <c r="B322" s="35">
        <v>97533909</v>
      </c>
      <c r="C322" s="45" t="str">
        <f>_xlfn.XLOOKUP(B322, NetworkLookup!B:B, NetworkLookup!C:C, "")</f>
        <v>RP MAINT OT</v>
      </c>
      <c r="D322" s="35" t="str">
        <f>_xlfn.XLOOKUP(B322, NetworkLookup!B:B, NetworkLookup!D:D, "")</f>
        <v>N/A</v>
      </c>
      <c r="E322" s="36" t="s">
        <v>615</v>
      </c>
      <c r="F322" s="36" t="s">
        <v>30</v>
      </c>
      <c r="G322" s="36" t="s">
        <v>3637</v>
      </c>
      <c r="H322" s="36" t="s">
        <v>3661</v>
      </c>
      <c r="I322" s="36">
        <f>_xlfn.XLOOKUP(Table1[[#This Row],[Vendor Name]], VendorLookup!C:C, VendorLookup!B:B, "")</f>
        <v>1000000551</v>
      </c>
      <c r="J322" s="36" t="s">
        <v>33</v>
      </c>
      <c r="K322" s="36" t="s">
        <v>295</v>
      </c>
      <c r="L322" s="37" t="s">
        <v>3669</v>
      </c>
      <c r="M322" s="37">
        <v>9203020003</v>
      </c>
      <c r="N322" s="36">
        <v>1</v>
      </c>
      <c r="O322" s="38">
        <v>2417.94</v>
      </c>
      <c r="P322" s="36" t="s">
        <v>507</v>
      </c>
      <c r="Q322" s="38">
        <f>Table1[[#This Row],[Net Price]]*Table1[[#This Row],[Qty ordered]]</f>
        <v>4835.88</v>
      </c>
      <c r="R322" s="36">
        <v>1.4378599999999999</v>
      </c>
      <c r="S322" s="36">
        <v>2</v>
      </c>
      <c r="T322" s="40">
        <v>2</v>
      </c>
      <c r="U322" s="40">
        <v>0</v>
      </c>
      <c r="V322" s="40">
        <v>2</v>
      </c>
      <c r="W322" s="40">
        <v>0</v>
      </c>
      <c r="X322" s="40" t="str">
        <f>IF(Table1[[#This Row],[GR to be done]]=Table1[[#This Row],[IR to be done]], "✔ Match", "⚠ Mismatch")</f>
        <v>✔ Match</v>
      </c>
      <c r="Y322" s="40"/>
      <c r="Z322" s="41">
        <v>45680</v>
      </c>
      <c r="AA322" s="41"/>
      <c r="AB322" s="40"/>
      <c r="AC322" s="40"/>
      <c r="AD322" s="40"/>
      <c r="AE322" s="42" t="str">
        <f>_xlfn.XLOOKUP(Table1[[#This Row],[Vendor Name]],VendorLookup!C:C,VendorLookup!H:H, "")</f>
        <v>DAP</v>
      </c>
      <c r="AF322" s="42"/>
      <c r="AG322" s="42"/>
      <c r="AH322" s="43"/>
      <c r="AI322" s="43"/>
    </row>
    <row r="323" spans="1:35" x14ac:dyDescent="0.35">
      <c r="A323" s="45" t="str">
        <f>_xlfn.XLOOKUP(B323, NetworkLookup!B:B, NetworkLookup!A:A, "")</f>
        <v>000989</v>
      </c>
      <c r="B323" s="35">
        <v>901837526</v>
      </c>
      <c r="C323" s="45" t="str">
        <f>_xlfn.XLOOKUP(B323, NetworkLookup!B:B, NetworkLookup!C:C, "")</f>
        <v>RP MILANO 4461 B77D DE</v>
      </c>
      <c r="D323" s="35" t="str">
        <f>_xlfn.XLOOKUP(B323, NetworkLookup!B:B, NetworkLookup!D:D, "")</f>
        <v>REMOTE</v>
      </c>
      <c r="E323" s="36" t="s">
        <v>606</v>
      </c>
      <c r="F323" s="36" t="s">
        <v>30</v>
      </c>
      <c r="G323" s="36" t="s">
        <v>3637</v>
      </c>
      <c r="H323" s="36" t="s">
        <v>3805</v>
      </c>
      <c r="I323" s="36">
        <f>_xlfn.XLOOKUP(Table1[[#This Row],[Vendor Name]], VendorLookup!C:C, VendorLookup!B:B, "")</f>
        <v>1000003280</v>
      </c>
      <c r="J323" s="36" t="s">
        <v>35</v>
      </c>
      <c r="K323" s="36" t="s">
        <v>296</v>
      </c>
      <c r="L323" s="37" t="s">
        <v>3806</v>
      </c>
      <c r="M323" s="37">
        <v>9203020004</v>
      </c>
      <c r="N323" s="36">
        <v>1</v>
      </c>
      <c r="O323" s="38">
        <v>4136.53</v>
      </c>
      <c r="P323" s="36" t="s">
        <v>507</v>
      </c>
      <c r="Q323" s="38">
        <f>Table1[[#This Row],[Net Price]]*Table1[[#This Row],[Qty ordered]]</f>
        <v>24819.18</v>
      </c>
      <c r="R323" s="39"/>
      <c r="S323" s="36">
        <v>6</v>
      </c>
      <c r="T323" s="40">
        <v>6</v>
      </c>
      <c r="U323" s="40">
        <v>0</v>
      </c>
      <c r="V323" s="40">
        <v>6</v>
      </c>
      <c r="W323" s="40">
        <v>0</v>
      </c>
      <c r="X323" s="40" t="str">
        <f>IF(Table1[[#This Row],[GR to be done]]=Table1[[#This Row],[IR to be done]], "✔ Match", "⚠ Mismatch")</f>
        <v>✔ Match</v>
      </c>
      <c r="Y323" s="40"/>
      <c r="Z323" s="41">
        <v>45680</v>
      </c>
      <c r="AA323" s="41"/>
      <c r="AB323" s="40"/>
      <c r="AC323" s="40"/>
      <c r="AD323" s="40"/>
      <c r="AE323" s="42" t="str">
        <f>_xlfn.XLOOKUP(Table1[[#This Row],[Vendor Name]],VendorLookup!C:C,VendorLookup!H:H, "")</f>
        <v>DAP</v>
      </c>
      <c r="AF323" s="42"/>
      <c r="AG323" s="42"/>
      <c r="AH323" s="43"/>
      <c r="AI323" s="43"/>
    </row>
    <row r="324" spans="1:35" x14ac:dyDescent="0.35">
      <c r="A324" s="45" t="str">
        <f>_xlfn.XLOOKUP(B324, NetworkLookup!B:B, NetworkLookup!A:A, "")</f>
        <v>000666</v>
      </c>
      <c r="B324" s="35">
        <v>902042566</v>
      </c>
      <c r="C324" s="45" t="str">
        <f>_xlfn.XLOOKUP(B324, NetworkLookup!B:B, NetworkLookup!C:C, "")</f>
        <v>RP MILANO 4461HP B41 HW</v>
      </c>
      <c r="D324" s="35" t="str">
        <f>_xlfn.XLOOKUP(B324, NetworkLookup!B:B, NetworkLookup!D:D, "")</f>
        <v>REMOTE</v>
      </c>
      <c r="E324" s="36" t="s">
        <v>621</v>
      </c>
      <c r="F324" s="36" t="s">
        <v>30</v>
      </c>
      <c r="G324" s="36" t="s">
        <v>3637</v>
      </c>
      <c r="H324" s="36" t="s">
        <v>555</v>
      </c>
      <c r="I324" s="36">
        <f>_xlfn.XLOOKUP(Table1[[#This Row],[Vendor Name]], VendorLookup!C:C, VendorLookup!B:B, "")</f>
        <v>2000151764</v>
      </c>
      <c r="J324" s="36" t="s">
        <v>55</v>
      </c>
      <c r="K324" s="36" t="s">
        <v>297</v>
      </c>
      <c r="L324" s="37" t="s">
        <v>3670</v>
      </c>
      <c r="M324" s="37">
        <v>9203020006</v>
      </c>
      <c r="N324" s="36">
        <v>1</v>
      </c>
      <c r="O324" s="38">
        <v>255</v>
      </c>
      <c r="P324" s="36" t="s">
        <v>507</v>
      </c>
      <c r="Q324" s="38">
        <f>Table1[[#This Row],[Net Price]]*Table1[[#This Row],[Qty ordered]]</f>
        <v>765</v>
      </c>
      <c r="R324" s="36">
        <v>1.4430400000000001</v>
      </c>
      <c r="S324" s="36">
        <v>3</v>
      </c>
      <c r="T324" s="40">
        <v>3</v>
      </c>
      <c r="U324" s="40">
        <v>0</v>
      </c>
      <c r="V324" s="40">
        <v>3</v>
      </c>
      <c r="W324" s="40">
        <v>0</v>
      </c>
      <c r="X324" s="40" t="str">
        <f>IF(Table1[[#This Row],[GR to be done]]=Table1[[#This Row],[IR to be done]], "✔ Match", "⚠ Mismatch")</f>
        <v>✔ Match</v>
      </c>
      <c r="Y324" s="40"/>
      <c r="Z324" s="41">
        <v>45680</v>
      </c>
      <c r="AA324" s="41"/>
      <c r="AB324" s="40"/>
      <c r="AC324" s="40"/>
      <c r="AD324" s="40"/>
      <c r="AE324" s="42" t="str">
        <f>_xlfn.XLOOKUP(Table1[[#This Row],[Vendor Name]],VendorLookup!C:C,VendorLookup!H:H, "")</f>
        <v>FCA</v>
      </c>
      <c r="AF324" s="42"/>
      <c r="AG324" s="42"/>
      <c r="AH324" s="43"/>
      <c r="AI324" s="43"/>
    </row>
    <row r="325" spans="1:35" x14ac:dyDescent="0.35">
      <c r="A325" s="45" t="str">
        <f>_xlfn.XLOOKUP(B325, NetworkLookup!B:B, NetworkLookup!A:A, "")</f>
        <v>000666</v>
      </c>
      <c r="B325" s="35">
        <v>902042566</v>
      </c>
      <c r="C325" s="45" t="str">
        <f>_xlfn.XLOOKUP(B325, NetworkLookup!B:B, NetworkLookup!C:C, "")</f>
        <v>RP MILANO 4461HP B41 HW</v>
      </c>
      <c r="D325" s="35" t="str">
        <f>_xlfn.XLOOKUP(B325, NetworkLookup!B:B, NetworkLookup!D:D, "")</f>
        <v>REMOTE</v>
      </c>
      <c r="E325" s="36" t="s">
        <v>621</v>
      </c>
      <c r="F325" s="36" t="s">
        <v>30</v>
      </c>
      <c r="G325" s="36" t="s">
        <v>3637</v>
      </c>
      <c r="H325" s="36" t="s">
        <v>555</v>
      </c>
      <c r="I325" s="36">
        <f>_xlfn.XLOOKUP(Table1[[#This Row],[Vendor Name]], VendorLookup!C:C, VendorLookup!B:B, "")</f>
        <v>2000151764</v>
      </c>
      <c r="J325" s="36" t="s">
        <v>55</v>
      </c>
      <c r="K325" s="36" t="s">
        <v>298</v>
      </c>
      <c r="L325" s="37" t="s">
        <v>3670</v>
      </c>
      <c r="M325" s="37">
        <v>9203020006</v>
      </c>
      <c r="N325" s="36">
        <v>2</v>
      </c>
      <c r="O325" s="38">
        <v>255</v>
      </c>
      <c r="P325" s="36" t="s">
        <v>507</v>
      </c>
      <c r="Q325" s="38">
        <f>Table1[[#This Row],[Net Price]]*Table1[[#This Row],[Qty ordered]]</f>
        <v>765</v>
      </c>
      <c r="R325" s="39"/>
      <c r="S325" s="36">
        <v>3</v>
      </c>
      <c r="T325" s="40">
        <v>3</v>
      </c>
      <c r="U325" s="40">
        <v>0</v>
      </c>
      <c r="V325" s="40">
        <v>3</v>
      </c>
      <c r="W325" s="40">
        <v>0</v>
      </c>
      <c r="X325" s="40" t="str">
        <f>IF(Table1[[#This Row],[GR to be done]]=Table1[[#This Row],[IR to be done]], "✔ Match", "⚠ Mismatch")</f>
        <v>✔ Match</v>
      </c>
      <c r="Y325" s="40"/>
      <c r="Z325" s="41">
        <v>45680</v>
      </c>
      <c r="AA325" s="41"/>
      <c r="AB325" s="40"/>
      <c r="AC325" s="40"/>
      <c r="AD325" s="40"/>
      <c r="AE325" s="42" t="str">
        <f>_xlfn.XLOOKUP(Table1[[#This Row],[Vendor Name]],VendorLookup!C:C,VendorLookup!H:H, "")</f>
        <v>FCA</v>
      </c>
      <c r="AF325" s="42"/>
      <c r="AG325" s="42"/>
      <c r="AH325" s="43"/>
      <c r="AI325" s="43"/>
    </row>
    <row r="326" spans="1:35" x14ac:dyDescent="0.35">
      <c r="A326" s="45" t="str">
        <f>_xlfn.XLOOKUP(B326, NetworkLookup!B:B, NetworkLookup!A:A, "")</f>
        <v>000666</v>
      </c>
      <c r="B326" s="35">
        <v>902042566</v>
      </c>
      <c r="C326" s="45" t="str">
        <f>_xlfn.XLOOKUP(B326, NetworkLookup!B:B, NetworkLookup!C:C, "")</f>
        <v>RP MILANO 4461HP B41 HW</v>
      </c>
      <c r="D326" s="35" t="str">
        <f>_xlfn.XLOOKUP(B326, NetworkLookup!B:B, NetworkLookup!D:D, "")</f>
        <v>REMOTE</v>
      </c>
      <c r="E326" s="36" t="s">
        <v>621</v>
      </c>
      <c r="F326" s="36" t="s">
        <v>30</v>
      </c>
      <c r="G326" s="36" t="s">
        <v>3637</v>
      </c>
      <c r="H326" s="36" t="s">
        <v>555</v>
      </c>
      <c r="I326" s="36">
        <f>_xlfn.XLOOKUP(Table1[[#This Row],[Vendor Name]], VendorLookup!C:C, VendorLookup!B:B, "")</f>
        <v>2000151764</v>
      </c>
      <c r="J326" s="36" t="s">
        <v>55</v>
      </c>
      <c r="K326" s="36" t="s">
        <v>299</v>
      </c>
      <c r="L326" s="37" t="s">
        <v>3670</v>
      </c>
      <c r="M326" s="37">
        <v>9203020006</v>
      </c>
      <c r="N326" s="36">
        <v>3</v>
      </c>
      <c r="O326" s="38">
        <v>13840</v>
      </c>
      <c r="P326" s="36" t="s">
        <v>507</v>
      </c>
      <c r="Q326" s="38">
        <f>Table1[[#This Row],[Net Price]]*Table1[[#This Row],[Qty ordered]]</f>
        <v>13840</v>
      </c>
      <c r="R326" s="39"/>
      <c r="S326" s="36">
        <v>1</v>
      </c>
      <c r="T326" s="40">
        <v>0</v>
      </c>
      <c r="U326" s="40">
        <v>1</v>
      </c>
      <c r="V326" s="40">
        <v>0</v>
      </c>
      <c r="W326" s="40">
        <v>1</v>
      </c>
      <c r="X326" s="40" t="str">
        <f>IF(Table1[[#This Row],[GR to be done]]=Table1[[#This Row],[IR to be done]], "✔ Match", "⚠ Mismatch")</f>
        <v>✔ Match</v>
      </c>
      <c r="Y326" s="40"/>
      <c r="Z326" s="41">
        <v>45680</v>
      </c>
      <c r="AA326" s="41"/>
      <c r="AB326" s="40"/>
      <c r="AC326" s="40"/>
      <c r="AD326" s="40"/>
      <c r="AE326" s="42" t="str">
        <f>_xlfn.XLOOKUP(Table1[[#This Row],[Vendor Name]],VendorLookup!C:C,VendorLookup!H:H, "")</f>
        <v>FCA</v>
      </c>
      <c r="AF326" s="42"/>
      <c r="AG326" s="42"/>
      <c r="AH326" s="43"/>
      <c r="AI326" s="43"/>
    </row>
    <row r="327" spans="1:35" x14ac:dyDescent="0.35">
      <c r="A327" s="45" t="str">
        <f>_xlfn.XLOOKUP(B327, NetworkLookup!B:B, NetworkLookup!A:A, "")</f>
        <v>000666</v>
      </c>
      <c r="B327" s="35">
        <v>902042566</v>
      </c>
      <c r="C327" s="45" t="str">
        <f>_xlfn.XLOOKUP(B327, NetworkLookup!B:B, NetworkLookup!C:C, "")</f>
        <v>RP MILANO 4461HP B41 HW</v>
      </c>
      <c r="D327" s="35" t="str">
        <f>_xlfn.XLOOKUP(B327, NetworkLookup!B:B, NetworkLookup!D:D, "")</f>
        <v>REMOTE</v>
      </c>
      <c r="E327" s="36" t="s">
        <v>621</v>
      </c>
      <c r="F327" s="36" t="s">
        <v>30</v>
      </c>
      <c r="G327" s="36" t="s">
        <v>3637</v>
      </c>
      <c r="H327" s="36" t="s">
        <v>555</v>
      </c>
      <c r="I327" s="36">
        <f>_xlfn.XLOOKUP(Table1[[#This Row],[Vendor Name]], VendorLookup!C:C, VendorLookup!B:B, "")</f>
        <v>2000151764</v>
      </c>
      <c r="J327" s="36" t="s">
        <v>55</v>
      </c>
      <c r="K327" s="36" t="s">
        <v>300</v>
      </c>
      <c r="L327" s="37" t="s">
        <v>3670</v>
      </c>
      <c r="M327" s="37">
        <v>9203020006</v>
      </c>
      <c r="N327" s="36">
        <v>4</v>
      </c>
      <c r="O327" s="38">
        <v>20760</v>
      </c>
      <c r="P327" s="36" t="s">
        <v>507</v>
      </c>
      <c r="Q327" s="38">
        <f>Table1[[#This Row],[Net Price]]*Table1[[#This Row],[Qty ordered]]</f>
        <v>20760</v>
      </c>
      <c r="R327" s="39"/>
      <c r="S327" s="36">
        <v>1</v>
      </c>
      <c r="T327" s="40">
        <v>0</v>
      </c>
      <c r="U327" s="40">
        <v>1</v>
      </c>
      <c r="V327" s="40">
        <v>0</v>
      </c>
      <c r="W327" s="40">
        <v>1</v>
      </c>
      <c r="X327" s="40" t="str">
        <f>IF(Table1[[#This Row],[GR to be done]]=Table1[[#This Row],[IR to be done]], "✔ Match", "⚠ Mismatch")</f>
        <v>✔ Match</v>
      </c>
      <c r="Y327" s="40"/>
      <c r="Z327" s="41">
        <v>45680</v>
      </c>
      <c r="AA327" s="41"/>
      <c r="AB327" s="40"/>
      <c r="AC327" s="40"/>
      <c r="AD327" s="40"/>
      <c r="AE327" s="42" t="str">
        <f>_xlfn.XLOOKUP(Table1[[#This Row],[Vendor Name]],VendorLookup!C:C,VendorLookup!H:H, "")</f>
        <v>FCA</v>
      </c>
      <c r="AF327" s="42"/>
      <c r="AG327" s="42"/>
      <c r="AH327" s="43"/>
      <c r="AI327" s="43"/>
    </row>
    <row r="328" spans="1:35" x14ac:dyDescent="0.35">
      <c r="A328" s="45" t="str">
        <f>_xlfn.XLOOKUP(B328, NetworkLookup!B:B, NetworkLookup!A:A, "")</f>
        <v>000989</v>
      </c>
      <c r="B328" s="35">
        <v>901837526</v>
      </c>
      <c r="C328" s="45" t="str">
        <f>_xlfn.XLOOKUP(B328, NetworkLookup!B:B, NetworkLookup!C:C, "")</f>
        <v>RP MILANO 4461 B77D DE</v>
      </c>
      <c r="D328" s="35" t="str">
        <f>_xlfn.XLOOKUP(B328, NetworkLookup!B:B, NetworkLookup!D:D, "")</f>
        <v>REMOTE</v>
      </c>
      <c r="E328" s="36" t="s">
        <v>3652</v>
      </c>
      <c r="F328" s="36" t="s">
        <v>30</v>
      </c>
      <c r="G328" s="36" t="s">
        <v>3637</v>
      </c>
      <c r="H328" s="36" t="s">
        <v>3662</v>
      </c>
      <c r="I328" s="36">
        <f>_xlfn.XLOOKUP(Table1[[#This Row],[Vendor Name]], VendorLookup!C:C, VendorLookup!B:B, "")</f>
        <v>1000003280</v>
      </c>
      <c r="J328" s="36" t="s">
        <v>35</v>
      </c>
      <c r="K328" s="36" t="s">
        <v>301</v>
      </c>
      <c r="L328" s="37" t="s">
        <v>3671</v>
      </c>
      <c r="M328" s="37">
        <v>9203020023</v>
      </c>
      <c r="N328" s="36">
        <v>1</v>
      </c>
      <c r="O328" s="38">
        <v>4136.53</v>
      </c>
      <c r="P328" s="36" t="s">
        <v>507</v>
      </c>
      <c r="Q328" s="38">
        <f>Table1[[#This Row],[Net Price]]*Table1[[#This Row],[Qty ordered]]</f>
        <v>57911.42</v>
      </c>
      <c r="R328" s="36">
        <v>1.4487099999999999</v>
      </c>
      <c r="S328" s="36">
        <v>14</v>
      </c>
      <c r="T328" s="40">
        <v>14</v>
      </c>
      <c r="U328" s="40">
        <v>0</v>
      </c>
      <c r="V328" s="40">
        <v>14</v>
      </c>
      <c r="W328" s="40">
        <v>0</v>
      </c>
      <c r="X328" s="40" t="str">
        <f>IF(Table1[[#This Row],[GR to be done]]=Table1[[#This Row],[IR to be done]], "✔ Match", "⚠ Mismatch")</f>
        <v>✔ Match</v>
      </c>
      <c r="Y328" s="40"/>
      <c r="Z328" s="41">
        <v>45680</v>
      </c>
      <c r="AA328" s="41"/>
      <c r="AB328" s="40"/>
      <c r="AC328" s="40"/>
      <c r="AD328" s="40"/>
      <c r="AE328" s="42" t="str">
        <f>_xlfn.XLOOKUP(Table1[[#This Row],[Vendor Name]],VendorLookup!C:C,VendorLookup!H:H, "")</f>
        <v>DAP</v>
      </c>
      <c r="AF328" s="42"/>
      <c r="AG328" s="42"/>
      <c r="AH328" s="43"/>
      <c r="AI328" s="43"/>
    </row>
    <row r="329" spans="1:35" x14ac:dyDescent="0.35">
      <c r="A329" s="45" t="str">
        <f>_xlfn.XLOOKUP(B329, NetworkLookup!B:B, NetworkLookup!A:A, "")</f>
        <v>000989</v>
      </c>
      <c r="B329" s="35">
        <v>901837526</v>
      </c>
      <c r="C329" s="45" t="str">
        <f>_xlfn.XLOOKUP(B329, NetworkLookup!B:B, NetworkLookup!C:C, "")</f>
        <v>RP MILANO 4461 B77D DE</v>
      </c>
      <c r="D329" s="35" t="str">
        <f>_xlfn.XLOOKUP(B329, NetworkLookup!B:B, NetworkLookup!D:D, "")</f>
        <v>REMOTE</v>
      </c>
      <c r="E329" s="36" t="s">
        <v>606</v>
      </c>
      <c r="F329" s="36" t="s">
        <v>30</v>
      </c>
      <c r="G329" s="36" t="s">
        <v>3637</v>
      </c>
      <c r="H329" s="36" t="s">
        <v>3807</v>
      </c>
      <c r="I329" s="36">
        <f>_xlfn.XLOOKUP(Table1[[#This Row],[Vendor Name]], VendorLookup!C:C, VendorLookup!B:B, "")</f>
        <v>1000003280</v>
      </c>
      <c r="J329" s="36" t="s">
        <v>35</v>
      </c>
      <c r="K329" s="36" t="s">
        <v>302</v>
      </c>
      <c r="L329" s="37" t="s">
        <v>3808</v>
      </c>
      <c r="M329" s="37">
        <v>9203020347</v>
      </c>
      <c r="N329" s="36">
        <v>1</v>
      </c>
      <c r="O329" s="38">
        <v>354.86</v>
      </c>
      <c r="P329" s="36" t="s">
        <v>507</v>
      </c>
      <c r="Q329" s="38">
        <f>Table1[[#This Row],[Net Price]]*Table1[[#This Row],[Qty ordered]]</f>
        <v>2838.88</v>
      </c>
      <c r="R329" s="39"/>
      <c r="S329" s="36">
        <v>8</v>
      </c>
      <c r="T329" s="40">
        <v>8</v>
      </c>
      <c r="U329" s="40">
        <v>0</v>
      </c>
      <c r="V329" s="40">
        <v>8</v>
      </c>
      <c r="W329" s="40">
        <v>0</v>
      </c>
      <c r="X329" s="40" t="str">
        <f>IF(Table1[[#This Row],[GR to be done]]=Table1[[#This Row],[IR to be done]], "✔ Match", "⚠ Mismatch")</f>
        <v>✔ Match</v>
      </c>
      <c r="Y329" s="40"/>
      <c r="Z329" s="41">
        <v>45684</v>
      </c>
      <c r="AA329" s="41"/>
      <c r="AB329" s="40"/>
      <c r="AC329" s="40"/>
      <c r="AD329" s="40"/>
      <c r="AE329" s="42" t="str">
        <f>_xlfn.XLOOKUP(Table1[[#This Row],[Vendor Name]],VendorLookup!C:C,VendorLookup!H:H, "")</f>
        <v>DAP</v>
      </c>
      <c r="AF329" s="42"/>
      <c r="AG329" s="42"/>
      <c r="AH329" s="43"/>
      <c r="AI329" s="43"/>
    </row>
    <row r="330" spans="1:35" x14ac:dyDescent="0.35">
      <c r="A330" s="45">
        <f>_xlfn.XLOOKUP(B330, NetworkLookup!B:B, NetworkLookup!A:A, "")</f>
        <v>765</v>
      </c>
      <c r="B330" s="35">
        <v>901618249</v>
      </c>
      <c r="C330" s="45" t="str">
        <f>_xlfn.XLOOKUP(B330, NetworkLookup!B:B, NetworkLookup!C:C, "")</f>
        <v>IND RDS MR765 Dot 4459 B77x (3.8-4.2) RP</v>
      </c>
      <c r="D330" s="35" t="str">
        <f>_xlfn.XLOOKUP(B330, NetworkLookup!B:B, NetworkLookup!D:D, "")</f>
        <v>INDOOR</v>
      </c>
      <c r="E330" s="36" t="s">
        <v>572</v>
      </c>
      <c r="F330" s="36" t="s">
        <v>30</v>
      </c>
      <c r="G330" s="36" t="s">
        <v>3637</v>
      </c>
      <c r="H330" s="36" t="s">
        <v>555</v>
      </c>
      <c r="I330" s="36">
        <f>_xlfn.XLOOKUP(Table1[[#This Row],[Vendor Name]], VendorLookup!C:C, VendorLookup!B:B, "")</f>
        <v>2000030587</v>
      </c>
      <c r="J330" s="36" t="s">
        <v>51</v>
      </c>
      <c r="K330" s="36" t="s">
        <v>303</v>
      </c>
      <c r="L330" s="37" t="s">
        <v>3672</v>
      </c>
      <c r="M330" s="37">
        <v>9203020551</v>
      </c>
      <c r="N330" s="36">
        <v>1</v>
      </c>
      <c r="O330" s="38">
        <v>1990</v>
      </c>
      <c r="P330" s="36" t="s">
        <v>507</v>
      </c>
      <c r="Q330" s="38">
        <f>Table1[[#This Row],[Net Price]]*Table1[[#This Row],[Qty ordered]]</f>
        <v>1990</v>
      </c>
      <c r="R330" s="36">
        <v>1.4487099999999999</v>
      </c>
      <c r="S330" s="36">
        <v>1</v>
      </c>
      <c r="T330" s="40">
        <v>1</v>
      </c>
      <c r="U330" s="40">
        <v>0</v>
      </c>
      <c r="V330" s="40">
        <v>1</v>
      </c>
      <c r="W330" s="40">
        <v>0</v>
      </c>
      <c r="X330" s="40" t="str">
        <f>IF(Table1[[#This Row],[GR to be done]]=Table1[[#This Row],[IR to be done]], "✔ Match", "⚠ Mismatch")</f>
        <v>✔ Match</v>
      </c>
      <c r="Y330" s="40"/>
      <c r="Z330" s="41">
        <v>45685</v>
      </c>
      <c r="AA330" s="41"/>
      <c r="AB330" s="40"/>
      <c r="AC330" s="40"/>
      <c r="AD330" s="40"/>
      <c r="AE330" s="42" t="str">
        <f>_xlfn.XLOOKUP(Table1[[#This Row],[Vendor Name]],VendorLookup!C:C,VendorLookup!H:H, "")</f>
        <v>ZZ</v>
      </c>
      <c r="AF330" s="42"/>
      <c r="AG330" s="42"/>
      <c r="AH330" s="43"/>
      <c r="AI330" s="43"/>
    </row>
    <row r="331" spans="1:35" x14ac:dyDescent="0.35">
      <c r="A331" s="45">
        <f>_xlfn.XLOOKUP(B331, NetworkLookup!B:B, NetworkLookup!A:A, "")</f>
        <v>765</v>
      </c>
      <c r="B331" s="35">
        <v>901618249</v>
      </c>
      <c r="C331" s="45" t="str">
        <f>_xlfn.XLOOKUP(B331, NetworkLookup!B:B, NetworkLookup!C:C, "")</f>
        <v>IND RDS MR765 Dot 4459 B77x (3.8-4.2) RP</v>
      </c>
      <c r="D331" s="35" t="str">
        <f>_xlfn.XLOOKUP(B331, NetworkLookup!B:B, NetworkLookup!D:D, "")</f>
        <v>INDOOR</v>
      </c>
      <c r="E331" s="36" t="s">
        <v>572</v>
      </c>
      <c r="F331" s="36" t="s">
        <v>30</v>
      </c>
      <c r="G331" s="36" t="s">
        <v>3637</v>
      </c>
      <c r="H331" s="36" t="s">
        <v>555</v>
      </c>
      <c r="I331" s="36">
        <f>_xlfn.XLOOKUP(Table1[[#This Row],[Vendor Name]], VendorLookup!C:C, VendorLookup!B:B, "")</f>
        <v>2000030587</v>
      </c>
      <c r="J331" s="36" t="s">
        <v>51</v>
      </c>
      <c r="K331" s="36" t="s">
        <v>195</v>
      </c>
      <c r="L331" s="37" t="s">
        <v>3672</v>
      </c>
      <c r="M331" s="37">
        <v>9203020551</v>
      </c>
      <c r="N331" s="36">
        <v>2</v>
      </c>
      <c r="O331" s="38">
        <v>850</v>
      </c>
      <c r="P331" s="36" t="s">
        <v>507</v>
      </c>
      <c r="Q331" s="38">
        <f>Table1[[#This Row],[Net Price]]*Table1[[#This Row],[Qty ordered]]</f>
        <v>850</v>
      </c>
      <c r="R331" s="36">
        <v>1.4487099999999999</v>
      </c>
      <c r="S331" s="36">
        <v>1</v>
      </c>
      <c r="T331" s="40">
        <v>1</v>
      </c>
      <c r="U331" s="40">
        <v>0</v>
      </c>
      <c r="V331" s="40">
        <v>1</v>
      </c>
      <c r="W331" s="40">
        <v>0</v>
      </c>
      <c r="X331" s="40" t="str">
        <f>IF(Table1[[#This Row],[GR to be done]]=Table1[[#This Row],[IR to be done]], "✔ Match", "⚠ Mismatch")</f>
        <v>✔ Match</v>
      </c>
      <c r="Y331" s="40"/>
      <c r="Z331" s="41">
        <v>45685</v>
      </c>
      <c r="AA331" s="41"/>
      <c r="AB331" s="40"/>
      <c r="AC331" s="40"/>
      <c r="AD331" s="40"/>
      <c r="AE331" s="42" t="str">
        <f>_xlfn.XLOOKUP(Table1[[#This Row],[Vendor Name]],VendorLookup!C:C,VendorLookup!H:H, "")</f>
        <v>ZZ</v>
      </c>
      <c r="AF331" s="42"/>
      <c r="AG331" s="42"/>
      <c r="AH331" s="43"/>
      <c r="AI331" s="43"/>
    </row>
    <row r="332" spans="1:35" x14ac:dyDescent="0.35">
      <c r="A332" s="45">
        <f>_xlfn.XLOOKUP(B332, NetworkLookup!B:B, NetworkLookup!A:A, "")</f>
        <v>12277</v>
      </c>
      <c r="B332" s="35">
        <v>900428183</v>
      </c>
      <c r="C332" s="45" t="str">
        <f>_xlfn.XLOOKUP(B332, NetworkLookup!B:B, NetworkLookup!C:C, "")</f>
        <v>IND RDS MR12277 HERMES PF RPCA</v>
      </c>
      <c r="D332" s="35" t="str">
        <f>_xlfn.XLOOKUP(B332, NetworkLookup!B:B, NetworkLookup!D:D, "")</f>
        <v>INDOOR</v>
      </c>
      <c r="E332" s="36" t="s">
        <v>572</v>
      </c>
      <c r="F332" s="36" t="s">
        <v>30</v>
      </c>
      <c r="G332" s="36" t="s">
        <v>3637</v>
      </c>
      <c r="H332" s="36" t="s">
        <v>555</v>
      </c>
      <c r="I332" s="36">
        <f>_xlfn.XLOOKUP(Table1[[#This Row],[Vendor Name]], VendorLookup!C:C, VendorLookup!B:B, "")</f>
        <v>2000115430</v>
      </c>
      <c r="J332" s="36" t="s">
        <v>41</v>
      </c>
      <c r="K332" s="36" t="s">
        <v>199</v>
      </c>
      <c r="L332" s="37" t="s">
        <v>3673</v>
      </c>
      <c r="M332" s="37">
        <v>9203020649</v>
      </c>
      <c r="N332" s="36">
        <v>1</v>
      </c>
      <c r="O332" s="38">
        <v>2500</v>
      </c>
      <c r="P332" s="36" t="s">
        <v>508</v>
      </c>
      <c r="Q332" s="38">
        <f>Table1[[#This Row],[Net Price]]*Table1[[#This Row],[Qty ordered]]</f>
        <v>2500</v>
      </c>
      <c r="R332" s="36">
        <v>1</v>
      </c>
      <c r="S332" s="36">
        <v>1</v>
      </c>
      <c r="T332" s="40">
        <v>1</v>
      </c>
      <c r="U332" s="40">
        <v>0</v>
      </c>
      <c r="V332" s="40">
        <v>1</v>
      </c>
      <c r="W332" s="40">
        <v>0</v>
      </c>
      <c r="X332" s="40" t="str">
        <f>IF(Table1[[#This Row],[GR to be done]]=Table1[[#This Row],[IR to be done]], "✔ Match", "⚠ Mismatch")</f>
        <v>✔ Match</v>
      </c>
      <c r="Y332" s="40"/>
      <c r="Z332" s="41">
        <v>45686</v>
      </c>
      <c r="AA332" s="41"/>
      <c r="AB332" s="40"/>
      <c r="AC332" s="40"/>
      <c r="AD332" s="40"/>
      <c r="AE332" s="42" t="str">
        <f>_xlfn.XLOOKUP(Table1[[#This Row],[Vendor Name]],VendorLookup!C:C,VendorLookup!H:H, "")</f>
        <v>FCA</v>
      </c>
      <c r="AF332" s="42"/>
      <c r="AG332" s="42"/>
      <c r="AH332" s="43"/>
      <c r="AI332" s="43"/>
    </row>
    <row r="333" spans="1:35" x14ac:dyDescent="0.35">
      <c r="A333" s="45" t="str">
        <f>_xlfn.XLOOKUP(B333, NetworkLookup!B:B, NetworkLookup!A:A, "")</f>
        <v>000989</v>
      </c>
      <c r="B333" s="35">
        <v>901837526</v>
      </c>
      <c r="C333" s="45" t="str">
        <f>_xlfn.XLOOKUP(B333, NetworkLookup!B:B, NetworkLookup!C:C, "")</f>
        <v>RP MILANO 4461 B77D DE</v>
      </c>
      <c r="D333" s="35" t="str">
        <f>_xlfn.XLOOKUP(B333, NetworkLookup!B:B, NetworkLookup!D:D, "")</f>
        <v>REMOTE</v>
      </c>
      <c r="E333" s="36" t="s">
        <v>3811</v>
      </c>
      <c r="F333" s="36" t="s">
        <v>30</v>
      </c>
      <c r="G333" s="36" t="s">
        <v>3637</v>
      </c>
      <c r="H333" s="36" t="s">
        <v>3809</v>
      </c>
      <c r="I333" s="36">
        <f>_xlfn.XLOOKUP(Table1[[#This Row],[Vendor Name]], VendorLookup!C:C, VendorLookup!B:B, "")</f>
        <v>1000003280</v>
      </c>
      <c r="J333" s="36" t="s">
        <v>35</v>
      </c>
      <c r="K333" s="36" t="s">
        <v>276</v>
      </c>
      <c r="L333" s="37" t="s">
        <v>3810</v>
      </c>
      <c r="M333" s="37">
        <v>9203020882</v>
      </c>
      <c r="N333" s="36">
        <v>1</v>
      </c>
      <c r="O333" s="38">
        <v>1176.3399999999999</v>
      </c>
      <c r="P333" s="36" t="s">
        <v>507</v>
      </c>
      <c r="Q333" s="38">
        <f>Table1[[#This Row],[Net Price]]*Table1[[#This Row],[Qty ordered]]</f>
        <v>2352.6799999999998</v>
      </c>
      <c r="R333" s="39"/>
      <c r="S333" s="36">
        <v>2</v>
      </c>
      <c r="T333" s="40">
        <v>2</v>
      </c>
      <c r="U333" s="40">
        <v>0</v>
      </c>
      <c r="V333" s="40">
        <v>2</v>
      </c>
      <c r="W333" s="40">
        <v>0</v>
      </c>
      <c r="X333" s="40" t="str">
        <f>IF(Table1[[#This Row],[GR to be done]]=Table1[[#This Row],[IR to be done]], "✔ Match", "⚠ Mismatch")</f>
        <v>✔ Match</v>
      </c>
      <c r="Y333" s="40"/>
      <c r="Z333" s="41">
        <v>45688</v>
      </c>
      <c r="AA333" s="41"/>
      <c r="AB333" s="40"/>
      <c r="AC333" s="40"/>
      <c r="AD333" s="40"/>
      <c r="AE333" s="42" t="str">
        <f>_xlfn.XLOOKUP(Table1[[#This Row],[Vendor Name]],VendorLookup!C:C,VendorLookup!H:H, "")</f>
        <v>DAP</v>
      </c>
      <c r="AF333" s="42"/>
      <c r="AG333" s="42"/>
      <c r="AH333" s="43"/>
      <c r="AI333" s="43"/>
    </row>
    <row r="334" spans="1:35" x14ac:dyDescent="0.35">
      <c r="A334" s="45">
        <f>_xlfn.XLOOKUP(B334, NetworkLookup!B:B, NetworkLookup!A:A, "")</f>
        <v>765</v>
      </c>
      <c r="B334" s="35">
        <v>901618249</v>
      </c>
      <c r="C334" s="45" t="str">
        <f>_xlfn.XLOOKUP(B334, NetworkLookup!B:B, NetworkLookup!C:C, "")</f>
        <v>IND RDS MR765 Dot 4459 B77x (3.8-4.2) RP</v>
      </c>
      <c r="D334" s="35" t="str">
        <f>_xlfn.XLOOKUP(B334, NetworkLookup!B:B, NetworkLookup!D:D, "")</f>
        <v>INDOOR</v>
      </c>
      <c r="E334" s="36" t="s">
        <v>583</v>
      </c>
      <c r="F334" s="36" t="s">
        <v>30</v>
      </c>
      <c r="G334" s="36" t="s">
        <v>3637</v>
      </c>
      <c r="H334" s="36" t="s">
        <v>555</v>
      </c>
      <c r="I334" s="36">
        <f>_xlfn.XLOOKUP(Table1[[#This Row],[Vendor Name]], VendorLookup!C:C, VendorLookup!B:B, "")</f>
        <v>2000046383</v>
      </c>
      <c r="J334" s="36" t="s">
        <v>1829</v>
      </c>
      <c r="K334" s="36" t="s">
        <v>261</v>
      </c>
      <c r="L334" s="37" t="s">
        <v>3812</v>
      </c>
      <c r="M334" s="37">
        <v>9203020902</v>
      </c>
      <c r="N334" s="36">
        <v>1</v>
      </c>
      <c r="O334" s="38">
        <v>900.65</v>
      </c>
      <c r="P334" s="36" t="s">
        <v>507</v>
      </c>
      <c r="Q334" s="38">
        <f>Table1[[#This Row],[Net Price]]*Table1[[#This Row],[Qty ordered]]</f>
        <v>900.65</v>
      </c>
      <c r="R334" s="39"/>
      <c r="S334" s="36">
        <v>1</v>
      </c>
      <c r="T334" s="40">
        <v>1</v>
      </c>
      <c r="U334" s="40">
        <v>0</v>
      </c>
      <c r="V334" s="40">
        <v>1</v>
      </c>
      <c r="W334" s="40">
        <v>0</v>
      </c>
      <c r="X334" s="40" t="str">
        <f>IF(Table1[[#This Row],[GR to be done]]=Table1[[#This Row],[IR to be done]], "✔ Match", "⚠ Mismatch")</f>
        <v>✔ Match</v>
      </c>
      <c r="Y334" s="40"/>
      <c r="Z334" s="41">
        <v>45690</v>
      </c>
      <c r="AA334" s="41"/>
      <c r="AB334" s="40"/>
      <c r="AC334" s="40"/>
      <c r="AD334" s="40"/>
      <c r="AE334" s="42" t="str">
        <f>_xlfn.XLOOKUP(Table1[[#This Row],[Vendor Name]],VendorLookup!C:C,VendorLookup!H:H, "")</f>
        <v>DAP</v>
      </c>
      <c r="AF334" s="42"/>
      <c r="AG334" s="42"/>
      <c r="AH334" s="43"/>
      <c r="AI334" s="43"/>
    </row>
    <row r="335" spans="1:35" x14ac:dyDescent="0.35">
      <c r="A335" s="45" t="str">
        <f>_xlfn.XLOOKUP(B335, NetworkLookup!B:B, NetworkLookup!A:A, "")</f>
        <v>000989</v>
      </c>
      <c r="B335" s="35">
        <v>901837526</v>
      </c>
      <c r="C335" s="45" t="str">
        <f>_xlfn.XLOOKUP(B335, NetworkLookup!B:B, NetworkLookup!C:C, "")</f>
        <v>RP MILANO 4461 B77D DE</v>
      </c>
      <c r="D335" s="35" t="str">
        <f>_xlfn.XLOOKUP(B335, NetworkLookup!B:B, NetworkLookup!D:D, "")</f>
        <v>REMOTE</v>
      </c>
      <c r="E335" s="36" t="s">
        <v>611</v>
      </c>
      <c r="F335" s="36" t="s">
        <v>30</v>
      </c>
      <c r="G335" s="36" t="s">
        <v>3637</v>
      </c>
      <c r="H335" s="36" t="s">
        <v>3663</v>
      </c>
      <c r="I335" s="36">
        <f>_xlfn.XLOOKUP(Table1[[#This Row],[Vendor Name]], VendorLookup!C:C, VendorLookup!B:B, "")</f>
        <v>1000003280</v>
      </c>
      <c r="J335" s="36" t="s">
        <v>35</v>
      </c>
      <c r="K335" s="36" t="s">
        <v>304</v>
      </c>
      <c r="L335" s="37" t="s">
        <v>3674</v>
      </c>
      <c r="M335" s="37">
        <v>9203021097</v>
      </c>
      <c r="N335" s="36">
        <v>1</v>
      </c>
      <c r="O335" s="38">
        <v>514.08000000000004</v>
      </c>
      <c r="P335" s="36" t="s">
        <v>507</v>
      </c>
      <c r="Q335" s="38">
        <f>Table1[[#This Row],[Net Price]]*Table1[[#This Row],[Qty ordered]]</f>
        <v>1028.1600000000001</v>
      </c>
      <c r="R335" s="39"/>
      <c r="S335" s="36">
        <v>2</v>
      </c>
      <c r="T335" s="40">
        <v>2</v>
      </c>
      <c r="U335" s="40">
        <v>0</v>
      </c>
      <c r="V335" s="40">
        <v>0</v>
      </c>
      <c r="W335" s="40">
        <v>2</v>
      </c>
      <c r="X335" s="40" t="str">
        <f>IF(Table1[[#This Row],[GR to be done]]=Table1[[#This Row],[IR to be done]], "✔ Match", "⚠ Mismatch")</f>
        <v>⚠ Mismatch</v>
      </c>
      <c r="Y335" s="40"/>
      <c r="Z335" s="41">
        <v>45692</v>
      </c>
      <c r="AA335" s="41"/>
      <c r="AB335" s="40"/>
      <c r="AC335" s="40"/>
      <c r="AD335" s="40"/>
      <c r="AE335" s="42" t="str">
        <f>_xlfn.XLOOKUP(Table1[[#This Row],[Vendor Name]],VendorLookup!C:C,VendorLookup!H:H, "")</f>
        <v>DAP</v>
      </c>
      <c r="AF335" s="42"/>
      <c r="AG335" s="42"/>
      <c r="AH335" s="43"/>
      <c r="AI335" s="43"/>
    </row>
    <row r="336" spans="1:35" x14ac:dyDescent="0.35">
      <c r="A336" s="45" t="str">
        <f>_xlfn.XLOOKUP(B336, NetworkLookup!B:B, NetworkLookup!A:A, "")</f>
        <v>000989</v>
      </c>
      <c r="B336" s="35">
        <v>901837526</v>
      </c>
      <c r="C336" s="45" t="str">
        <f>_xlfn.XLOOKUP(B336, NetworkLookup!B:B, NetworkLookup!C:C, "")</f>
        <v>RP MILANO 4461 B77D DE</v>
      </c>
      <c r="D336" s="35" t="str">
        <f>_xlfn.XLOOKUP(B336, NetworkLookup!B:B, NetworkLookup!D:D, "")</f>
        <v>REMOTE</v>
      </c>
      <c r="E336" s="36" t="s">
        <v>611</v>
      </c>
      <c r="F336" s="36" t="s">
        <v>30</v>
      </c>
      <c r="G336" s="36" t="s">
        <v>3637</v>
      </c>
      <c r="H336" s="36" t="s">
        <v>3663</v>
      </c>
      <c r="I336" s="36">
        <f>_xlfn.XLOOKUP(Table1[[#This Row],[Vendor Name]], VendorLookup!C:C, VendorLookup!B:B, "")</f>
        <v>1000003280</v>
      </c>
      <c r="J336" s="36" t="s">
        <v>35</v>
      </c>
      <c r="K336" s="36" t="s">
        <v>305</v>
      </c>
      <c r="L336" s="37" t="s">
        <v>3674</v>
      </c>
      <c r="M336" s="37">
        <v>9203021097</v>
      </c>
      <c r="N336" s="36">
        <v>2</v>
      </c>
      <c r="O336" s="38">
        <v>220</v>
      </c>
      <c r="P336" s="36" t="s">
        <v>507</v>
      </c>
      <c r="Q336" s="38">
        <f>Table1[[#This Row],[Net Price]]*Table1[[#This Row],[Qty ordered]]</f>
        <v>440</v>
      </c>
      <c r="R336" s="39"/>
      <c r="S336" s="36">
        <v>2</v>
      </c>
      <c r="T336" s="40">
        <v>2</v>
      </c>
      <c r="U336" s="40">
        <v>0</v>
      </c>
      <c r="V336" s="40">
        <v>2</v>
      </c>
      <c r="W336" s="40">
        <v>0</v>
      </c>
      <c r="X336" s="40" t="str">
        <f>IF(Table1[[#This Row],[GR to be done]]=Table1[[#This Row],[IR to be done]], "✔ Match", "⚠ Mismatch")</f>
        <v>✔ Match</v>
      </c>
      <c r="Y336" s="40"/>
      <c r="Z336" s="41">
        <v>45692</v>
      </c>
      <c r="AA336" s="41"/>
      <c r="AB336" s="40"/>
      <c r="AC336" s="40"/>
      <c r="AD336" s="40"/>
      <c r="AE336" s="42" t="str">
        <f>_xlfn.XLOOKUP(Table1[[#This Row],[Vendor Name]],VendorLookup!C:C,VendorLookup!H:H, "")</f>
        <v>DAP</v>
      </c>
      <c r="AF336" s="42"/>
      <c r="AG336" s="42"/>
      <c r="AH336" s="43"/>
      <c r="AI336" s="43"/>
    </row>
    <row r="337" spans="1:35" x14ac:dyDescent="0.35">
      <c r="A337" s="45" t="str">
        <f>_xlfn.XLOOKUP(B337, NetworkLookup!B:B, NetworkLookup!A:A, "")</f>
        <v>000989</v>
      </c>
      <c r="B337" s="35">
        <v>901837526</v>
      </c>
      <c r="C337" s="45" t="str">
        <f>_xlfn.XLOOKUP(B337, NetworkLookup!B:B, NetworkLookup!C:C, "")</f>
        <v>RP MILANO 4461 B77D DE</v>
      </c>
      <c r="D337" s="35" t="str">
        <f>_xlfn.XLOOKUP(B337, NetworkLookup!B:B, NetworkLookup!D:D, "")</f>
        <v>REMOTE</v>
      </c>
      <c r="E337" s="36" t="s">
        <v>606</v>
      </c>
      <c r="F337" s="36" t="s">
        <v>30</v>
      </c>
      <c r="G337" s="36" t="s">
        <v>3637</v>
      </c>
      <c r="H337" s="36" t="s">
        <v>3813</v>
      </c>
      <c r="I337" s="36">
        <f>_xlfn.XLOOKUP(Table1[[#This Row],[Vendor Name]], VendorLookup!C:C, VendorLookup!B:B, "")</f>
        <v>1000003280</v>
      </c>
      <c r="J337" s="36" t="s">
        <v>35</v>
      </c>
      <c r="K337" s="36" t="s">
        <v>306</v>
      </c>
      <c r="L337" s="37" t="s">
        <v>3814</v>
      </c>
      <c r="M337" s="37">
        <v>9203021125</v>
      </c>
      <c r="N337" s="36">
        <v>1</v>
      </c>
      <c r="O337" s="38">
        <v>851.03</v>
      </c>
      <c r="P337" s="36" t="s">
        <v>507</v>
      </c>
      <c r="Q337" s="38">
        <f>Table1[[#This Row],[Net Price]]*Table1[[#This Row],[Qty ordered]]</f>
        <v>1702.06</v>
      </c>
      <c r="R337" s="39"/>
      <c r="S337" s="36">
        <v>2</v>
      </c>
      <c r="T337" s="40">
        <v>2</v>
      </c>
      <c r="U337" s="40">
        <v>0</v>
      </c>
      <c r="V337" s="40">
        <v>2</v>
      </c>
      <c r="W337" s="40">
        <v>0</v>
      </c>
      <c r="X337" s="40" t="str">
        <f>IF(Table1[[#This Row],[GR to be done]]=Table1[[#This Row],[IR to be done]], "✔ Match", "⚠ Mismatch")</f>
        <v>✔ Match</v>
      </c>
      <c r="Y337" s="40"/>
      <c r="Z337" s="41">
        <v>45692</v>
      </c>
      <c r="AA337" s="41"/>
      <c r="AB337" s="40"/>
      <c r="AC337" s="40"/>
      <c r="AD337" s="40"/>
      <c r="AE337" s="42" t="str">
        <f>_xlfn.XLOOKUP(Table1[[#This Row],[Vendor Name]],VendorLookup!C:C,VendorLookup!H:H, "")</f>
        <v>DAP</v>
      </c>
      <c r="AF337" s="42"/>
      <c r="AG337" s="42"/>
      <c r="AH337" s="43"/>
      <c r="AI337" s="43"/>
    </row>
    <row r="338" spans="1:35" x14ac:dyDescent="0.35">
      <c r="A338" s="45" t="str">
        <f>_xlfn.XLOOKUP(B338, NetworkLookup!B:B, NetworkLookup!A:A, "")</f>
        <v>13101</v>
      </c>
      <c r="B338" s="44">
        <v>901100666</v>
      </c>
      <c r="C338" s="45" t="str">
        <f>_xlfn.XLOOKUP(B338, NetworkLookup!B:B, NetworkLookup!C:C, "")</f>
        <v>RP MILANO 4472HP B5 DE</v>
      </c>
      <c r="D338" s="35" t="str">
        <f>_xlfn.XLOOKUP(B338, NetworkLookup!B:B, NetworkLookup!D:D, "")</f>
        <v>REMOTE</v>
      </c>
      <c r="E338" s="36" t="s">
        <v>601</v>
      </c>
      <c r="F338" s="36" t="s">
        <v>30</v>
      </c>
      <c r="G338" s="36" t="s">
        <v>3637</v>
      </c>
      <c r="H338" s="36" t="s">
        <v>3815</v>
      </c>
      <c r="I338" s="36">
        <f>_xlfn.XLOOKUP(Table1[[#This Row],[Vendor Name]], VendorLookup!C:C, VendorLookup!B:B, "")</f>
        <v>1000003280</v>
      </c>
      <c r="J338" s="36" t="s">
        <v>35</v>
      </c>
      <c r="K338" s="36" t="s">
        <v>307</v>
      </c>
      <c r="L338" s="37" t="s">
        <v>3816</v>
      </c>
      <c r="M338" s="37">
        <v>9203021128</v>
      </c>
      <c r="N338" s="36">
        <v>1</v>
      </c>
      <c r="O338" s="38">
        <v>1.37</v>
      </c>
      <c r="P338" s="36" t="s">
        <v>507</v>
      </c>
      <c r="Q338" s="38">
        <f>Table1[[#This Row],[Net Price]]*Table1[[#This Row],[Qty ordered]]</f>
        <v>41.1</v>
      </c>
      <c r="R338" s="39"/>
      <c r="S338" s="36">
        <v>30</v>
      </c>
      <c r="T338" s="40">
        <v>30</v>
      </c>
      <c r="U338" s="40">
        <v>0</v>
      </c>
      <c r="V338" s="40">
        <v>30</v>
      </c>
      <c r="W338" s="40">
        <v>0</v>
      </c>
      <c r="X338" s="40" t="str">
        <f>IF(Table1[[#This Row],[GR to be done]]=Table1[[#This Row],[IR to be done]], "✔ Match", "⚠ Mismatch")</f>
        <v>✔ Match</v>
      </c>
      <c r="Y338" s="40"/>
      <c r="Z338" s="41">
        <v>45692</v>
      </c>
      <c r="AA338" s="41"/>
      <c r="AB338" s="40"/>
      <c r="AC338" s="40"/>
      <c r="AD338" s="40"/>
      <c r="AE338" s="42" t="str">
        <f>_xlfn.XLOOKUP(Table1[[#This Row],[Vendor Name]],VendorLookup!C:C,VendorLookup!H:H, "")</f>
        <v>DAP</v>
      </c>
      <c r="AF338" s="42"/>
      <c r="AG338" s="42"/>
      <c r="AH338" s="43"/>
      <c r="AI338" s="43"/>
    </row>
    <row r="339" spans="1:35" x14ac:dyDescent="0.35">
      <c r="A339" s="45">
        <f>_xlfn.XLOOKUP(B339, NetworkLookup!B:B, NetworkLookup!A:A, "")</f>
        <v>12277</v>
      </c>
      <c r="B339" s="35">
        <v>900428183</v>
      </c>
      <c r="C339" s="45" t="str">
        <f>_xlfn.XLOOKUP(B339, NetworkLookup!B:B, NetworkLookup!C:C, "")</f>
        <v>IND RDS MR12277 HERMES PF RPCA</v>
      </c>
      <c r="D339" s="35" t="str">
        <f>_xlfn.XLOOKUP(B339, NetworkLookup!B:B, NetworkLookup!D:D, "")</f>
        <v>INDOOR</v>
      </c>
      <c r="E339" s="36" t="s">
        <v>3659</v>
      </c>
      <c r="F339" s="36" t="s">
        <v>30</v>
      </c>
      <c r="G339" s="36" t="s">
        <v>3637</v>
      </c>
      <c r="H339" s="36" t="s">
        <v>555</v>
      </c>
      <c r="I339" s="36">
        <f>_xlfn.XLOOKUP(Table1[[#This Row],[Vendor Name]], VendorLookup!C:C, VendorLookup!B:B, "")</f>
        <v>2000041466</v>
      </c>
      <c r="J339" s="36" t="s">
        <v>1810</v>
      </c>
      <c r="K339" s="36" t="s">
        <v>308</v>
      </c>
      <c r="L339" s="37" t="s">
        <v>3675</v>
      </c>
      <c r="M339" s="37">
        <v>9203021386</v>
      </c>
      <c r="N339" s="36">
        <v>1</v>
      </c>
      <c r="O339" s="38">
        <v>3583.75</v>
      </c>
      <c r="P339" s="36" t="s">
        <v>507</v>
      </c>
      <c r="Q339" s="38">
        <f>Table1[[#This Row],[Net Price]]*Table1[[#This Row],[Qty ordered]]</f>
        <v>3583.75</v>
      </c>
      <c r="R339" s="36">
        <v>1.4430400000000001</v>
      </c>
      <c r="S339" s="36">
        <v>1</v>
      </c>
      <c r="T339" s="40">
        <v>1</v>
      </c>
      <c r="U339" s="40">
        <v>0</v>
      </c>
      <c r="V339" s="40">
        <v>1</v>
      </c>
      <c r="W339" s="40">
        <v>0</v>
      </c>
      <c r="X339" s="40" t="str">
        <f>IF(Table1[[#This Row],[GR to be done]]=Table1[[#This Row],[IR to be done]], "✔ Match", "⚠ Mismatch")</f>
        <v>✔ Match</v>
      </c>
      <c r="Y339" s="40"/>
      <c r="Z339" s="41">
        <v>45694</v>
      </c>
      <c r="AA339" s="41"/>
      <c r="AB339" s="40"/>
      <c r="AC339" s="40"/>
      <c r="AD339" s="40"/>
      <c r="AE339" s="42" t="str">
        <f>_xlfn.XLOOKUP(Table1[[#This Row],[Vendor Name]],VendorLookup!C:C,VendorLookup!H:H, "")</f>
        <v>DAP</v>
      </c>
      <c r="AF339" s="42"/>
      <c r="AG339" s="42"/>
      <c r="AH339" s="43"/>
      <c r="AI339" s="43"/>
    </row>
    <row r="340" spans="1:35" x14ac:dyDescent="0.35">
      <c r="A340" s="45" t="str">
        <f>_xlfn.XLOOKUP(B340, NetworkLookup!B:B, NetworkLookup!A:A, "")</f>
        <v>N/A</v>
      </c>
      <c r="B340" s="35">
        <v>901346706</v>
      </c>
      <c r="C340" s="45" t="str">
        <f>_xlfn.XLOOKUP(B340, NetworkLookup!B:B, NetworkLookup!C:C, "")</f>
        <v>RCE ST RA ARTEMIS ANT RES_</v>
      </c>
      <c r="D340" s="35" t="str">
        <f>_xlfn.XLOOKUP(B340, NetworkLookup!B:B, NetworkLookup!D:D, "")</f>
        <v>N/A</v>
      </c>
      <c r="E340" s="36" t="s">
        <v>3660</v>
      </c>
      <c r="F340" s="36" t="s">
        <v>30</v>
      </c>
      <c r="G340" s="36" t="s">
        <v>3637</v>
      </c>
      <c r="H340" s="36" t="s">
        <v>555</v>
      </c>
      <c r="I340" s="36">
        <f>_xlfn.XLOOKUP(Table1[[#This Row],[Vendor Name]], VendorLookup!C:C, VendorLookup!B:B, "")</f>
        <v>2000098288</v>
      </c>
      <c r="J340" s="36" t="s">
        <v>56</v>
      </c>
      <c r="K340" s="36" t="s">
        <v>309</v>
      </c>
      <c r="L340" s="37" t="s">
        <v>3676</v>
      </c>
      <c r="M340" s="37">
        <v>9203021678</v>
      </c>
      <c r="N340" s="36">
        <v>1</v>
      </c>
      <c r="O340" s="38">
        <v>436</v>
      </c>
      <c r="P340" s="36" t="s">
        <v>507</v>
      </c>
      <c r="Q340" s="38">
        <f>Table1[[#This Row],[Net Price]]*Table1[[#This Row],[Qty ordered]]</f>
        <v>2180</v>
      </c>
      <c r="R340" s="36">
        <v>1.4430400000000001</v>
      </c>
      <c r="S340" s="36">
        <v>5</v>
      </c>
      <c r="T340" s="40">
        <v>5</v>
      </c>
      <c r="U340" s="40">
        <v>0</v>
      </c>
      <c r="V340" s="40">
        <v>5</v>
      </c>
      <c r="W340" s="40">
        <v>0</v>
      </c>
      <c r="X340" s="40" t="str">
        <f>IF(Table1[[#This Row],[GR to be done]]=Table1[[#This Row],[IR to be done]], "✔ Match", "⚠ Mismatch")</f>
        <v>✔ Match</v>
      </c>
      <c r="Y340" s="40"/>
      <c r="Z340" s="41">
        <v>45699</v>
      </c>
      <c r="AA340" s="41"/>
      <c r="AB340" s="40"/>
      <c r="AC340" s="40"/>
      <c r="AD340" s="40"/>
      <c r="AE340" s="42" t="str">
        <f>_xlfn.XLOOKUP(Table1[[#This Row],[Vendor Name]],VendorLookup!C:C,VendorLookup!H:H, "")</f>
        <v>ZZ</v>
      </c>
      <c r="AF340" s="42"/>
      <c r="AG340" s="42"/>
      <c r="AH340" s="43"/>
      <c r="AI340" s="43"/>
    </row>
    <row r="341" spans="1:35" x14ac:dyDescent="0.35">
      <c r="A341" s="45" t="str">
        <f>_xlfn.XLOOKUP(B341, NetworkLookup!B:B, NetworkLookup!A:A, "")</f>
        <v>N/A</v>
      </c>
      <c r="B341" s="35">
        <v>901346706</v>
      </c>
      <c r="C341" s="45" t="str">
        <f>_xlfn.XLOOKUP(B341, NetworkLookup!B:B, NetworkLookup!C:C, "")</f>
        <v>RCE ST RA ARTEMIS ANT RES_</v>
      </c>
      <c r="D341" s="35" t="str">
        <f>_xlfn.XLOOKUP(B341, NetworkLookup!B:B, NetworkLookup!D:D, "")</f>
        <v>N/A</v>
      </c>
      <c r="E341" s="36" t="s">
        <v>3660</v>
      </c>
      <c r="F341" s="36" t="s">
        <v>30</v>
      </c>
      <c r="G341" s="36" t="s">
        <v>3637</v>
      </c>
      <c r="H341" s="36" t="s">
        <v>555</v>
      </c>
      <c r="I341" s="36">
        <f>_xlfn.XLOOKUP(Table1[[#This Row],[Vendor Name]], VendorLookup!C:C, VendorLookup!B:B, "")</f>
        <v>2000098288</v>
      </c>
      <c r="J341" s="36" t="s">
        <v>56</v>
      </c>
      <c r="K341" s="36" t="s">
        <v>212</v>
      </c>
      <c r="L341" s="37" t="s">
        <v>3676</v>
      </c>
      <c r="M341" s="37">
        <v>9203021678</v>
      </c>
      <c r="N341" s="36">
        <v>2</v>
      </c>
      <c r="O341" s="38">
        <v>1370</v>
      </c>
      <c r="P341" s="36" t="s">
        <v>507</v>
      </c>
      <c r="Q341" s="38">
        <f>Table1[[#This Row],[Net Price]]*Table1[[#This Row],[Qty ordered]]</f>
        <v>1370</v>
      </c>
      <c r="R341" s="36">
        <v>1.4430400000000001</v>
      </c>
      <c r="S341" s="36">
        <v>1</v>
      </c>
      <c r="T341" s="40">
        <v>1</v>
      </c>
      <c r="U341" s="40">
        <v>0</v>
      </c>
      <c r="V341" s="40">
        <v>1</v>
      </c>
      <c r="W341" s="40">
        <v>0</v>
      </c>
      <c r="X341" s="40" t="str">
        <f>IF(Table1[[#This Row],[GR to be done]]=Table1[[#This Row],[IR to be done]], "✔ Match", "⚠ Mismatch")</f>
        <v>✔ Match</v>
      </c>
      <c r="Y341" s="40"/>
      <c r="Z341" s="41">
        <v>45699</v>
      </c>
      <c r="AA341" s="41"/>
      <c r="AB341" s="40"/>
      <c r="AC341" s="40"/>
      <c r="AD341" s="40"/>
      <c r="AE341" s="42" t="str">
        <f>_xlfn.XLOOKUP(Table1[[#This Row],[Vendor Name]],VendorLookup!C:C,VendorLookup!H:H, "")</f>
        <v>ZZ</v>
      </c>
      <c r="AF341" s="42"/>
      <c r="AG341" s="42"/>
      <c r="AH341" s="43"/>
      <c r="AI341" s="43"/>
    </row>
    <row r="342" spans="1:35" x14ac:dyDescent="0.35">
      <c r="A342" s="45" t="str">
        <f>_xlfn.XLOOKUP(B342, NetworkLookup!B:B, NetworkLookup!A:A, "")</f>
        <v>2703</v>
      </c>
      <c r="B342" s="35">
        <v>902417197</v>
      </c>
      <c r="C342" s="45" t="str">
        <f>_xlfn.XLOOKUP(B342, NetworkLookup!B:B, NetworkLookup!C:C, "")</f>
        <v>RP MILANO 4438 B2/25 B66 DE</v>
      </c>
      <c r="D342" s="35" t="str">
        <f>_xlfn.XLOOKUP(B342, NetworkLookup!B:B, NetworkLookup!D:D, "")</f>
        <v>REMOTE</v>
      </c>
      <c r="E342" s="36" t="s">
        <v>556</v>
      </c>
      <c r="F342" s="36" t="s">
        <v>30</v>
      </c>
      <c r="G342" s="36" t="s">
        <v>3637</v>
      </c>
      <c r="H342" s="36" t="s">
        <v>3664</v>
      </c>
      <c r="I342" s="36">
        <f>_xlfn.XLOOKUP(Table1[[#This Row],[Vendor Name]], VendorLookup!C:C, VendorLookup!B:B, "")</f>
        <v>1000001084</v>
      </c>
      <c r="J342" s="36" t="s">
        <v>43</v>
      </c>
      <c r="K342" s="36" t="s">
        <v>310</v>
      </c>
      <c r="L342" s="37" t="s">
        <v>3677</v>
      </c>
      <c r="M342" s="37">
        <v>9203021768</v>
      </c>
      <c r="N342" s="36">
        <v>1</v>
      </c>
      <c r="O342" s="38">
        <v>3413.35</v>
      </c>
      <c r="P342" s="36" t="s">
        <v>507</v>
      </c>
      <c r="Q342" s="38">
        <f>Table1[[#This Row],[Net Price]]*Table1[[#This Row],[Qty ordered]]</f>
        <v>6826.7</v>
      </c>
      <c r="R342" s="36">
        <v>1.4430400000000001</v>
      </c>
      <c r="S342" s="36">
        <v>2</v>
      </c>
      <c r="T342" s="40">
        <v>2</v>
      </c>
      <c r="U342" s="40">
        <v>0</v>
      </c>
      <c r="V342" s="40">
        <v>2</v>
      </c>
      <c r="W342" s="40">
        <v>0</v>
      </c>
      <c r="X342" s="40" t="str">
        <f>IF(Table1[[#This Row],[GR to be done]]=Table1[[#This Row],[IR to be done]], "✔ Match", "⚠ Mismatch")</f>
        <v>✔ Match</v>
      </c>
      <c r="Y342" s="40"/>
      <c r="Z342" s="41">
        <v>45699</v>
      </c>
      <c r="AA342" s="41"/>
      <c r="AB342" s="40"/>
      <c r="AC342" s="40"/>
      <c r="AD342" s="40"/>
      <c r="AE342" s="42" t="str">
        <f>_xlfn.XLOOKUP(Table1[[#This Row],[Vendor Name]],VendorLookup!C:C,VendorLookup!H:H, "")</f>
        <v>DAP</v>
      </c>
      <c r="AF342" s="42"/>
      <c r="AG342" s="42"/>
      <c r="AH342" s="43"/>
      <c r="AI342" s="43"/>
    </row>
    <row r="343" spans="1:35" x14ac:dyDescent="0.35">
      <c r="A343" s="45" t="str">
        <f>_xlfn.XLOOKUP(B343, NetworkLookup!B:B, NetworkLookup!A:A, "")</f>
        <v>2703</v>
      </c>
      <c r="B343" s="35">
        <v>902417197</v>
      </c>
      <c r="C343" s="45" t="str">
        <f>_xlfn.XLOOKUP(B343, NetworkLookup!B:B, NetworkLookup!C:C, "")</f>
        <v>RP MILANO 4438 B2/25 B66 DE</v>
      </c>
      <c r="D343" s="35" t="str">
        <f>_xlfn.XLOOKUP(B343, NetworkLookup!B:B, NetworkLookup!D:D, "")</f>
        <v>REMOTE</v>
      </c>
      <c r="E343" s="36" t="s">
        <v>556</v>
      </c>
      <c r="F343" s="36" t="s">
        <v>30</v>
      </c>
      <c r="G343" s="36" t="s">
        <v>3637</v>
      </c>
      <c r="H343" s="36" t="s">
        <v>3664</v>
      </c>
      <c r="I343" s="36">
        <f>_xlfn.XLOOKUP(Table1[[#This Row],[Vendor Name]], VendorLookup!C:C, VendorLookup!B:B, "")</f>
        <v>1000001084</v>
      </c>
      <c r="J343" s="36" t="s">
        <v>43</v>
      </c>
      <c r="K343" s="36" t="s">
        <v>311</v>
      </c>
      <c r="L343" s="37" t="s">
        <v>3677</v>
      </c>
      <c r="M343" s="37">
        <v>9203021768</v>
      </c>
      <c r="N343" s="36">
        <v>2</v>
      </c>
      <c r="O343" s="38">
        <v>130.97</v>
      </c>
      <c r="P343" s="36" t="s">
        <v>507</v>
      </c>
      <c r="Q343" s="38">
        <f>Table1[[#This Row],[Net Price]]*Table1[[#This Row],[Qty ordered]]</f>
        <v>261.94</v>
      </c>
      <c r="R343" s="36">
        <v>1.4430400000000001</v>
      </c>
      <c r="S343" s="36">
        <v>2</v>
      </c>
      <c r="T343" s="40">
        <v>2</v>
      </c>
      <c r="U343" s="40">
        <v>0</v>
      </c>
      <c r="V343" s="40">
        <v>2</v>
      </c>
      <c r="W343" s="40">
        <v>0</v>
      </c>
      <c r="X343" s="40" t="str">
        <f>IF(Table1[[#This Row],[GR to be done]]=Table1[[#This Row],[IR to be done]], "✔ Match", "⚠ Mismatch")</f>
        <v>✔ Match</v>
      </c>
      <c r="Y343" s="40"/>
      <c r="Z343" s="41">
        <v>45699</v>
      </c>
      <c r="AA343" s="41"/>
      <c r="AB343" s="40"/>
      <c r="AC343" s="40"/>
      <c r="AD343" s="40"/>
      <c r="AE343" s="42" t="str">
        <f>_xlfn.XLOOKUP(Table1[[#This Row],[Vendor Name]],VendorLookup!C:C,VendorLookup!H:H, "")</f>
        <v>DAP</v>
      </c>
      <c r="AF343" s="42"/>
      <c r="AG343" s="42"/>
      <c r="AH343" s="43"/>
      <c r="AI343" s="43"/>
    </row>
    <row r="344" spans="1:35" x14ac:dyDescent="0.35">
      <c r="A344" s="45">
        <f>_xlfn.XLOOKUP(B344, NetworkLookup!B:B, NetworkLookup!A:A, "")</f>
        <v>12277</v>
      </c>
      <c r="B344" s="35">
        <v>900428183</v>
      </c>
      <c r="C344" s="45" t="str">
        <f>_xlfn.XLOOKUP(B344, NetworkLookup!B:B, NetworkLookup!C:C, "")</f>
        <v>IND RDS MR12277 HERMES PF RPCA</v>
      </c>
      <c r="D344" s="35" t="str">
        <f>_xlfn.XLOOKUP(B344, NetworkLookup!B:B, NetworkLookup!D:D, "")</f>
        <v>INDOOR</v>
      </c>
      <c r="E344" s="36" t="s">
        <v>3659</v>
      </c>
      <c r="F344" s="36" t="s">
        <v>30</v>
      </c>
      <c r="G344" s="36" t="s">
        <v>3637</v>
      </c>
      <c r="H344" s="36" t="s">
        <v>3665</v>
      </c>
      <c r="I344" s="36">
        <f>_xlfn.XLOOKUP(Table1[[#This Row],[Vendor Name]], VendorLookup!C:C, VendorLookup!B:B, "")</f>
        <v>1000001823</v>
      </c>
      <c r="J344" s="36" t="s">
        <v>46</v>
      </c>
      <c r="K344" s="36" t="s">
        <v>312</v>
      </c>
      <c r="L344" s="37" t="s">
        <v>3678</v>
      </c>
      <c r="M344" s="37">
        <v>9203021818</v>
      </c>
      <c r="N344" s="36">
        <v>1</v>
      </c>
      <c r="O344" s="38">
        <v>31.92</v>
      </c>
      <c r="P344" s="36" t="s">
        <v>508</v>
      </c>
      <c r="Q344" s="38">
        <f>Table1[[#This Row],[Net Price]]*Table1[[#This Row],[Qty ordered]]</f>
        <v>127.68</v>
      </c>
      <c r="R344" s="36">
        <v>1</v>
      </c>
      <c r="S344" s="36">
        <v>4</v>
      </c>
      <c r="T344" s="40">
        <v>4</v>
      </c>
      <c r="U344" s="40">
        <v>0</v>
      </c>
      <c r="V344" s="40">
        <v>4</v>
      </c>
      <c r="W344" s="40">
        <v>0</v>
      </c>
      <c r="X344" s="40" t="str">
        <f>IF(Table1[[#This Row],[GR to be done]]=Table1[[#This Row],[IR to be done]], "✔ Match", "⚠ Mismatch")</f>
        <v>✔ Match</v>
      </c>
      <c r="Y344" s="40"/>
      <c r="Z344" s="41">
        <v>45699</v>
      </c>
      <c r="AA344" s="41"/>
      <c r="AB344" s="40"/>
      <c r="AC344" s="40"/>
      <c r="AD344" s="40"/>
      <c r="AE344" s="42" t="str">
        <f>_xlfn.XLOOKUP(Table1[[#This Row],[Vendor Name]],VendorLookup!C:C,VendorLookup!H:H, "")</f>
        <v>DDU</v>
      </c>
      <c r="AF344" s="42"/>
      <c r="AG344" s="42"/>
      <c r="AH344" s="43"/>
      <c r="AI344" s="43"/>
    </row>
    <row r="345" spans="1:35" x14ac:dyDescent="0.35">
      <c r="A345" s="45">
        <f>_xlfn.XLOOKUP(B345, NetworkLookup!B:B, NetworkLookup!A:A, "")</f>
        <v>12277</v>
      </c>
      <c r="B345" s="35">
        <v>900428183</v>
      </c>
      <c r="C345" s="45" t="str">
        <f>_xlfn.XLOOKUP(B345, NetworkLookup!B:B, NetworkLookup!C:C, "")</f>
        <v>IND RDS MR12277 HERMES PF RPCA</v>
      </c>
      <c r="D345" s="35" t="str">
        <f>_xlfn.XLOOKUP(B345, NetworkLookup!B:B, NetworkLookup!D:D, "")</f>
        <v>INDOOR</v>
      </c>
      <c r="E345" s="36" t="s">
        <v>3659</v>
      </c>
      <c r="F345" s="36" t="s">
        <v>30</v>
      </c>
      <c r="G345" s="36" t="s">
        <v>3637</v>
      </c>
      <c r="H345" s="36" t="s">
        <v>3665</v>
      </c>
      <c r="I345" s="36">
        <f>_xlfn.XLOOKUP(Table1[[#This Row],[Vendor Name]], VendorLookup!C:C, VendorLookup!B:B, "")</f>
        <v>1000001823</v>
      </c>
      <c r="J345" s="36" t="s">
        <v>46</v>
      </c>
      <c r="K345" s="36" t="s">
        <v>313</v>
      </c>
      <c r="L345" s="37" t="s">
        <v>3678</v>
      </c>
      <c r="M345" s="37">
        <v>9203021818</v>
      </c>
      <c r="N345" s="36">
        <v>2</v>
      </c>
      <c r="O345" s="38">
        <v>31.91</v>
      </c>
      <c r="P345" s="36" t="s">
        <v>508</v>
      </c>
      <c r="Q345" s="38">
        <f>Table1[[#This Row],[Net Price]]*Table1[[#This Row],[Qty ordered]]</f>
        <v>127.64</v>
      </c>
      <c r="R345" s="36">
        <v>1</v>
      </c>
      <c r="S345" s="36">
        <v>4</v>
      </c>
      <c r="T345" s="40">
        <v>4</v>
      </c>
      <c r="U345" s="40">
        <v>0</v>
      </c>
      <c r="V345" s="40">
        <v>4</v>
      </c>
      <c r="W345" s="40">
        <v>0</v>
      </c>
      <c r="X345" s="40" t="str">
        <f>IF(Table1[[#This Row],[GR to be done]]=Table1[[#This Row],[IR to be done]], "✔ Match", "⚠ Mismatch")</f>
        <v>✔ Match</v>
      </c>
      <c r="Y345" s="40"/>
      <c r="Z345" s="41">
        <v>45699</v>
      </c>
      <c r="AA345" s="41"/>
      <c r="AB345" s="40"/>
      <c r="AC345" s="40"/>
      <c r="AD345" s="40"/>
      <c r="AE345" s="42" t="str">
        <f>_xlfn.XLOOKUP(Table1[[#This Row],[Vendor Name]],VendorLookup!C:C,VendorLookup!H:H, "")</f>
        <v>DDU</v>
      </c>
      <c r="AF345" s="42"/>
      <c r="AG345" s="42"/>
      <c r="AH345" s="43"/>
      <c r="AI345" s="43"/>
    </row>
    <row r="346" spans="1:35" x14ac:dyDescent="0.35">
      <c r="A346" s="45">
        <f>_xlfn.XLOOKUP(B346, NetworkLookup!B:B, NetworkLookup!A:A, "")</f>
        <v>10568</v>
      </c>
      <c r="B346" s="35">
        <v>902261817</v>
      </c>
      <c r="C346" s="45" t="str">
        <f>_xlfn.XLOOKUP(B346, NetworkLookup!B:B, NetworkLookup!C:C, "")</f>
        <v>RP STOCKHOLM 4890HP DE TAIL</v>
      </c>
      <c r="D346" s="35" t="str">
        <f>_xlfn.XLOOKUP(B346, NetworkLookup!B:B, NetworkLookup!D:D, "")</f>
        <v>REMOTE</v>
      </c>
      <c r="E346" s="36" t="s">
        <v>3653</v>
      </c>
      <c r="F346" s="36" t="s">
        <v>30</v>
      </c>
      <c r="G346" s="36" t="s">
        <v>3637</v>
      </c>
      <c r="H346" s="36" t="s">
        <v>3666</v>
      </c>
      <c r="I346" s="36">
        <f>_xlfn.XLOOKUP(Table1[[#This Row],[Vendor Name]], VendorLookup!C:C, VendorLookup!B:B, "")</f>
        <v>1000000551</v>
      </c>
      <c r="J346" s="36" t="s">
        <v>33</v>
      </c>
      <c r="K346" s="36" t="s">
        <v>314</v>
      </c>
      <c r="L346" s="37" t="s">
        <v>3679</v>
      </c>
      <c r="M346" s="37">
        <v>9203022018</v>
      </c>
      <c r="N346" s="36">
        <v>1</v>
      </c>
      <c r="O346" s="38">
        <v>62.11</v>
      </c>
      <c r="P346" s="36" t="s">
        <v>507</v>
      </c>
      <c r="Q346" s="38">
        <f>Table1[[#This Row],[Net Price]]*Table1[[#This Row],[Qty ordered]]</f>
        <v>2484.4</v>
      </c>
      <c r="R346" s="36">
        <v>1.4487099999999999</v>
      </c>
      <c r="S346" s="36">
        <v>40</v>
      </c>
      <c r="T346" s="40">
        <v>40</v>
      </c>
      <c r="U346" s="40">
        <v>0</v>
      </c>
      <c r="V346" s="40">
        <v>40</v>
      </c>
      <c r="W346" s="40">
        <v>0</v>
      </c>
      <c r="X346" s="40" t="str">
        <f>IF(Table1[[#This Row],[GR to be done]]=Table1[[#This Row],[IR to be done]], "✔ Match", "⚠ Mismatch")</f>
        <v>✔ Match</v>
      </c>
      <c r="Y346" s="40"/>
      <c r="Z346" s="41">
        <v>45700</v>
      </c>
      <c r="AA346" s="41"/>
      <c r="AB346" s="40"/>
      <c r="AC346" s="40"/>
      <c r="AD346" s="40"/>
      <c r="AE346" s="42" t="str">
        <f>_xlfn.XLOOKUP(Table1[[#This Row],[Vendor Name]],VendorLookup!C:C,VendorLookup!H:H, "")</f>
        <v>DAP</v>
      </c>
      <c r="AF346" s="42"/>
      <c r="AG346" s="42"/>
      <c r="AH346" s="43"/>
      <c r="AI346" s="43"/>
    </row>
    <row r="347" spans="1:35" x14ac:dyDescent="0.35">
      <c r="A347" s="45" t="str">
        <f>_xlfn.XLOOKUP(B347, NetworkLookup!B:B, NetworkLookup!A:A, "")</f>
        <v>12970</v>
      </c>
      <c r="B347" s="35">
        <v>901676846</v>
      </c>
      <c r="C347" s="45" t="str">
        <f>_xlfn.XLOOKUP(B347, NetworkLookup!B:B, NetworkLookup!C:C, "")</f>
        <v>RP STOCKHOLM 4495HP B71/B85A PV HW</v>
      </c>
      <c r="D347" s="35" t="str">
        <f>_xlfn.XLOOKUP(B347, NetworkLookup!B:B, NetworkLookup!D:D, "")</f>
        <v>REMOTE</v>
      </c>
      <c r="E347" s="36" t="s">
        <v>3654</v>
      </c>
      <c r="F347" s="36" t="s">
        <v>30</v>
      </c>
      <c r="G347" s="36" t="s">
        <v>3637</v>
      </c>
      <c r="H347" s="36" t="s">
        <v>3689</v>
      </c>
      <c r="I347" s="36">
        <f>_xlfn.XLOOKUP(Table1[[#This Row],[Vendor Name]], VendorLookup!C:C, VendorLookup!B:B, "")</f>
        <v>1000000551</v>
      </c>
      <c r="J347" s="36" t="s">
        <v>33</v>
      </c>
      <c r="K347" s="36" t="s">
        <v>315</v>
      </c>
      <c r="L347" s="37" t="s">
        <v>3680</v>
      </c>
      <c r="M347" s="37">
        <v>9203022139</v>
      </c>
      <c r="N347" s="36">
        <v>1</v>
      </c>
      <c r="O347" s="38">
        <v>2702.02</v>
      </c>
      <c r="P347" s="36" t="s">
        <v>507</v>
      </c>
      <c r="Q347" s="38">
        <f>Table1[[#This Row],[Net Price]]*Table1[[#This Row],[Qty ordered]]</f>
        <v>8106.0599999999995</v>
      </c>
      <c r="R347" s="36">
        <v>1.4487099999999999</v>
      </c>
      <c r="S347" s="36">
        <v>3</v>
      </c>
      <c r="T347" s="40">
        <v>3</v>
      </c>
      <c r="U347" s="40">
        <v>0</v>
      </c>
      <c r="V347" s="40">
        <v>3</v>
      </c>
      <c r="W347" s="40">
        <v>0</v>
      </c>
      <c r="X347" s="40" t="str">
        <f>IF(Table1[[#This Row],[GR to be done]]=Table1[[#This Row],[IR to be done]], "✔ Match", "⚠ Mismatch")</f>
        <v>✔ Match</v>
      </c>
      <c r="Y347" s="40"/>
      <c r="Z347" s="41">
        <v>45701</v>
      </c>
      <c r="AA347" s="41"/>
      <c r="AB347" s="40"/>
      <c r="AC347" s="40"/>
      <c r="AD347" s="40"/>
      <c r="AE347" s="42" t="str">
        <f>_xlfn.XLOOKUP(Table1[[#This Row],[Vendor Name]],VendorLookup!C:C,VendorLookup!H:H, "")</f>
        <v>DAP</v>
      </c>
      <c r="AF347" s="42"/>
      <c r="AG347" s="42"/>
      <c r="AH347" s="43"/>
      <c r="AI347" s="43"/>
    </row>
    <row r="348" spans="1:35" x14ac:dyDescent="0.35">
      <c r="A348" s="45">
        <f>_xlfn.XLOOKUP(B348, NetworkLookup!B:B, NetworkLookup!A:A, "")</f>
        <v>12277</v>
      </c>
      <c r="B348" s="35">
        <v>900428183</v>
      </c>
      <c r="C348" s="45" t="str">
        <f>_xlfn.XLOOKUP(B348, NetworkLookup!B:B, NetworkLookup!C:C, "")</f>
        <v>IND RDS MR12277 HERMES PF RPCA</v>
      </c>
      <c r="D348" s="35" t="str">
        <f>_xlfn.XLOOKUP(B348, NetworkLookup!B:B, NetworkLookup!D:D, "")</f>
        <v>INDOOR</v>
      </c>
      <c r="E348" s="36" t="s">
        <v>572</v>
      </c>
      <c r="F348" s="36" t="s">
        <v>30</v>
      </c>
      <c r="G348" s="36" t="s">
        <v>3637</v>
      </c>
      <c r="H348" s="36" t="s">
        <v>555</v>
      </c>
      <c r="I348" s="36">
        <f>_xlfn.XLOOKUP(Table1[[#This Row],[Vendor Name]], VendorLookup!C:C, VendorLookup!B:B, "")</f>
        <v>2000167603</v>
      </c>
      <c r="J348" s="36" t="s">
        <v>40</v>
      </c>
      <c r="K348" s="36" t="s">
        <v>316</v>
      </c>
      <c r="L348" s="37" t="s">
        <v>3818</v>
      </c>
      <c r="M348" s="37">
        <v>9203022224</v>
      </c>
      <c r="N348" s="36">
        <v>1</v>
      </c>
      <c r="O348" s="38">
        <v>2200</v>
      </c>
      <c r="P348" s="36" t="s">
        <v>508</v>
      </c>
      <c r="Q348" s="38">
        <f>Table1[[#This Row],[Net Price]]*Table1[[#This Row],[Qty ordered]]</f>
        <v>4400</v>
      </c>
      <c r="R348" s="36">
        <v>1</v>
      </c>
      <c r="S348" s="36">
        <v>2</v>
      </c>
      <c r="T348" s="40">
        <v>2</v>
      </c>
      <c r="U348" s="40">
        <v>0</v>
      </c>
      <c r="V348" s="40">
        <v>2</v>
      </c>
      <c r="W348" s="40">
        <v>0</v>
      </c>
      <c r="X348" s="40" t="str">
        <f>IF(Table1[[#This Row],[GR to be done]]=Table1[[#This Row],[IR to be done]], "✔ Match", "⚠ Mismatch")</f>
        <v>✔ Match</v>
      </c>
      <c r="Y348" s="40"/>
      <c r="Z348" s="41">
        <v>45701</v>
      </c>
      <c r="AA348" s="41"/>
      <c r="AB348" s="40"/>
      <c r="AC348" s="40"/>
      <c r="AD348" s="40"/>
      <c r="AE348" s="42" t="str">
        <f>_xlfn.XLOOKUP(Table1[[#This Row],[Vendor Name]],VendorLookup!C:C,VendorLookup!H:H, "")</f>
        <v>ZZ</v>
      </c>
      <c r="AF348" s="42"/>
      <c r="AG348" s="42"/>
      <c r="AH348" s="43"/>
      <c r="AI348" s="43"/>
    </row>
    <row r="349" spans="1:35" x14ac:dyDescent="0.35">
      <c r="A349" s="45">
        <f>_xlfn.XLOOKUP(B349, NetworkLookup!B:B, NetworkLookup!A:A, "")</f>
        <v>12277</v>
      </c>
      <c r="B349" s="35">
        <v>900428183</v>
      </c>
      <c r="C349" s="45" t="str">
        <f>_xlfn.XLOOKUP(B349, NetworkLookup!B:B, NetworkLookup!C:C, "")</f>
        <v>IND RDS MR12277 HERMES PF RPCA</v>
      </c>
      <c r="D349" s="35" t="str">
        <f>_xlfn.XLOOKUP(B349, NetworkLookup!B:B, NetworkLookup!D:D, "")</f>
        <v>INDOOR</v>
      </c>
      <c r="E349" s="36" t="s">
        <v>3659</v>
      </c>
      <c r="F349" s="36" t="s">
        <v>30</v>
      </c>
      <c r="G349" s="36" t="s">
        <v>3637</v>
      </c>
      <c r="H349" s="36" t="s">
        <v>3690</v>
      </c>
      <c r="I349" s="36">
        <f>_xlfn.XLOOKUP(Table1[[#This Row],[Vendor Name]], VendorLookup!C:C, VendorLookup!B:B, "")</f>
        <v>1000001823</v>
      </c>
      <c r="J349" s="36" t="s">
        <v>46</v>
      </c>
      <c r="K349" s="36" t="s">
        <v>317</v>
      </c>
      <c r="L349" s="37" t="s">
        <v>3681</v>
      </c>
      <c r="M349" s="37">
        <v>9203022235</v>
      </c>
      <c r="N349" s="36">
        <v>1</v>
      </c>
      <c r="O349" s="38">
        <v>21.89</v>
      </c>
      <c r="P349" s="36" t="s">
        <v>508</v>
      </c>
      <c r="Q349" s="38">
        <f>Table1[[#This Row],[Net Price]]*Table1[[#This Row],[Qty ordered]]</f>
        <v>218.9</v>
      </c>
      <c r="R349" s="36">
        <v>1</v>
      </c>
      <c r="S349" s="36">
        <v>10</v>
      </c>
      <c r="T349" s="40">
        <v>10</v>
      </c>
      <c r="U349" s="40">
        <v>0</v>
      </c>
      <c r="V349" s="40">
        <v>10</v>
      </c>
      <c r="W349" s="40">
        <v>0</v>
      </c>
      <c r="X349" s="40" t="str">
        <f>IF(Table1[[#This Row],[GR to be done]]=Table1[[#This Row],[IR to be done]], "✔ Match", "⚠ Mismatch")</f>
        <v>✔ Match</v>
      </c>
      <c r="Y349" s="40"/>
      <c r="Z349" s="41">
        <v>45701</v>
      </c>
      <c r="AA349" s="41"/>
      <c r="AB349" s="40"/>
      <c r="AC349" s="40"/>
      <c r="AD349" s="40"/>
      <c r="AE349" s="42" t="str">
        <f>_xlfn.XLOOKUP(Table1[[#This Row],[Vendor Name]],VendorLookup!C:C,VendorLookup!H:H, "")</f>
        <v>DDU</v>
      </c>
      <c r="AF349" s="42"/>
      <c r="AG349" s="42"/>
      <c r="AH349" s="43"/>
      <c r="AI349" s="43"/>
    </row>
    <row r="350" spans="1:35" x14ac:dyDescent="0.35">
      <c r="A350" s="45">
        <f>_xlfn.XLOOKUP(B350, NetworkLookup!B:B, NetworkLookup!A:A, "")</f>
        <v>12277</v>
      </c>
      <c r="B350" s="35">
        <v>900428183</v>
      </c>
      <c r="C350" s="45" t="str">
        <f>_xlfn.XLOOKUP(B350, NetworkLookup!B:B, NetworkLookup!C:C, "")</f>
        <v>IND RDS MR12277 HERMES PF RPCA</v>
      </c>
      <c r="D350" s="35" t="str">
        <f>_xlfn.XLOOKUP(B350, NetworkLookup!B:B, NetworkLookup!D:D, "")</f>
        <v>INDOOR</v>
      </c>
      <c r="E350" s="36" t="s">
        <v>3659</v>
      </c>
      <c r="F350" s="36" t="s">
        <v>30</v>
      </c>
      <c r="G350" s="36" t="s">
        <v>3637</v>
      </c>
      <c r="H350" s="36" t="s">
        <v>3690</v>
      </c>
      <c r="I350" s="36">
        <f>_xlfn.XLOOKUP(Table1[[#This Row],[Vendor Name]], VendorLookup!C:C, VendorLookup!B:B, "")</f>
        <v>1000001823</v>
      </c>
      <c r="J350" s="36" t="s">
        <v>46</v>
      </c>
      <c r="K350" s="36" t="s">
        <v>318</v>
      </c>
      <c r="L350" s="37" t="s">
        <v>3681</v>
      </c>
      <c r="M350" s="37">
        <v>9203022235</v>
      </c>
      <c r="N350" s="36">
        <v>2</v>
      </c>
      <c r="O350" s="38">
        <v>21.95</v>
      </c>
      <c r="P350" s="36" t="s">
        <v>508</v>
      </c>
      <c r="Q350" s="38">
        <f>Table1[[#This Row],[Net Price]]*Table1[[#This Row],[Qty ordered]]</f>
        <v>219.5</v>
      </c>
      <c r="R350" s="36">
        <v>1</v>
      </c>
      <c r="S350" s="36">
        <v>10</v>
      </c>
      <c r="T350" s="40">
        <v>10</v>
      </c>
      <c r="U350" s="40">
        <v>0</v>
      </c>
      <c r="V350" s="40">
        <v>10</v>
      </c>
      <c r="W350" s="40">
        <v>0</v>
      </c>
      <c r="X350" s="40" t="str">
        <f>IF(Table1[[#This Row],[GR to be done]]=Table1[[#This Row],[IR to be done]], "✔ Match", "⚠ Mismatch")</f>
        <v>✔ Match</v>
      </c>
      <c r="Y350" s="40"/>
      <c r="Z350" s="41">
        <v>45701</v>
      </c>
      <c r="AA350" s="41"/>
      <c r="AB350" s="40"/>
      <c r="AC350" s="40"/>
      <c r="AD350" s="40"/>
      <c r="AE350" s="42" t="str">
        <f>_xlfn.XLOOKUP(Table1[[#This Row],[Vendor Name]],VendorLookup!C:C,VendorLookup!H:H, "")</f>
        <v>DDU</v>
      </c>
      <c r="AF350" s="42"/>
      <c r="AG350" s="42"/>
      <c r="AH350" s="43"/>
      <c r="AI350" s="43"/>
    </row>
    <row r="351" spans="1:35" x14ac:dyDescent="0.35">
      <c r="A351" s="45" t="str">
        <f>_xlfn.XLOOKUP(B351, NetworkLookup!B:B, NetworkLookup!A:A, "")</f>
        <v>000933</v>
      </c>
      <c r="B351" s="35">
        <v>901647270</v>
      </c>
      <c r="C351" s="45" t="str">
        <f>_xlfn.XLOOKUP(B351, NetworkLookup!B:B, NetworkLookup!C:C, "")</f>
        <v>RP MILANO 4472HP B12A DE</v>
      </c>
      <c r="D351" s="35" t="str">
        <f>_xlfn.XLOOKUP(B351, NetworkLookup!B:B, NetworkLookup!D:D, "")</f>
        <v>REMOTE</v>
      </c>
      <c r="E351" s="36" t="s">
        <v>611</v>
      </c>
      <c r="F351" s="36" t="s">
        <v>30</v>
      </c>
      <c r="G351" s="36" t="s">
        <v>3637</v>
      </c>
      <c r="H351" s="36" t="s">
        <v>555</v>
      </c>
      <c r="I351" s="36">
        <f>_xlfn.XLOOKUP(Table1[[#This Row],[Vendor Name]], VendorLookup!C:C, VendorLookup!B:B, "")</f>
        <v>2000185557</v>
      </c>
      <c r="J351" s="36" t="s">
        <v>53</v>
      </c>
      <c r="K351" s="36" t="s">
        <v>319</v>
      </c>
      <c r="L351" s="37" t="s">
        <v>3682</v>
      </c>
      <c r="M351" s="37">
        <v>9203022918</v>
      </c>
      <c r="N351" s="36">
        <v>1</v>
      </c>
      <c r="O351" s="38">
        <v>795</v>
      </c>
      <c r="P351" s="36" t="s">
        <v>508</v>
      </c>
      <c r="Q351" s="38">
        <f>Table1[[#This Row],[Net Price]]*Table1[[#This Row],[Qty ordered]]</f>
        <v>795</v>
      </c>
      <c r="R351" s="36">
        <v>1</v>
      </c>
      <c r="S351" s="36">
        <v>1</v>
      </c>
      <c r="T351" s="40">
        <v>1</v>
      </c>
      <c r="U351" s="40">
        <v>0</v>
      </c>
      <c r="V351" s="40">
        <v>1</v>
      </c>
      <c r="W351" s="40">
        <v>0</v>
      </c>
      <c r="X351" s="40" t="str">
        <f>IF(Table1[[#This Row],[GR to be done]]=Table1[[#This Row],[IR to be done]], "✔ Match", "⚠ Mismatch")</f>
        <v>✔ Match</v>
      </c>
      <c r="Y351" s="40"/>
      <c r="Z351" s="41">
        <v>45707</v>
      </c>
      <c r="AA351" s="41"/>
      <c r="AB351" s="40"/>
      <c r="AC351" s="40"/>
      <c r="AD351" s="40"/>
      <c r="AE351" s="42" t="str">
        <f>_xlfn.XLOOKUP(Table1[[#This Row],[Vendor Name]],VendorLookup!C:C,VendorLookup!H:H, "")</f>
        <v>ZZ</v>
      </c>
      <c r="AF351" s="42"/>
      <c r="AG351" s="42"/>
      <c r="AH351" s="43"/>
      <c r="AI351" s="43"/>
    </row>
    <row r="352" spans="1:35" x14ac:dyDescent="0.35">
      <c r="A352" s="45" t="str">
        <f>_xlfn.XLOOKUP(B352, NetworkLookup!B:B, NetworkLookup!A:A, "")</f>
        <v>000933</v>
      </c>
      <c r="B352" s="35">
        <v>901647270</v>
      </c>
      <c r="C352" s="45" t="str">
        <f>_xlfn.XLOOKUP(B352, NetworkLookup!B:B, NetworkLookup!C:C, "")</f>
        <v>RP MILANO 4472HP B12A DE</v>
      </c>
      <c r="D352" s="35" t="str">
        <f>_xlfn.XLOOKUP(B352, NetworkLookup!B:B, NetworkLookup!D:D, "")</f>
        <v>REMOTE</v>
      </c>
      <c r="E352" s="36" t="s">
        <v>611</v>
      </c>
      <c r="F352" s="36" t="s">
        <v>30</v>
      </c>
      <c r="G352" s="36" t="s">
        <v>3637</v>
      </c>
      <c r="H352" s="36" t="s">
        <v>555</v>
      </c>
      <c r="I352" s="36">
        <f>_xlfn.XLOOKUP(Table1[[#This Row],[Vendor Name]], VendorLookup!C:C, VendorLookup!B:B, "")</f>
        <v>2000185557</v>
      </c>
      <c r="J352" s="36" t="s">
        <v>53</v>
      </c>
      <c r="K352" s="36" t="s">
        <v>320</v>
      </c>
      <c r="L352" s="37" t="s">
        <v>3682</v>
      </c>
      <c r="M352" s="37">
        <v>9203022918</v>
      </c>
      <c r="N352" s="36">
        <v>2</v>
      </c>
      <c r="O352" s="38">
        <v>2395</v>
      </c>
      <c r="P352" s="36" t="s">
        <v>508</v>
      </c>
      <c r="Q352" s="38">
        <f>Table1[[#This Row],[Net Price]]*Table1[[#This Row],[Qty ordered]]</f>
        <v>2395</v>
      </c>
      <c r="R352" s="36">
        <v>1</v>
      </c>
      <c r="S352" s="36">
        <v>1</v>
      </c>
      <c r="T352" s="40">
        <v>1</v>
      </c>
      <c r="U352" s="40">
        <v>0</v>
      </c>
      <c r="V352" s="40">
        <v>1</v>
      </c>
      <c r="W352" s="40">
        <v>0</v>
      </c>
      <c r="X352" s="40" t="str">
        <f>IF(Table1[[#This Row],[GR to be done]]=Table1[[#This Row],[IR to be done]], "✔ Match", "⚠ Mismatch")</f>
        <v>✔ Match</v>
      </c>
      <c r="Y352" s="40"/>
      <c r="Z352" s="41">
        <v>45707</v>
      </c>
      <c r="AA352" s="41"/>
      <c r="AB352" s="40"/>
      <c r="AC352" s="40"/>
      <c r="AD352" s="40"/>
      <c r="AE352" s="42" t="str">
        <f>_xlfn.XLOOKUP(Table1[[#This Row],[Vendor Name]],VendorLookup!C:C,VendorLookup!H:H, "")</f>
        <v>ZZ</v>
      </c>
      <c r="AF352" s="42"/>
      <c r="AG352" s="42"/>
      <c r="AH352" s="43"/>
      <c r="AI352" s="43"/>
    </row>
    <row r="353" spans="1:35" x14ac:dyDescent="0.35">
      <c r="A353" s="45" t="str">
        <f>_xlfn.XLOOKUP(B353, NetworkLookup!B:B, NetworkLookup!A:A, "")</f>
        <v>000933</v>
      </c>
      <c r="B353" s="35">
        <v>901647270</v>
      </c>
      <c r="C353" s="45" t="str">
        <f>_xlfn.XLOOKUP(B353, NetworkLookup!B:B, NetworkLookup!C:C, "")</f>
        <v>RP MILANO 4472HP B12A DE</v>
      </c>
      <c r="D353" s="35" t="str">
        <f>_xlfn.XLOOKUP(B353, NetworkLookup!B:B, NetworkLookup!D:D, "")</f>
        <v>REMOTE</v>
      </c>
      <c r="E353" s="36" t="s">
        <v>611</v>
      </c>
      <c r="F353" s="36" t="s">
        <v>30</v>
      </c>
      <c r="G353" s="36" t="s">
        <v>3637</v>
      </c>
      <c r="H353" s="36" t="s">
        <v>555</v>
      </c>
      <c r="I353" s="36">
        <f>_xlfn.XLOOKUP(Table1[[#This Row],[Vendor Name]], VendorLookup!C:C, VendorLookup!B:B, "")</f>
        <v>2000185557</v>
      </c>
      <c r="J353" s="36" t="s">
        <v>53</v>
      </c>
      <c r="K353" s="36" t="s">
        <v>320</v>
      </c>
      <c r="L353" s="37" t="s">
        <v>3682</v>
      </c>
      <c r="M353" s="37">
        <v>9203022918</v>
      </c>
      <c r="N353" s="36">
        <v>3</v>
      </c>
      <c r="O353" s="38">
        <v>1200</v>
      </c>
      <c r="P353" s="36" t="s">
        <v>508</v>
      </c>
      <c r="Q353" s="38">
        <f>Table1[[#This Row],[Net Price]]*Table1[[#This Row],[Qty ordered]]</f>
        <v>1200</v>
      </c>
      <c r="R353" s="36">
        <v>1</v>
      </c>
      <c r="S353" s="36">
        <v>1</v>
      </c>
      <c r="T353" s="40">
        <v>1</v>
      </c>
      <c r="U353" s="40">
        <v>0</v>
      </c>
      <c r="V353" s="40">
        <v>1</v>
      </c>
      <c r="W353" s="40">
        <v>0</v>
      </c>
      <c r="X353" s="40" t="str">
        <f>IF(Table1[[#This Row],[GR to be done]]=Table1[[#This Row],[IR to be done]], "✔ Match", "⚠ Mismatch")</f>
        <v>✔ Match</v>
      </c>
      <c r="Y353" s="40"/>
      <c r="Z353" s="41">
        <v>45707</v>
      </c>
      <c r="AA353" s="41"/>
      <c r="AB353" s="40"/>
      <c r="AC353" s="40"/>
      <c r="AD353" s="40"/>
      <c r="AE353" s="42" t="str">
        <f>_xlfn.XLOOKUP(Table1[[#This Row],[Vendor Name]],VendorLookup!C:C,VendorLookup!H:H, "")</f>
        <v>ZZ</v>
      </c>
      <c r="AF353" s="42"/>
      <c r="AG353" s="42"/>
      <c r="AH353" s="43"/>
      <c r="AI353" s="43"/>
    </row>
    <row r="354" spans="1:35" x14ac:dyDescent="0.35">
      <c r="A354" s="45" t="str">
        <f>_xlfn.XLOOKUP(B354, NetworkLookup!B:B, NetworkLookup!A:A, "")</f>
        <v>000933</v>
      </c>
      <c r="B354" s="35">
        <v>901647270</v>
      </c>
      <c r="C354" s="45" t="str">
        <f>_xlfn.XLOOKUP(B354, NetworkLookup!B:B, NetworkLookup!C:C, "")</f>
        <v>RP MILANO 4472HP B12A DE</v>
      </c>
      <c r="D354" s="35" t="str">
        <f>_xlfn.XLOOKUP(B354, NetworkLookup!B:B, NetworkLookup!D:D, "")</f>
        <v>REMOTE</v>
      </c>
      <c r="E354" s="36" t="s">
        <v>611</v>
      </c>
      <c r="F354" s="36" t="s">
        <v>30</v>
      </c>
      <c r="G354" s="36" t="s">
        <v>3637</v>
      </c>
      <c r="H354" s="36" t="s">
        <v>555</v>
      </c>
      <c r="I354" s="36">
        <f>_xlfn.XLOOKUP(Table1[[#This Row],[Vendor Name]], VendorLookup!C:C, VendorLookup!B:B, "")</f>
        <v>2000185557</v>
      </c>
      <c r="J354" s="36" t="s">
        <v>53</v>
      </c>
      <c r="K354" s="36" t="s">
        <v>321</v>
      </c>
      <c r="L354" s="37" t="s">
        <v>3682</v>
      </c>
      <c r="M354" s="37">
        <v>9203022918</v>
      </c>
      <c r="N354" s="36">
        <v>4</v>
      </c>
      <c r="O354" s="38">
        <v>1200</v>
      </c>
      <c r="P354" s="36" t="s">
        <v>508</v>
      </c>
      <c r="Q354" s="38">
        <f>Table1[[#This Row],[Net Price]]*Table1[[#This Row],[Qty ordered]]</f>
        <v>1200</v>
      </c>
      <c r="R354" s="36">
        <v>1</v>
      </c>
      <c r="S354" s="36">
        <v>1</v>
      </c>
      <c r="T354" s="40">
        <v>1</v>
      </c>
      <c r="U354" s="40">
        <v>0</v>
      </c>
      <c r="V354" s="40">
        <v>1</v>
      </c>
      <c r="W354" s="40">
        <v>0</v>
      </c>
      <c r="X354" s="40" t="str">
        <f>IF(Table1[[#This Row],[GR to be done]]=Table1[[#This Row],[IR to be done]], "✔ Match", "⚠ Mismatch")</f>
        <v>✔ Match</v>
      </c>
      <c r="Y354" s="40"/>
      <c r="Z354" s="41">
        <v>45707</v>
      </c>
      <c r="AA354" s="41"/>
      <c r="AB354" s="40"/>
      <c r="AC354" s="40"/>
      <c r="AD354" s="40"/>
      <c r="AE354" s="42" t="str">
        <f>_xlfn.XLOOKUP(Table1[[#This Row],[Vendor Name]],VendorLookup!C:C,VendorLookup!H:H, "")</f>
        <v>ZZ</v>
      </c>
      <c r="AF354" s="42"/>
      <c r="AG354" s="42"/>
      <c r="AH354" s="43"/>
      <c r="AI354" s="43"/>
    </row>
    <row r="355" spans="1:35" x14ac:dyDescent="0.35">
      <c r="A355" s="45" t="str">
        <f>_xlfn.XLOOKUP(B355, NetworkLookup!B:B, NetworkLookup!A:A, "")</f>
        <v>000933</v>
      </c>
      <c r="B355" s="35">
        <v>901647270</v>
      </c>
      <c r="C355" s="45" t="str">
        <f>_xlfn.XLOOKUP(B355, NetworkLookup!B:B, NetworkLookup!C:C, "")</f>
        <v>RP MILANO 4472HP B12A DE</v>
      </c>
      <c r="D355" s="35" t="str">
        <f>_xlfn.XLOOKUP(B355, NetworkLookup!B:B, NetworkLookup!D:D, "")</f>
        <v>REMOTE</v>
      </c>
      <c r="E355" s="36" t="s">
        <v>611</v>
      </c>
      <c r="F355" s="36" t="s">
        <v>30</v>
      </c>
      <c r="G355" s="36" t="s">
        <v>3637</v>
      </c>
      <c r="H355" s="36" t="s">
        <v>555</v>
      </c>
      <c r="I355" s="36">
        <f>_xlfn.XLOOKUP(Table1[[#This Row],[Vendor Name]], VendorLookup!C:C, VendorLookup!B:B, "")</f>
        <v>2000185557</v>
      </c>
      <c r="J355" s="36" t="s">
        <v>53</v>
      </c>
      <c r="K355" s="36" t="s">
        <v>220</v>
      </c>
      <c r="L355" s="37" t="s">
        <v>3682</v>
      </c>
      <c r="M355" s="37">
        <v>9203022918</v>
      </c>
      <c r="N355" s="36">
        <v>5</v>
      </c>
      <c r="O355" s="38">
        <v>595</v>
      </c>
      <c r="P355" s="36" t="s">
        <v>508</v>
      </c>
      <c r="Q355" s="38">
        <f>Table1[[#This Row],[Net Price]]*Table1[[#This Row],[Qty ordered]]</f>
        <v>595</v>
      </c>
      <c r="R355" s="36">
        <v>1</v>
      </c>
      <c r="S355" s="36">
        <v>1</v>
      </c>
      <c r="T355" s="40">
        <v>1</v>
      </c>
      <c r="U355" s="40">
        <v>0</v>
      </c>
      <c r="V355" s="40">
        <v>1</v>
      </c>
      <c r="W355" s="40">
        <v>0</v>
      </c>
      <c r="X355" s="40" t="str">
        <f>IF(Table1[[#This Row],[GR to be done]]=Table1[[#This Row],[IR to be done]], "✔ Match", "⚠ Mismatch")</f>
        <v>✔ Match</v>
      </c>
      <c r="Y355" s="40"/>
      <c r="Z355" s="41">
        <v>45707</v>
      </c>
      <c r="AA355" s="41"/>
      <c r="AB355" s="40"/>
      <c r="AC355" s="40"/>
      <c r="AD355" s="40"/>
      <c r="AE355" s="42" t="str">
        <f>_xlfn.XLOOKUP(Table1[[#This Row],[Vendor Name]],VendorLookup!C:C,VendorLookup!H:H, "")</f>
        <v>ZZ</v>
      </c>
      <c r="AF355" s="42"/>
      <c r="AG355" s="42"/>
      <c r="AH355" s="43"/>
      <c r="AI355" s="43"/>
    </row>
    <row r="356" spans="1:35" x14ac:dyDescent="0.35">
      <c r="A356" s="45" t="str">
        <f>_xlfn.XLOOKUP(B356, NetworkLookup!B:B, NetworkLookup!A:A, "")</f>
        <v>13101</v>
      </c>
      <c r="B356" s="35">
        <v>901100666</v>
      </c>
      <c r="C356" s="45" t="str">
        <f>_xlfn.XLOOKUP(B356, NetworkLookup!B:B, NetworkLookup!C:C, "")</f>
        <v>RP MILANO 4472HP B5 DE</v>
      </c>
      <c r="D356" s="35" t="str">
        <f>_xlfn.XLOOKUP(B356, NetworkLookup!B:B, NetworkLookup!D:D, "")</f>
        <v>REMOTE</v>
      </c>
      <c r="E356" s="36" t="s">
        <v>3653</v>
      </c>
      <c r="F356" s="36" t="s">
        <v>30</v>
      </c>
      <c r="G356" s="36" t="s">
        <v>3637</v>
      </c>
      <c r="H356" s="36" t="s">
        <v>3691</v>
      </c>
      <c r="I356" s="36">
        <f>_xlfn.XLOOKUP(Table1[[#This Row],[Vendor Name]], VendorLookup!C:C, VendorLookup!B:B, "")</f>
        <v>1000003280</v>
      </c>
      <c r="J356" s="36" t="s">
        <v>35</v>
      </c>
      <c r="K356" s="36" t="s">
        <v>322</v>
      </c>
      <c r="L356" s="37" t="s">
        <v>3683</v>
      </c>
      <c r="M356" s="37">
        <v>9203023440</v>
      </c>
      <c r="N356" s="36">
        <v>1</v>
      </c>
      <c r="O356" s="38">
        <v>332.09</v>
      </c>
      <c r="P356" s="36" t="s">
        <v>507</v>
      </c>
      <c r="Q356" s="38">
        <f>Table1[[#This Row],[Net Price]]*Table1[[#This Row],[Qty ordered]]</f>
        <v>5977.62</v>
      </c>
      <c r="R356" s="36">
        <v>1.4430400000000001</v>
      </c>
      <c r="S356" s="36">
        <v>18</v>
      </c>
      <c r="T356" s="40">
        <v>18</v>
      </c>
      <c r="U356" s="40">
        <v>0</v>
      </c>
      <c r="V356" s="40">
        <v>18</v>
      </c>
      <c r="W356" s="40">
        <v>0</v>
      </c>
      <c r="X356" s="40" t="str">
        <f>IF(Table1[[#This Row],[GR to be done]]=Table1[[#This Row],[IR to be done]], "✔ Match", "⚠ Mismatch")</f>
        <v>✔ Match</v>
      </c>
      <c r="Y356" s="40"/>
      <c r="Z356" s="41">
        <v>45712</v>
      </c>
      <c r="AA356" s="41"/>
      <c r="AB356" s="40"/>
      <c r="AC356" s="40"/>
      <c r="AD356" s="40"/>
      <c r="AE356" s="42" t="str">
        <f>_xlfn.XLOOKUP(Table1[[#This Row],[Vendor Name]],VendorLookup!C:C,VendorLookup!H:H, "")</f>
        <v>DAP</v>
      </c>
      <c r="AF356" s="42"/>
      <c r="AG356" s="42"/>
      <c r="AH356" s="43"/>
      <c r="AI356" s="43"/>
    </row>
    <row r="357" spans="1:35" x14ac:dyDescent="0.35">
      <c r="A357" s="45" t="str">
        <f>_xlfn.XLOOKUP(B357, NetworkLookup!B:B, NetworkLookup!A:A, "")</f>
        <v>000989</v>
      </c>
      <c r="B357" s="35">
        <v>901837526</v>
      </c>
      <c r="C357" s="45" t="str">
        <f>_xlfn.XLOOKUP(B357, NetworkLookup!B:B, NetworkLookup!C:C, "")</f>
        <v>RP MILANO 4461 B77D DE</v>
      </c>
      <c r="D357" s="35" t="str">
        <f>_xlfn.XLOOKUP(B357, NetworkLookup!B:B, NetworkLookup!D:D, "")</f>
        <v>REMOTE</v>
      </c>
      <c r="E357" s="36" t="s">
        <v>3652</v>
      </c>
      <c r="F357" s="36" t="s">
        <v>30</v>
      </c>
      <c r="G357" s="36" t="s">
        <v>3637</v>
      </c>
      <c r="H357" s="36" t="s">
        <v>3692</v>
      </c>
      <c r="I357" s="36">
        <f>_xlfn.XLOOKUP(Table1[[#This Row],[Vendor Name]], VendorLookup!C:C, VendorLookup!B:B, "")</f>
        <v>1000003280</v>
      </c>
      <c r="J357" s="36" t="s">
        <v>35</v>
      </c>
      <c r="K357" s="36" t="s">
        <v>280</v>
      </c>
      <c r="L357" s="37" t="s">
        <v>3684</v>
      </c>
      <c r="M357" s="37">
        <v>9203023476</v>
      </c>
      <c r="N357" s="36">
        <v>1</v>
      </c>
      <c r="O357" s="38">
        <v>4136.53</v>
      </c>
      <c r="P357" s="36" t="s">
        <v>507</v>
      </c>
      <c r="Q357" s="38">
        <f>Table1[[#This Row],[Net Price]]*Table1[[#This Row],[Qty ordered]]</f>
        <v>4136.53</v>
      </c>
      <c r="R357" s="36">
        <v>1.4430400000000001</v>
      </c>
      <c r="S357" s="36">
        <v>1</v>
      </c>
      <c r="T357" s="40">
        <v>1</v>
      </c>
      <c r="U357" s="40">
        <v>0</v>
      </c>
      <c r="V357" s="40">
        <v>1</v>
      </c>
      <c r="W357" s="40">
        <v>0</v>
      </c>
      <c r="X357" s="40" t="str">
        <f>IF(Table1[[#This Row],[GR to be done]]=Table1[[#This Row],[IR to be done]], "✔ Match", "⚠ Mismatch")</f>
        <v>✔ Match</v>
      </c>
      <c r="Y357" s="40"/>
      <c r="Z357" s="41">
        <v>45712</v>
      </c>
      <c r="AA357" s="41"/>
      <c r="AB357" s="40"/>
      <c r="AC357" s="40"/>
      <c r="AD357" s="40"/>
      <c r="AE357" s="42" t="str">
        <f>_xlfn.XLOOKUP(Table1[[#This Row],[Vendor Name]],VendorLookup!C:C,VendorLookup!H:H, "")</f>
        <v>DAP</v>
      </c>
      <c r="AF357" s="42"/>
      <c r="AG357" s="42"/>
      <c r="AH357" s="43"/>
      <c r="AI357" s="43"/>
    </row>
    <row r="358" spans="1:35" x14ac:dyDescent="0.35">
      <c r="A358" s="45" t="str">
        <f>_xlfn.XLOOKUP(B358, NetworkLookup!B:B, NetworkLookup!A:A, "")</f>
        <v>13101</v>
      </c>
      <c r="B358" s="35">
        <v>901100666</v>
      </c>
      <c r="C358" s="45" t="str">
        <f>_xlfn.XLOOKUP(B358, NetworkLookup!B:B, NetworkLookup!C:C, "")</f>
        <v>RP MILANO 4472HP B5 DE</v>
      </c>
      <c r="D358" s="35" t="str">
        <f>_xlfn.XLOOKUP(B358, NetworkLookup!B:B, NetworkLookup!D:D, "")</f>
        <v>REMOTE</v>
      </c>
      <c r="E358" s="36" t="s">
        <v>3653</v>
      </c>
      <c r="F358" s="36" t="s">
        <v>30</v>
      </c>
      <c r="G358" s="36" t="s">
        <v>3637</v>
      </c>
      <c r="H358" s="36" t="s">
        <v>3693</v>
      </c>
      <c r="I358" s="36">
        <f>_xlfn.XLOOKUP(Table1[[#This Row],[Vendor Name]], VendorLookup!C:C, VendorLookup!B:B, "")</f>
        <v>1000003280</v>
      </c>
      <c r="J358" s="36" t="s">
        <v>35</v>
      </c>
      <c r="K358" s="36" t="s">
        <v>323</v>
      </c>
      <c r="L358" s="37" t="s">
        <v>3685</v>
      </c>
      <c r="M358" s="37">
        <v>9203023485</v>
      </c>
      <c r="N358" s="36">
        <v>1</v>
      </c>
      <c r="O358" s="38">
        <v>1361.5</v>
      </c>
      <c r="P358" s="36" t="s">
        <v>507</v>
      </c>
      <c r="Q358" s="38">
        <f>Table1[[#This Row],[Net Price]]*Table1[[#This Row],[Qty ordered]]</f>
        <v>6807.5</v>
      </c>
      <c r="R358" s="36">
        <v>1.3833599999999999</v>
      </c>
      <c r="S358" s="36">
        <v>5</v>
      </c>
      <c r="T358" s="40">
        <v>5</v>
      </c>
      <c r="U358" s="40">
        <v>0</v>
      </c>
      <c r="V358" s="40">
        <v>5</v>
      </c>
      <c r="W358" s="40">
        <v>0</v>
      </c>
      <c r="X358" s="40" t="str">
        <f>IF(Table1[[#This Row],[GR to be done]]=Table1[[#This Row],[IR to be done]], "✔ Match", "⚠ Mismatch")</f>
        <v>✔ Match</v>
      </c>
      <c r="Y358" s="40"/>
      <c r="Z358" s="41">
        <v>45712</v>
      </c>
      <c r="AA358" s="41"/>
      <c r="AB358" s="40"/>
      <c r="AC358" s="40"/>
      <c r="AD358" s="40"/>
      <c r="AE358" s="42" t="str">
        <f>_xlfn.XLOOKUP(Table1[[#This Row],[Vendor Name]],VendorLookup!C:C,VendorLookup!H:H, "")</f>
        <v>DAP</v>
      </c>
      <c r="AF358" s="42"/>
      <c r="AG358" s="42"/>
      <c r="AH358" s="43"/>
      <c r="AI358" s="43"/>
    </row>
    <row r="359" spans="1:35" x14ac:dyDescent="0.35">
      <c r="A359" s="45" t="str">
        <f>_xlfn.XLOOKUP(B359, NetworkLookup!B:B, NetworkLookup!A:A, "")</f>
        <v>13101</v>
      </c>
      <c r="B359" s="35">
        <v>901100666</v>
      </c>
      <c r="C359" s="45" t="str">
        <f>_xlfn.XLOOKUP(B359, NetworkLookup!B:B, NetworkLookup!C:C, "")</f>
        <v>RP MILANO 4472HP B5 DE</v>
      </c>
      <c r="D359" s="35" t="str">
        <f>_xlfn.XLOOKUP(B359, NetworkLookup!B:B, NetworkLookup!D:D, "")</f>
        <v>REMOTE</v>
      </c>
      <c r="E359" s="36" t="s">
        <v>3653</v>
      </c>
      <c r="F359" s="36" t="s">
        <v>30</v>
      </c>
      <c r="G359" s="36" t="s">
        <v>3637</v>
      </c>
      <c r="H359" s="36" t="s">
        <v>3694</v>
      </c>
      <c r="I359" s="36">
        <f>_xlfn.XLOOKUP(Table1[[#This Row],[Vendor Name]], VendorLookup!C:C, VendorLookup!B:B, "")</f>
        <v>1000003280</v>
      </c>
      <c r="J359" s="36" t="s">
        <v>35</v>
      </c>
      <c r="K359" s="36" t="s">
        <v>323</v>
      </c>
      <c r="L359" s="37" t="s">
        <v>3686</v>
      </c>
      <c r="M359" s="37">
        <v>9203023492</v>
      </c>
      <c r="N359" s="36">
        <v>1</v>
      </c>
      <c r="O359" s="38">
        <v>1361.5</v>
      </c>
      <c r="P359" s="36" t="s">
        <v>507</v>
      </c>
      <c r="Q359" s="38">
        <f>Table1[[#This Row],[Net Price]]*Table1[[#This Row],[Qty ordered]]</f>
        <v>8169</v>
      </c>
      <c r="R359" s="36">
        <v>1.4430400000000001</v>
      </c>
      <c r="S359" s="36">
        <v>6</v>
      </c>
      <c r="T359" s="40">
        <v>6</v>
      </c>
      <c r="U359" s="40">
        <v>0</v>
      </c>
      <c r="V359" s="40">
        <v>6</v>
      </c>
      <c r="W359" s="40">
        <v>0</v>
      </c>
      <c r="X359" s="40" t="str">
        <f>IF(Table1[[#This Row],[GR to be done]]=Table1[[#This Row],[IR to be done]], "✔ Match", "⚠ Mismatch")</f>
        <v>✔ Match</v>
      </c>
      <c r="Y359" s="40"/>
      <c r="Z359" s="41">
        <v>45712</v>
      </c>
      <c r="AA359" s="41"/>
      <c r="AB359" s="40"/>
      <c r="AC359" s="40"/>
      <c r="AD359" s="40"/>
      <c r="AE359" s="42" t="str">
        <f>_xlfn.XLOOKUP(Table1[[#This Row],[Vendor Name]],VendorLookup!C:C,VendorLookup!H:H, "")</f>
        <v>DAP</v>
      </c>
      <c r="AF359" s="42"/>
      <c r="AG359" s="42"/>
      <c r="AH359" s="43"/>
      <c r="AI359" s="43"/>
    </row>
    <row r="360" spans="1:35" x14ac:dyDescent="0.35">
      <c r="A360" s="45">
        <f>_xlfn.XLOOKUP(B360, NetworkLookup!B:B, NetworkLookup!A:A, "")</f>
        <v>12277</v>
      </c>
      <c r="B360" s="35">
        <v>900428183</v>
      </c>
      <c r="C360" s="45" t="str">
        <f>_xlfn.XLOOKUP(B360, NetworkLookup!B:B, NetworkLookup!C:C, "")</f>
        <v>IND RDS MR12277 HERMES PF RPCA</v>
      </c>
      <c r="D360" s="35" t="str">
        <f>_xlfn.XLOOKUP(B360, NetworkLookup!B:B, NetworkLookup!D:D, "")</f>
        <v>INDOOR</v>
      </c>
      <c r="E360" s="36" t="s">
        <v>572</v>
      </c>
      <c r="F360" s="36" t="s">
        <v>30</v>
      </c>
      <c r="G360" s="36" t="s">
        <v>3637</v>
      </c>
      <c r="H360" s="36" t="s">
        <v>555</v>
      </c>
      <c r="I360" s="36">
        <f>_xlfn.XLOOKUP(Table1[[#This Row],[Vendor Name]], VendorLookup!C:C, VendorLookup!B:B, "")</f>
        <v>2000167603</v>
      </c>
      <c r="J360" s="36" t="s">
        <v>40</v>
      </c>
      <c r="K360" s="36" t="s">
        <v>324</v>
      </c>
      <c r="L360" s="37" t="s">
        <v>3819</v>
      </c>
      <c r="M360" s="37">
        <v>9203023709</v>
      </c>
      <c r="N360" s="36">
        <v>1</v>
      </c>
      <c r="O360" s="38">
        <v>10000</v>
      </c>
      <c r="P360" s="36" t="s">
        <v>508</v>
      </c>
      <c r="Q360" s="38">
        <f>Table1[[#This Row],[Net Price]]*Table1[[#This Row],[Qty ordered]]</f>
        <v>10000</v>
      </c>
      <c r="R360" s="36">
        <v>1</v>
      </c>
      <c r="S360" s="36">
        <v>1</v>
      </c>
      <c r="T360" s="40">
        <v>1</v>
      </c>
      <c r="U360" s="40">
        <v>0</v>
      </c>
      <c r="V360" s="40">
        <v>1</v>
      </c>
      <c r="W360" s="40">
        <v>0</v>
      </c>
      <c r="X360" s="40" t="str">
        <f>IF(Table1[[#This Row],[GR to be done]]=Table1[[#This Row],[IR to be done]], "✔ Match", "⚠ Mismatch")</f>
        <v>✔ Match</v>
      </c>
      <c r="Y360" s="40"/>
      <c r="Z360" s="41">
        <v>45715</v>
      </c>
      <c r="AA360" s="41"/>
      <c r="AB360" s="40"/>
      <c r="AC360" s="40"/>
      <c r="AD360" s="40"/>
      <c r="AE360" s="42" t="str">
        <f>_xlfn.XLOOKUP(Table1[[#This Row],[Vendor Name]],VendorLookup!C:C,VendorLookup!H:H, "")</f>
        <v>ZZ</v>
      </c>
      <c r="AF360" s="42"/>
      <c r="AG360" s="42"/>
      <c r="AH360" s="43"/>
      <c r="AI360" s="43"/>
    </row>
    <row r="361" spans="1:35" x14ac:dyDescent="0.35">
      <c r="A361" s="45" t="str">
        <f>_xlfn.XLOOKUP(B361, NetworkLookup!B:B, NetworkLookup!A:A, "")</f>
        <v>13101</v>
      </c>
      <c r="B361" s="35">
        <v>901100666</v>
      </c>
      <c r="C361" s="45" t="str">
        <f>_xlfn.XLOOKUP(B361, NetworkLookup!B:B, NetworkLookup!C:C, "")</f>
        <v>RP MILANO 4472HP B5 DE</v>
      </c>
      <c r="D361" s="35" t="str">
        <f>_xlfn.XLOOKUP(B361, NetworkLookup!B:B, NetworkLookup!D:D, "")</f>
        <v>REMOTE</v>
      </c>
      <c r="E361" s="36" t="s">
        <v>3653</v>
      </c>
      <c r="F361" s="36" t="s">
        <v>30</v>
      </c>
      <c r="G361" s="36" t="s">
        <v>3637</v>
      </c>
      <c r="H361" s="36" t="s">
        <v>3695</v>
      </c>
      <c r="I361" s="36">
        <f>_xlfn.XLOOKUP(Table1[[#This Row],[Vendor Name]], VendorLookup!C:C, VendorLookup!B:B, "")</f>
        <v>1000003280</v>
      </c>
      <c r="J361" s="36" t="s">
        <v>35</v>
      </c>
      <c r="K361" s="36" t="s">
        <v>325</v>
      </c>
      <c r="L361" s="37" t="s">
        <v>3687</v>
      </c>
      <c r="M361" s="37">
        <v>9203023711</v>
      </c>
      <c r="N361" s="36">
        <v>1</v>
      </c>
      <c r="O361" s="38">
        <v>4693.13</v>
      </c>
      <c r="P361" s="36" t="s">
        <v>507</v>
      </c>
      <c r="Q361" s="38">
        <f>Table1[[#This Row],[Net Price]]*Table1[[#This Row],[Qty ordered]]</f>
        <v>75090.080000000002</v>
      </c>
      <c r="R361" s="36">
        <v>1.4430400000000001</v>
      </c>
      <c r="S361" s="36">
        <v>16</v>
      </c>
      <c r="T361" s="40">
        <v>16</v>
      </c>
      <c r="U361" s="40">
        <v>0</v>
      </c>
      <c r="V361" s="40">
        <v>16</v>
      </c>
      <c r="W361" s="40">
        <v>0</v>
      </c>
      <c r="X361" s="40" t="str">
        <f>IF(Table1[[#This Row],[GR to be done]]=Table1[[#This Row],[IR to be done]], "✔ Match", "⚠ Mismatch")</f>
        <v>✔ Match</v>
      </c>
      <c r="Y361" s="40"/>
      <c r="Z361" s="41">
        <v>45714</v>
      </c>
      <c r="AA361" s="41"/>
      <c r="AB361" s="40"/>
      <c r="AC361" s="40"/>
      <c r="AD361" s="40"/>
      <c r="AE361" s="42" t="str">
        <f>_xlfn.XLOOKUP(Table1[[#This Row],[Vendor Name]],VendorLookup!C:C,VendorLookup!H:H, "")</f>
        <v>DAP</v>
      </c>
      <c r="AF361" s="42"/>
      <c r="AG361" s="42"/>
      <c r="AH361" s="43"/>
      <c r="AI361" s="43"/>
    </row>
    <row r="362" spans="1:35" x14ac:dyDescent="0.35">
      <c r="A362" s="45" t="str">
        <f>_xlfn.XLOOKUP(B362, NetworkLookup!B:B, NetworkLookup!A:A, "")</f>
        <v>000989</v>
      </c>
      <c r="B362" s="35">
        <v>901837526</v>
      </c>
      <c r="C362" s="45" t="str">
        <f>_xlfn.XLOOKUP(B362, NetworkLookup!B:B, NetworkLookup!C:C, "")</f>
        <v>RP MILANO 4461 B77D DE</v>
      </c>
      <c r="D362" s="35" t="str">
        <f>_xlfn.XLOOKUP(B362, NetworkLookup!B:B, NetworkLookup!D:D, "")</f>
        <v>REMOTE</v>
      </c>
      <c r="E362" s="36" t="s">
        <v>571</v>
      </c>
      <c r="F362" s="36" t="s">
        <v>30</v>
      </c>
      <c r="G362" s="36" t="s">
        <v>3637</v>
      </c>
      <c r="H362" s="36" t="s">
        <v>555</v>
      </c>
      <c r="I362" s="36">
        <f>_xlfn.XLOOKUP(Table1[[#This Row],[Vendor Name]], VendorLookup!C:C, VendorLookup!B:B, "")</f>
        <v>2000167603</v>
      </c>
      <c r="J362" s="36" t="s">
        <v>40</v>
      </c>
      <c r="K362" s="36" t="s">
        <v>326</v>
      </c>
      <c r="L362" s="37" t="s">
        <v>3820</v>
      </c>
      <c r="M362" s="37">
        <v>9203023853</v>
      </c>
      <c r="N362" s="36">
        <v>1</v>
      </c>
      <c r="O362" s="38">
        <v>2200</v>
      </c>
      <c r="P362" s="36" t="s">
        <v>508</v>
      </c>
      <c r="Q362" s="38">
        <f>Table1[[#This Row],[Net Price]]*Table1[[#This Row],[Qty ordered]]</f>
        <v>2200</v>
      </c>
      <c r="R362" s="36">
        <v>1</v>
      </c>
      <c r="S362" s="36">
        <v>1</v>
      </c>
      <c r="T362" s="40">
        <v>1</v>
      </c>
      <c r="U362" s="40">
        <v>0</v>
      </c>
      <c r="V362" s="40">
        <v>1</v>
      </c>
      <c r="W362" s="40">
        <v>0</v>
      </c>
      <c r="X362" s="40" t="str">
        <f>IF(Table1[[#This Row],[GR to be done]]=Table1[[#This Row],[IR to be done]], "✔ Match", "⚠ Mismatch")</f>
        <v>✔ Match</v>
      </c>
      <c r="Y362" s="40"/>
      <c r="Z362" s="41">
        <v>45715</v>
      </c>
      <c r="AA362" s="41"/>
      <c r="AB362" s="40"/>
      <c r="AC362" s="40"/>
      <c r="AD362" s="40"/>
      <c r="AE362" s="42" t="str">
        <f>_xlfn.XLOOKUP(Table1[[#This Row],[Vendor Name]],VendorLookup!C:C,VendorLookup!H:H, "")</f>
        <v>ZZ</v>
      </c>
      <c r="AF362" s="42"/>
      <c r="AG362" s="42"/>
      <c r="AH362" s="43"/>
      <c r="AI362" s="43"/>
    </row>
    <row r="363" spans="1:35" x14ac:dyDescent="0.35">
      <c r="A363" s="45" t="str">
        <f>_xlfn.XLOOKUP(B363, NetworkLookup!B:B, NetworkLookup!A:A, "")</f>
        <v>000989</v>
      </c>
      <c r="B363" s="35">
        <v>901837526</v>
      </c>
      <c r="C363" s="45" t="str">
        <f>_xlfn.XLOOKUP(B363, NetworkLookup!B:B, NetworkLookup!C:C, "")</f>
        <v>RP MILANO 4461 B77D DE</v>
      </c>
      <c r="D363" s="35" t="str">
        <f>_xlfn.XLOOKUP(B363, NetworkLookup!B:B, NetworkLookup!D:D, "")</f>
        <v>REMOTE</v>
      </c>
      <c r="E363" s="36" t="s">
        <v>571</v>
      </c>
      <c r="F363" s="36" t="s">
        <v>30</v>
      </c>
      <c r="G363" s="36" t="s">
        <v>3637</v>
      </c>
      <c r="H363" s="36" t="s">
        <v>555</v>
      </c>
      <c r="I363" s="36">
        <f>_xlfn.XLOOKUP(Table1[[#This Row],[Vendor Name]], VendorLookup!C:C, VendorLookup!B:B, "")</f>
        <v>2000167603</v>
      </c>
      <c r="J363" s="36" t="s">
        <v>40</v>
      </c>
      <c r="K363" s="36" t="s">
        <v>327</v>
      </c>
      <c r="L363" s="37" t="s">
        <v>3820</v>
      </c>
      <c r="M363" s="37">
        <v>9203023853</v>
      </c>
      <c r="N363" s="36">
        <v>2</v>
      </c>
      <c r="O363" s="38">
        <v>1100</v>
      </c>
      <c r="P363" s="36" t="s">
        <v>508</v>
      </c>
      <c r="Q363" s="38">
        <f>Table1[[#This Row],[Net Price]]*Table1[[#This Row],[Qty ordered]]</f>
        <v>1100</v>
      </c>
      <c r="R363" s="36">
        <v>1</v>
      </c>
      <c r="S363" s="36">
        <v>1</v>
      </c>
      <c r="T363" s="40">
        <v>1</v>
      </c>
      <c r="U363" s="40">
        <v>0</v>
      </c>
      <c r="V363" s="40">
        <v>1</v>
      </c>
      <c r="W363" s="40">
        <v>0</v>
      </c>
      <c r="X363" s="40" t="str">
        <f>IF(Table1[[#This Row],[GR to be done]]=Table1[[#This Row],[IR to be done]], "✔ Match", "⚠ Mismatch")</f>
        <v>✔ Match</v>
      </c>
      <c r="Y363" s="40"/>
      <c r="Z363" s="41">
        <v>45715</v>
      </c>
      <c r="AA363" s="41"/>
      <c r="AB363" s="40"/>
      <c r="AC363" s="40"/>
      <c r="AD363" s="40"/>
      <c r="AE363" s="42" t="str">
        <f>_xlfn.XLOOKUP(Table1[[#This Row],[Vendor Name]],VendorLookup!C:C,VendorLookup!H:H, "")</f>
        <v>ZZ</v>
      </c>
      <c r="AF363" s="42"/>
      <c r="AG363" s="42"/>
      <c r="AH363" s="43"/>
      <c r="AI363" s="43"/>
    </row>
    <row r="364" spans="1:35" x14ac:dyDescent="0.35">
      <c r="A364" s="45" t="str">
        <f>_xlfn.XLOOKUP(B364, NetworkLookup!B:B, NetworkLookup!A:A, "")</f>
        <v>000989</v>
      </c>
      <c r="B364" s="35">
        <v>901837526</v>
      </c>
      <c r="C364" s="45" t="str">
        <f>_xlfn.XLOOKUP(B364, NetworkLookup!B:B, NetworkLookup!C:C, "")</f>
        <v>RP MILANO 4461 B77D DE</v>
      </c>
      <c r="D364" s="35" t="str">
        <f>_xlfn.XLOOKUP(B364, NetworkLookup!B:B, NetworkLookup!D:D, "")</f>
        <v>REMOTE</v>
      </c>
      <c r="E364" s="36" t="s">
        <v>571</v>
      </c>
      <c r="F364" s="36" t="s">
        <v>30</v>
      </c>
      <c r="G364" s="36" t="s">
        <v>3637</v>
      </c>
      <c r="H364" s="36" t="s">
        <v>555</v>
      </c>
      <c r="I364" s="36">
        <f>_xlfn.XLOOKUP(Table1[[#This Row],[Vendor Name]], VendorLookup!C:C, VendorLookup!B:B, "")</f>
        <v>2000167603</v>
      </c>
      <c r="J364" s="36" t="s">
        <v>40</v>
      </c>
      <c r="K364" s="36" t="s">
        <v>328</v>
      </c>
      <c r="L364" s="37" t="s">
        <v>3820</v>
      </c>
      <c r="M364" s="37">
        <v>9203023853</v>
      </c>
      <c r="N364" s="36">
        <v>3</v>
      </c>
      <c r="O364" s="38">
        <v>4400</v>
      </c>
      <c r="P364" s="36" t="s">
        <v>508</v>
      </c>
      <c r="Q364" s="38">
        <f>Table1[[#This Row],[Net Price]]*Table1[[#This Row],[Qty ordered]]</f>
        <v>4400</v>
      </c>
      <c r="R364" s="36">
        <v>1</v>
      </c>
      <c r="S364" s="36">
        <v>1</v>
      </c>
      <c r="T364" s="40">
        <v>1</v>
      </c>
      <c r="U364" s="40">
        <v>0</v>
      </c>
      <c r="V364" s="40">
        <v>1</v>
      </c>
      <c r="W364" s="40">
        <v>0</v>
      </c>
      <c r="X364" s="40" t="str">
        <f>IF(Table1[[#This Row],[GR to be done]]=Table1[[#This Row],[IR to be done]], "✔ Match", "⚠ Mismatch")</f>
        <v>✔ Match</v>
      </c>
      <c r="Y364" s="40"/>
      <c r="Z364" s="41">
        <v>45715</v>
      </c>
      <c r="AA364" s="41"/>
      <c r="AB364" s="40"/>
      <c r="AC364" s="40"/>
      <c r="AD364" s="40"/>
      <c r="AE364" s="42" t="str">
        <f>_xlfn.XLOOKUP(Table1[[#This Row],[Vendor Name]],VendorLookup!C:C,VendorLookup!H:H, "")</f>
        <v>ZZ</v>
      </c>
      <c r="AF364" s="42"/>
      <c r="AG364" s="42"/>
      <c r="AH364" s="43"/>
      <c r="AI364" s="43"/>
    </row>
    <row r="365" spans="1:35" x14ac:dyDescent="0.35">
      <c r="A365" s="45" t="str">
        <f>_xlfn.XLOOKUP(B365, NetworkLookup!B:B, NetworkLookup!A:A, "")</f>
        <v>000989</v>
      </c>
      <c r="B365" s="35">
        <v>901837526</v>
      </c>
      <c r="C365" s="45" t="str">
        <f>_xlfn.XLOOKUP(B365, NetworkLookup!B:B, NetworkLookup!C:C, "")</f>
        <v>RP MILANO 4461 B77D DE</v>
      </c>
      <c r="D365" s="35" t="str">
        <f>_xlfn.XLOOKUP(B365, NetworkLookup!B:B, NetworkLookup!D:D, "")</f>
        <v>REMOTE</v>
      </c>
      <c r="E365" s="36" t="s">
        <v>571</v>
      </c>
      <c r="F365" s="36" t="s">
        <v>30</v>
      </c>
      <c r="G365" s="36" t="s">
        <v>3637</v>
      </c>
      <c r="H365" s="36" t="s">
        <v>555</v>
      </c>
      <c r="I365" s="36">
        <f>_xlfn.XLOOKUP(Table1[[#This Row],[Vendor Name]], VendorLookup!C:C, VendorLookup!B:B, "")</f>
        <v>2000185557</v>
      </c>
      <c r="J365" s="36" t="s">
        <v>53</v>
      </c>
      <c r="K365" s="36" t="s">
        <v>329</v>
      </c>
      <c r="L365" s="37" t="s">
        <v>3688</v>
      </c>
      <c r="M365" s="37">
        <v>9203024008</v>
      </c>
      <c r="N365" s="36">
        <v>1</v>
      </c>
      <c r="O365" s="38">
        <v>1295</v>
      </c>
      <c r="P365" s="36" t="s">
        <v>508</v>
      </c>
      <c r="Q365" s="38">
        <f>Table1[[#This Row],[Net Price]]*Table1[[#This Row],[Qty ordered]]</f>
        <v>1295</v>
      </c>
      <c r="R365" s="36">
        <v>1</v>
      </c>
      <c r="S365" s="36">
        <v>1</v>
      </c>
      <c r="T365" s="40">
        <v>1</v>
      </c>
      <c r="U365" s="40">
        <v>0</v>
      </c>
      <c r="V365" s="40">
        <v>1</v>
      </c>
      <c r="W365" s="40">
        <v>0</v>
      </c>
      <c r="X365" s="40" t="str">
        <f>IF(Table1[[#This Row],[GR to be done]]=Table1[[#This Row],[IR to be done]], "✔ Match", "⚠ Mismatch")</f>
        <v>✔ Match</v>
      </c>
      <c r="Y365" s="40"/>
      <c r="Z365" s="41">
        <v>45716</v>
      </c>
      <c r="AA365" s="41"/>
      <c r="AB365" s="40"/>
      <c r="AC365" s="40"/>
      <c r="AD365" s="40"/>
      <c r="AE365" s="42" t="str">
        <f>_xlfn.XLOOKUP(Table1[[#This Row],[Vendor Name]],VendorLookup!C:C,VendorLookup!H:H, "")</f>
        <v>ZZ</v>
      </c>
      <c r="AF365" s="42"/>
      <c r="AG365" s="42"/>
      <c r="AH365" s="43"/>
      <c r="AI365" s="43"/>
    </row>
    <row r="366" spans="1:35" x14ac:dyDescent="0.35">
      <c r="A366" s="45" t="str">
        <f>_xlfn.XLOOKUP(B366, NetworkLookup!B:B, NetworkLookup!A:A, "")</f>
        <v>000989</v>
      </c>
      <c r="B366" s="35">
        <v>901837526</v>
      </c>
      <c r="C366" s="45" t="str">
        <f>_xlfn.XLOOKUP(B366, NetworkLookup!B:B, NetworkLookup!C:C, "")</f>
        <v>RP MILANO 4461 B77D DE</v>
      </c>
      <c r="D366" s="35" t="str">
        <f>_xlfn.XLOOKUP(B366, NetworkLookup!B:B, NetworkLookup!D:D, "")</f>
        <v>REMOTE</v>
      </c>
      <c r="E366" s="36" t="s">
        <v>571</v>
      </c>
      <c r="F366" s="36" t="s">
        <v>30</v>
      </c>
      <c r="G366" s="36" t="s">
        <v>3637</v>
      </c>
      <c r="H366" s="36" t="s">
        <v>555</v>
      </c>
      <c r="I366" s="36">
        <f>_xlfn.XLOOKUP(Table1[[#This Row],[Vendor Name]], VendorLookup!C:C, VendorLookup!B:B, "")</f>
        <v>2000185557</v>
      </c>
      <c r="J366" s="36" t="s">
        <v>53</v>
      </c>
      <c r="K366" s="36" t="s">
        <v>330</v>
      </c>
      <c r="L366" s="37" t="s">
        <v>3688</v>
      </c>
      <c r="M366" s="37">
        <v>9203024008</v>
      </c>
      <c r="N366" s="36">
        <v>2</v>
      </c>
      <c r="O366" s="38">
        <v>2400</v>
      </c>
      <c r="P366" s="36" t="s">
        <v>508</v>
      </c>
      <c r="Q366" s="38">
        <f>Table1[[#This Row],[Net Price]]*Table1[[#This Row],[Qty ordered]]</f>
        <v>2400</v>
      </c>
      <c r="R366" s="36">
        <v>1</v>
      </c>
      <c r="S366" s="36">
        <v>1</v>
      </c>
      <c r="T366" s="40">
        <v>1</v>
      </c>
      <c r="U366" s="40">
        <v>0</v>
      </c>
      <c r="V366" s="40">
        <v>1</v>
      </c>
      <c r="W366" s="40">
        <v>0</v>
      </c>
      <c r="X366" s="40" t="str">
        <f>IF(Table1[[#This Row],[GR to be done]]=Table1[[#This Row],[IR to be done]], "✔ Match", "⚠ Mismatch")</f>
        <v>✔ Match</v>
      </c>
      <c r="Y366" s="40"/>
      <c r="Z366" s="41">
        <v>45716</v>
      </c>
      <c r="AA366" s="41"/>
      <c r="AB366" s="40"/>
      <c r="AC366" s="40"/>
      <c r="AD366" s="40"/>
      <c r="AE366" s="42" t="str">
        <f>_xlfn.XLOOKUP(Table1[[#This Row],[Vendor Name]],VendorLookup!C:C,VendorLookup!H:H, "")</f>
        <v>ZZ</v>
      </c>
      <c r="AF366" s="42"/>
      <c r="AG366" s="42"/>
      <c r="AH366" s="43"/>
      <c r="AI366" s="43"/>
    </row>
    <row r="367" spans="1:35" x14ac:dyDescent="0.35">
      <c r="A367" s="45" t="str">
        <f>_xlfn.XLOOKUP(B367, NetworkLookup!B:B, NetworkLookup!A:A, "")</f>
        <v>000989</v>
      </c>
      <c r="B367" s="35">
        <v>901837526</v>
      </c>
      <c r="C367" s="45" t="str">
        <f>_xlfn.XLOOKUP(B367, NetworkLookup!B:B, NetworkLookup!C:C, "")</f>
        <v>RP MILANO 4461 B77D DE</v>
      </c>
      <c r="D367" s="35" t="str">
        <f>_xlfn.XLOOKUP(B367, NetworkLookup!B:B, NetworkLookup!D:D, "")</f>
        <v>REMOTE</v>
      </c>
      <c r="E367" s="36" t="s">
        <v>571</v>
      </c>
      <c r="F367" s="36" t="s">
        <v>30</v>
      </c>
      <c r="G367" s="36" t="s">
        <v>3637</v>
      </c>
      <c r="H367" s="36" t="s">
        <v>555</v>
      </c>
      <c r="I367" s="36">
        <f>_xlfn.XLOOKUP(Table1[[#This Row],[Vendor Name]], VendorLookup!C:C, VendorLookup!B:B, "")</f>
        <v>2000185557</v>
      </c>
      <c r="J367" s="36" t="s">
        <v>53</v>
      </c>
      <c r="K367" s="36" t="s">
        <v>331</v>
      </c>
      <c r="L367" s="37" t="s">
        <v>3688</v>
      </c>
      <c r="M367" s="37">
        <v>9203024008</v>
      </c>
      <c r="N367" s="36">
        <v>3</v>
      </c>
      <c r="O367" s="38">
        <v>2400</v>
      </c>
      <c r="P367" s="36" t="s">
        <v>508</v>
      </c>
      <c r="Q367" s="38">
        <f>Table1[[#This Row],[Net Price]]*Table1[[#This Row],[Qty ordered]]</f>
        <v>2400</v>
      </c>
      <c r="R367" s="36">
        <v>1</v>
      </c>
      <c r="S367" s="36">
        <v>1</v>
      </c>
      <c r="T367" s="40">
        <v>1</v>
      </c>
      <c r="U367" s="40">
        <v>0</v>
      </c>
      <c r="V367" s="40">
        <v>1</v>
      </c>
      <c r="W367" s="40">
        <v>0</v>
      </c>
      <c r="X367" s="40" t="str">
        <f>IF(Table1[[#This Row],[GR to be done]]=Table1[[#This Row],[IR to be done]], "✔ Match", "⚠ Mismatch")</f>
        <v>✔ Match</v>
      </c>
      <c r="Y367" s="40"/>
      <c r="Z367" s="41">
        <v>45716</v>
      </c>
      <c r="AA367" s="41"/>
      <c r="AB367" s="40"/>
      <c r="AC367" s="40"/>
      <c r="AD367" s="40"/>
      <c r="AE367" s="42" t="str">
        <f>_xlfn.XLOOKUP(Table1[[#This Row],[Vendor Name]],VendorLookup!C:C,VendorLookup!H:H, "")</f>
        <v>ZZ</v>
      </c>
      <c r="AF367" s="42"/>
      <c r="AG367" s="42"/>
      <c r="AH367" s="43"/>
      <c r="AI367" s="43"/>
    </row>
    <row r="368" spans="1:35" x14ac:dyDescent="0.35">
      <c r="A368" s="45" t="str">
        <f>_xlfn.XLOOKUP(B368, NetworkLookup!B:B, NetworkLookup!A:A, "")</f>
        <v>000989</v>
      </c>
      <c r="B368" s="35">
        <v>901837526</v>
      </c>
      <c r="C368" s="45" t="str">
        <f>_xlfn.XLOOKUP(B368, NetworkLookup!B:B, NetworkLookup!C:C, "")</f>
        <v>RP MILANO 4461 B77D DE</v>
      </c>
      <c r="D368" s="35" t="str">
        <f>_xlfn.XLOOKUP(B368, NetworkLookup!B:B, NetworkLookup!D:D, "")</f>
        <v>REMOTE</v>
      </c>
      <c r="E368" s="36" t="s">
        <v>571</v>
      </c>
      <c r="F368" s="36" t="s">
        <v>30</v>
      </c>
      <c r="G368" s="36" t="s">
        <v>3637</v>
      </c>
      <c r="H368" s="36" t="s">
        <v>555</v>
      </c>
      <c r="I368" s="36">
        <f>_xlfn.XLOOKUP(Table1[[#This Row],[Vendor Name]], VendorLookup!C:C, VendorLookup!B:B, "")</f>
        <v>2000185557</v>
      </c>
      <c r="J368" s="36" t="s">
        <v>53</v>
      </c>
      <c r="K368" s="36" t="s">
        <v>220</v>
      </c>
      <c r="L368" s="37" t="s">
        <v>3688</v>
      </c>
      <c r="M368" s="37">
        <v>9203024008</v>
      </c>
      <c r="N368" s="36">
        <v>4</v>
      </c>
      <c r="O368" s="38">
        <v>650</v>
      </c>
      <c r="P368" s="36" t="s">
        <v>508</v>
      </c>
      <c r="Q368" s="38">
        <f>Table1[[#This Row],[Net Price]]*Table1[[#This Row],[Qty ordered]]</f>
        <v>650</v>
      </c>
      <c r="R368" s="36">
        <v>1</v>
      </c>
      <c r="S368" s="36">
        <v>1</v>
      </c>
      <c r="T368" s="40">
        <v>1</v>
      </c>
      <c r="U368" s="40">
        <v>0</v>
      </c>
      <c r="V368" s="40">
        <v>1</v>
      </c>
      <c r="W368" s="40">
        <v>0</v>
      </c>
      <c r="X368" s="40" t="str">
        <f>IF(Table1[[#This Row],[GR to be done]]=Table1[[#This Row],[IR to be done]], "✔ Match", "⚠ Mismatch")</f>
        <v>✔ Match</v>
      </c>
      <c r="Y368" s="40"/>
      <c r="Z368" s="41">
        <v>45716</v>
      </c>
      <c r="AA368" s="41"/>
      <c r="AB368" s="40"/>
      <c r="AC368" s="40"/>
      <c r="AD368" s="40"/>
      <c r="AE368" s="42" t="str">
        <f>_xlfn.XLOOKUP(Table1[[#This Row],[Vendor Name]],VendorLookup!C:C,VendorLookup!H:H, "")</f>
        <v>ZZ</v>
      </c>
      <c r="AF368" s="42"/>
      <c r="AG368" s="42"/>
      <c r="AH368" s="43"/>
      <c r="AI368" s="43"/>
    </row>
    <row r="369" spans="1:35" x14ac:dyDescent="0.35">
      <c r="A369" s="45">
        <f>_xlfn.XLOOKUP(B369, NetworkLookup!B:B, NetworkLookup!A:A, "")</f>
        <v>2055</v>
      </c>
      <c r="B369" s="35">
        <v>902140645</v>
      </c>
      <c r="C369" s="45" t="str">
        <f>_xlfn.XLOOKUP(B369, NetworkLookup!B:B, NetworkLookup!C:C, "")</f>
        <v>MR2055 Indoor Fusion 8828 Enh DE</v>
      </c>
      <c r="D369" s="35" t="str">
        <f>_xlfn.XLOOKUP(B369, NetworkLookup!B:B, NetworkLookup!D:D, "")</f>
        <v>INDOOR</v>
      </c>
      <c r="E369" s="36" t="s">
        <v>622</v>
      </c>
      <c r="F369" s="36" t="s">
        <v>30</v>
      </c>
      <c r="G369" s="36" t="s">
        <v>3637</v>
      </c>
      <c r="H369" s="36"/>
      <c r="I369" s="36">
        <f>_xlfn.XLOOKUP(Table1[[#This Row],[Vendor Name]], VendorLookup!C:C, VendorLookup!B:B, "")</f>
        <v>1000000551</v>
      </c>
      <c r="J369" s="36" t="s">
        <v>33</v>
      </c>
      <c r="K369" s="36" t="s">
        <v>332</v>
      </c>
      <c r="L369" s="37" t="s">
        <v>3699</v>
      </c>
      <c r="M369" s="37">
        <v>9203024160</v>
      </c>
      <c r="N369" s="36">
        <v>1</v>
      </c>
      <c r="O369" s="38">
        <v>1214.21</v>
      </c>
      <c r="P369" s="36" t="s">
        <v>507</v>
      </c>
      <c r="Q369" s="38">
        <f>Table1[[#This Row],[Net Price]]*Table1[[#This Row],[Qty ordered]]</f>
        <v>7285.26</v>
      </c>
      <c r="R369" s="36">
        <v>1.4430400000000001</v>
      </c>
      <c r="S369" s="36">
        <v>6</v>
      </c>
      <c r="T369" s="40">
        <v>6</v>
      </c>
      <c r="U369" s="40">
        <v>0</v>
      </c>
      <c r="V369" s="40">
        <v>6</v>
      </c>
      <c r="W369" s="40">
        <v>0</v>
      </c>
      <c r="X369" s="40" t="str">
        <f>IF(Table1[[#This Row],[GR to be done]]=Table1[[#This Row],[IR to be done]], "✔ Match", "⚠ Mismatch")</f>
        <v>✔ Match</v>
      </c>
      <c r="Y369" s="40"/>
      <c r="Z369" s="41">
        <v>45719</v>
      </c>
      <c r="AA369" s="41"/>
      <c r="AB369" s="40"/>
      <c r="AC369" s="40"/>
      <c r="AD369" s="40"/>
      <c r="AE369" s="42" t="str">
        <f>_xlfn.XLOOKUP(Table1[[#This Row],[Vendor Name]],VendorLookup!C:C,VendorLookup!H:H, "")</f>
        <v>DAP</v>
      </c>
      <c r="AF369" s="42"/>
      <c r="AG369" s="42"/>
      <c r="AH369" s="43"/>
      <c r="AI369" s="43"/>
    </row>
    <row r="370" spans="1:35" x14ac:dyDescent="0.35">
      <c r="A370" s="45">
        <f>_xlfn.XLOOKUP(B370, NetworkLookup!B:B, NetworkLookup!A:A, "")</f>
        <v>12277</v>
      </c>
      <c r="B370" s="35">
        <v>900428183</v>
      </c>
      <c r="C370" s="45" t="str">
        <f>_xlfn.XLOOKUP(B370, NetworkLookup!B:B, NetworkLookup!C:C, "")</f>
        <v>IND RDS MR12277 HERMES PF RPCA</v>
      </c>
      <c r="D370" s="35" t="str">
        <f>_xlfn.XLOOKUP(B370, NetworkLookup!B:B, NetworkLookup!D:D, "")</f>
        <v>INDOOR</v>
      </c>
      <c r="E370" s="36" t="s">
        <v>3659</v>
      </c>
      <c r="F370" s="36" t="s">
        <v>30</v>
      </c>
      <c r="G370" s="36" t="s">
        <v>3637</v>
      </c>
      <c r="H370" s="36" t="s">
        <v>555</v>
      </c>
      <c r="I370" s="36">
        <f>_xlfn.XLOOKUP(Table1[[#This Row],[Vendor Name]], VendorLookup!C:C, VendorLookup!B:B, "")</f>
        <v>1000001823</v>
      </c>
      <c r="J370" s="36" t="s">
        <v>46</v>
      </c>
      <c r="K370" s="36" t="s">
        <v>333</v>
      </c>
      <c r="L370" s="37" t="s">
        <v>3700</v>
      </c>
      <c r="M370" s="37">
        <v>9203024166</v>
      </c>
      <c r="N370" s="36">
        <v>1</v>
      </c>
      <c r="O370" s="38">
        <v>1445.62</v>
      </c>
      <c r="P370" s="36" t="s">
        <v>508</v>
      </c>
      <c r="Q370" s="38">
        <f>Table1[[#This Row],[Net Price]]*Table1[[#This Row],[Qty ordered]]</f>
        <v>2891.24</v>
      </c>
      <c r="R370" s="36">
        <v>1</v>
      </c>
      <c r="S370" s="36">
        <v>2</v>
      </c>
      <c r="T370" s="40">
        <v>2</v>
      </c>
      <c r="U370" s="40">
        <v>0</v>
      </c>
      <c r="V370" s="40">
        <v>0</v>
      </c>
      <c r="W370" s="40">
        <v>2</v>
      </c>
      <c r="X370" s="40" t="str">
        <f>IF(Table1[[#This Row],[GR to be done]]=Table1[[#This Row],[IR to be done]], "✔ Match", "⚠ Mismatch")</f>
        <v>⚠ Mismatch</v>
      </c>
      <c r="Y370" s="40"/>
      <c r="Z370" s="41">
        <v>45719</v>
      </c>
      <c r="AA370" s="41"/>
      <c r="AB370" s="40"/>
      <c r="AC370" s="40"/>
      <c r="AD370" s="40"/>
      <c r="AE370" s="42" t="str">
        <f>_xlfn.XLOOKUP(Table1[[#This Row],[Vendor Name]],VendorLookup!C:C,VendorLookup!H:H, "")</f>
        <v>DDU</v>
      </c>
      <c r="AF370" s="42"/>
      <c r="AG370" s="42"/>
      <c r="AH370" s="43"/>
      <c r="AI370" s="43"/>
    </row>
    <row r="371" spans="1:35" x14ac:dyDescent="0.35">
      <c r="A371" s="45" t="str">
        <f>_xlfn.XLOOKUP(B371, NetworkLookup!B:B, NetworkLookup!A:A, "")</f>
        <v>000666</v>
      </c>
      <c r="B371" s="35">
        <v>902042566</v>
      </c>
      <c r="C371" s="45" t="str">
        <f>_xlfn.XLOOKUP(B371, NetworkLookup!B:B, NetworkLookup!C:C, "")</f>
        <v>RP MILANO 4461HP B41 HW</v>
      </c>
      <c r="D371" s="35" t="str">
        <f>_xlfn.XLOOKUP(B371, NetworkLookup!B:B, NetworkLookup!D:D, "")</f>
        <v>REMOTE</v>
      </c>
      <c r="E371" s="36" t="s">
        <v>3697</v>
      </c>
      <c r="F371" s="36" t="s">
        <v>30</v>
      </c>
      <c r="G371" s="36" t="s">
        <v>3637</v>
      </c>
      <c r="H371" s="36"/>
      <c r="I371" s="36">
        <f>_xlfn.XLOOKUP(Table1[[#This Row],[Vendor Name]], VendorLookup!C:C, VendorLookup!B:B, "")</f>
        <v>1000003280</v>
      </c>
      <c r="J371" s="36" t="s">
        <v>35</v>
      </c>
      <c r="K371" s="36" t="s">
        <v>334</v>
      </c>
      <c r="L371" s="37" t="s">
        <v>3701</v>
      </c>
      <c r="M371" s="37">
        <v>9203024175</v>
      </c>
      <c r="N371" s="36">
        <v>1</v>
      </c>
      <c r="O371" s="38">
        <v>1692.55</v>
      </c>
      <c r="P371" s="36" t="s">
        <v>507</v>
      </c>
      <c r="Q371" s="38">
        <f>Table1[[#This Row],[Net Price]]*Table1[[#This Row],[Qty ordered]]</f>
        <v>11847.85</v>
      </c>
      <c r="R371" s="36">
        <v>1.4430400000000001</v>
      </c>
      <c r="S371" s="36">
        <v>7</v>
      </c>
      <c r="T371" s="40">
        <v>7</v>
      </c>
      <c r="U371" s="40">
        <v>0</v>
      </c>
      <c r="V371" s="40">
        <v>7</v>
      </c>
      <c r="W371" s="40">
        <v>0</v>
      </c>
      <c r="X371" s="40" t="str">
        <f>IF(Table1[[#This Row],[GR to be done]]=Table1[[#This Row],[IR to be done]], "✔ Match", "⚠ Mismatch")</f>
        <v>✔ Match</v>
      </c>
      <c r="Y371" s="40"/>
      <c r="Z371" s="41">
        <v>45719</v>
      </c>
      <c r="AA371" s="41"/>
      <c r="AB371" s="40"/>
      <c r="AC371" s="40"/>
      <c r="AD371" s="40"/>
      <c r="AE371" s="42" t="str">
        <f>_xlfn.XLOOKUP(Table1[[#This Row],[Vendor Name]],VendorLookup!C:C,VendorLookup!H:H, "")</f>
        <v>DAP</v>
      </c>
      <c r="AF371" s="42"/>
      <c r="AG371" s="42"/>
      <c r="AH371" s="43"/>
      <c r="AI371" s="43"/>
    </row>
    <row r="372" spans="1:35" x14ac:dyDescent="0.35">
      <c r="A372" s="45" t="str">
        <f>_xlfn.XLOOKUP(B372, NetworkLookup!B:B, NetworkLookup!A:A, "")</f>
        <v>10568</v>
      </c>
      <c r="B372" s="35">
        <v>901928214</v>
      </c>
      <c r="C372" s="45" t="str">
        <f>_xlfn.XLOOKUP(B372, NetworkLookup!B:B, NetworkLookup!C:C, "")</f>
        <v>RP Stockholm UP PF 4491 B2B25B66 HW</v>
      </c>
      <c r="D372" s="35" t="str">
        <f>_xlfn.XLOOKUP(B372, NetworkLookup!B:B, NetworkLookup!D:D, "")</f>
        <v>REMOTE</v>
      </c>
      <c r="E372" s="36" t="s">
        <v>3654</v>
      </c>
      <c r="F372" s="36" t="s">
        <v>30</v>
      </c>
      <c r="G372" s="36" t="s">
        <v>3637</v>
      </c>
      <c r="H372" s="36" t="s">
        <v>555</v>
      </c>
      <c r="I372" s="36">
        <f>_xlfn.XLOOKUP(Table1[[#This Row],[Vendor Name]], VendorLookup!C:C, VendorLookup!B:B, "")</f>
        <v>2000115430</v>
      </c>
      <c r="J372" s="36" t="s">
        <v>41</v>
      </c>
      <c r="K372" s="36" t="s">
        <v>199</v>
      </c>
      <c r="L372" s="37" t="s">
        <v>3702</v>
      </c>
      <c r="M372" s="37">
        <v>9203024187</v>
      </c>
      <c r="N372" s="36">
        <v>1</v>
      </c>
      <c r="O372" s="38">
        <v>6600</v>
      </c>
      <c r="P372" s="36" t="s">
        <v>508</v>
      </c>
      <c r="Q372" s="38">
        <f>Table1[[#This Row],[Net Price]]*Table1[[#This Row],[Qty ordered]]</f>
        <v>6600</v>
      </c>
      <c r="R372" s="36">
        <v>1</v>
      </c>
      <c r="S372" s="36">
        <v>1</v>
      </c>
      <c r="T372" s="40">
        <v>1</v>
      </c>
      <c r="U372" s="40">
        <v>0</v>
      </c>
      <c r="V372" s="40">
        <v>1</v>
      </c>
      <c r="W372" s="40">
        <v>0</v>
      </c>
      <c r="X372" s="40" t="str">
        <f>IF(Table1[[#This Row],[GR to be done]]=Table1[[#This Row],[IR to be done]], "✔ Match", "⚠ Mismatch")</f>
        <v>✔ Match</v>
      </c>
      <c r="Y372" s="40"/>
      <c r="Z372" s="41">
        <v>45719</v>
      </c>
      <c r="AA372" s="41"/>
      <c r="AB372" s="40"/>
      <c r="AC372" s="40"/>
      <c r="AD372" s="40"/>
      <c r="AE372" s="42" t="str">
        <f>_xlfn.XLOOKUP(Table1[[#This Row],[Vendor Name]],VendorLookup!C:C,VendorLookup!H:H, "")</f>
        <v>FCA</v>
      </c>
      <c r="AF372" s="42"/>
      <c r="AG372" s="42"/>
      <c r="AH372" s="43"/>
      <c r="AI372" s="43"/>
    </row>
    <row r="373" spans="1:35" x14ac:dyDescent="0.35">
      <c r="A373" s="45" t="str">
        <f>_xlfn.XLOOKUP(B373, NetworkLookup!B:B, NetworkLookup!A:A, "")</f>
        <v>10568</v>
      </c>
      <c r="B373" s="35">
        <v>901928214</v>
      </c>
      <c r="C373" s="45" t="str">
        <f>_xlfn.XLOOKUP(B373, NetworkLookup!B:B, NetworkLookup!C:C, "")</f>
        <v>RP Stockholm UP PF 4491 B2B25B66 HW</v>
      </c>
      <c r="D373" s="35" t="str">
        <f>_xlfn.XLOOKUP(B373, NetworkLookup!B:B, NetworkLookup!D:D, "")</f>
        <v>REMOTE</v>
      </c>
      <c r="E373" s="36" t="s">
        <v>3654</v>
      </c>
      <c r="F373" s="36" t="s">
        <v>30</v>
      </c>
      <c r="G373" s="36" t="s">
        <v>3637</v>
      </c>
      <c r="H373" s="36" t="s">
        <v>555</v>
      </c>
      <c r="I373" s="36">
        <f>_xlfn.XLOOKUP(Table1[[#This Row],[Vendor Name]], VendorLookup!C:C, VendorLookup!B:B, "")</f>
        <v>2000115430</v>
      </c>
      <c r="J373" s="36" t="s">
        <v>41</v>
      </c>
      <c r="K373" s="36" t="s">
        <v>132</v>
      </c>
      <c r="L373" s="37" t="s">
        <v>3702</v>
      </c>
      <c r="M373" s="37">
        <v>9203024187</v>
      </c>
      <c r="N373" s="36">
        <v>2</v>
      </c>
      <c r="O373" s="38">
        <v>800</v>
      </c>
      <c r="P373" s="36" t="s">
        <v>508</v>
      </c>
      <c r="Q373" s="38">
        <f>Table1[[#This Row],[Net Price]]*Table1[[#This Row],[Qty ordered]]</f>
        <v>800</v>
      </c>
      <c r="R373" s="36">
        <v>1</v>
      </c>
      <c r="S373" s="36">
        <v>1</v>
      </c>
      <c r="T373" s="40">
        <v>1</v>
      </c>
      <c r="U373" s="40">
        <v>0</v>
      </c>
      <c r="V373" s="40">
        <v>1</v>
      </c>
      <c r="W373" s="40">
        <v>0</v>
      </c>
      <c r="X373" s="40" t="str">
        <f>IF(Table1[[#This Row],[GR to be done]]=Table1[[#This Row],[IR to be done]], "✔ Match", "⚠ Mismatch")</f>
        <v>✔ Match</v>
      </c>
      <c r="Y373" s="40"/>
      <c r="Z373" s="41">
        <v>45719</v>
      </c>
      <c r="AA373" s="41"/>
      <c r="AB373" s="40"/>
      <c r="AC373" s="40"/>
      <c r="AD373" s="40"/>
      <c r="AE373" s="42" t="str">
        <f>_xlfn.XLOOKUP(Table1[[#This Row],[Vendor Name]],VendorLookup!C:C,VendorLookup!H:H, "")</f>
        <v>FCA</v>
      </c>
      <c r="AF373" s="42"/>
      <c r="AG373" s="42"/>
      <c r="AH373" s="43"/>
      <c r="AI373" s="43"/>
    </row>
    <row r="374" spans="1:35" x14ac:dyDescent="0.35">
      <c r="A374" s="45" t="str">
        <f>_xlfn.XLOOKUP(B374, NetworkLookup!B:B, NetworkLookup!A:A, "")</f>
        <v>10568</v>
      </c>
      <c r="B374" s="35">
        <v>901928214</v>
      </c>
      <c r="C374" s="45" t="str">
        <f>_xlfn.XLOOKUP(B374, NetworkLookup!B:B, NetworkLookup!C:C, "")</f>
        <v>RP Stockholm UP PF 4491 B2B25B66 HW</v>
      </c>
      <c r="D374" s="35" t="str">
        <f>_xlfn.XLOOKUP(B374, NetworkLookup!B:B, NetworkLookup!D:D, "")</f>
        <v>REMOTE</v>
      </c>
      <c r="E374" s="36" t="s">
        <v>3654</v>
      </c>
      <c r="F374" s="36" t="s">
        <v>30</v>
      </c>
      <c r="G374" s="36" t="s">
        <v>3637</v>
      </c>
      <c r="H374" s="36" t="s">
        <v>555</v>
      </c>
      <c r="I374" s="36">
        <f>_xlfn.XLOOKUP(Table1[[#This Row],[Vendor Name]], VendorLookup!C:C, VendorLookup!B:B, "")</f>
        <v>2000115430</v>
      </c>
      <c r="J374" s="36" t="s">
        <v>41</v>
      </c>
      <c r="K374" s="36" t="s">
        <v>132</v>
      </c>
      <c r="L374" s="37" t="s">
        <v>3702</v>
      </c>
      <c r="M374" s="37">
        <v>9203024187</v>
      </c>
      <c r="N374" s="36">
        <v>3</v>
      </c>
      <c r="O374" s="38">
        <v>800</v>
      </c>
      <c r="P374" s="36" t="s">
        <v>508</v>
      </c>
      <c r="Q374" s="38">
        <f>Table1[[#This Row],[Net Price]]*Table1[[#This Row],[Qty ordered]]</f>
        <v>800</v>
      </c>
      <c r="R374" s="36">
        <v>1</v>
      </c>
      <c r="S374" s="36">
        <v>1</v>
      </c>
      <c r="T374" s="40">
        <v>1</v>
      </c>
      <c r="U374" s="40">
        <v>0</v>
      </c>
      <c r="V374" s="40">
        <v>1</v>
      </c>
      <c r="W374" s="40">
        <v>0</v>
      </c>
      <c r="X374" s="40" t="str">
        <f>IF(Table1[[#This Row],[GR to be done]]=Table1[[#This Row],[IR to be done]], "✔ Match", "⚠ Mismatch")</f>
        <v>✔ Match</v>
      </c>
      <c r="Y374" s="40"/>
      <c r="Z374" s="41">
        <v>45719</v>
      </c>
      <c r="AA374" s="41"/>
      <c r="AB374" s="40"/>
      <c r="AC374" s="40"/>
      <c r="AD374" s="40"/>
      <c r="AE374" s="42" t="str">
        <f>_xlfn.XLOOKUP(Table1[[#This Row],[Vendor Name]],VendorLookup!C:C,VendorLookup!H:H, "")</f>
        <v>FCA</v>
      </c>
      <c r="AF374" s="42"/>
      <c r="AG374" s="42"/>
      <c r="AH374" s="43"/>
      <c r="AI374" s="43"/>
    </row>
    <row r="375" spans="1:35" x14ac:dyDescent="0.35">
      <c r="A375" s="45" t="str">
        <f>_xlfn.XLOOKUP(B375, NetworkLookup!B:B, NetworkLookup!A:A, "")</f>
        <v>10568</v>
      </c>
      <c r="B375" s="35">
        <v>901928214</v>
      </c>
      <c r="C375" s="45" t="str">
        <f>_xlfn.XLOOKUP(B375, NetworkLookup!B:B, NetworkLookup!C:C, "")</f>
        <v>RP Stockholm UP PF 4491 B2B25B66 HW</v>
      </c>
      <c r="D375" s="35" t="str">
        <f>_xlfn.XLOOKUP(B375, NetworkLookup!B:B, NetworkLookup!D:D, "")</f>
        <v>REMOTE</v>
      </c>
      <c r="E375" s="36" t="s">
        <v>3654</v>
      </c>
      <c r="F375" s="36" t="s">
        <v>30</v>
      </c>
      <c r="G375" s="36" t="s">
        <v>3637</v>
      </c>
      <c r="H375" s="36" t="s">
        <v>555</v>
      </c>
      <c r="I375" s="36">
        <f>_xlfn.XLOOKUP(Table1[[#This Row],[Vendor Name]], VendorLookup!C:C, VendorLookup!B:B, "")</f>
        <v>2000115430</v>
      </c>
      <c r="J375" s="36" t="s">
        <v>41</v>
      </c>
      <c r="K375" s="36" t="s">
        <v>198</v>
      </c>
      <c r="L375" s="37" t="s">
        <v>3702</v>
      </c>
      <c r="M375" s="37">
        <v>9203024187</v>
      </c>
      <c r="N375" s="36">
        <v>4</v>
      </c>
      <c r="O375" s="38">
        <v>8800</v>
      </c>
      <c r="P375" s="36" t="s">
        <v>508</v>
      </c>
      <c r="Q375" s="38">
        <f>Table1[[#This Row],[Net Price]]*Table1[[#This Row],[Qty ordered]]</f>
        <v>8800</v>
      </c>
      <c r="R375" s="36">
        <v>1</v>
      </c>
      <c r="S375" s="36">
        <v>1</v>
      </c>
      <c r="T375" s="40">
        <v>1</v>
      </c>
      <c r="U375" s="40">
        <v>0</v>
      </c>
      <c r="V375" s="40">
        <v>1</v>
      </c>
      <c r="W375" s="40">
        <v>0</v>
      </c>
      <c r="X375" s="40" t="str">
        <f>IF(Table1[[#This Row],[GR to be done]]=Table1[[#This Row],[IR to be done]], "✔ Match", "⚠ Mismatch")</f>
        <v>✔ Match</v>
      </c>
      <c r="Y375" s="40"/>
      <c r="Z375" s="41">
        <v>45719</v>
      </c>
      <c r="AA375" s="41"/>
      <c r="AB375" s="40"/>
      <c r="AC375" s="40"/>
      <c r="AD375" s="40"/>
      <c r="AE375" s="42" t="str">
        <f>_xlfn.XLOOKUP(Table1[[#This Row],[Vendor Name]],VendorLookup!C:C,VendorLookup!H:H, "")</f>
        <v>FCA</v>
      </c>
      <c r="AF375" s="42"/>
      <c r="AG375" s="42"/>
      <c r="AH375" s="43"/>
      <c r="AI375" s="43"/>
    </row>
    <row r="376" spans="1:35" x14ac:dyDescent="0.35">
      <c r="A376" s="45" t="str">
        <f>_xlfn.XLOOKUP(B376, NetworkLookup!B:B, NetworkLookup!A:A, "")</f>
        <v>10568</v>
      </c>
      <c r="B376" s="35">
        <v>901928214</v>
      </c>
      <c r="C376" s="45" t="str">
        <f>_xlfn.XLOOKUP(B376, NetworkLookup!B:B, NetworkLookup!C:C, "")</f>
        <v>RP Stockholm UP PF 4491 B2B25B66 HW</v>
      </c>
      <c r="D376" s="35" t="str">
        <f>_xlfn.XLOOKUP(B376, NetworkLookup!B:B, NetworkLookup!D:D, "")</f>
        <v>REMOTE</v>
      </c>
      <c r="E376" s="36" t="s">
        <v>3654</v>
      </c>
      <c r="F376" s="36" t="s">
        <v>30</v>
      </c>
      <c r="G376" s="36" t="s">
        <v>3637</v>
      </c>
      <c r="H376" s="36" t="s">
        <v>555</v>
      </c>
      <c r="I376" s="36">
        <f>_xlfn.XLOOKUP(Table1[[#This Row],[Vendor Name]], VendorLookup!C:C, VendorLookup!B:B, "")</f>
        <v>2000115430</v>
      </c>
      <c r="J376" s="36" t="s">
        <v>41</v>
      </c>
      <c r="K376" s="36" t="s">
        <v>90</v>
      </c>
      <c r="L376" s="37" t="s">
        <v>3702</v>
      </c>
      <c r="M376" s="37">
        <v>9203024187</v>
      </c>
      <c r="N376" s="36">
        <v>5</v>
      </c>
      <c r="O376" s="38">
        <v>800</v>
      </c>
      <c r="P376" s="36" t="s">
        <v>508</v>
      </c>
      <c r="Q376" s="38">
        <f>Table1[[#This Row],[Net Price]]*Table1[[#This Row],[Qty ordered]]</f>
        <v>800</v>
      </c>
      <c r="R376" s="36">
        <v>1</v>
      </c>
      <c r="S376" s="36">
        <v>1</v>
      </c>
      <c r="T376" s="40">
        <v>1</v>
      </c>
      <c r="U376" s="40">
        <v>0</v>
      </c>
      <c r="V376" s="40">
        <v>1</v>
      </c>
      <c r="W376" s="40">
        <v>0</v>
      </c>
      <c r="X376" s="40" t="str">
        <f>IF(Table1[[#This Row],[GR to be done]]=Table1[[#This Row],[IR to be done]], "✔ Match", "⚠ Mismatch")</f>
        <v>✔ Match</v>
      </c>
      <c r="Y376" s="40"/>
      <c r="Z376" s="41">
        <v>45719</v>
      </c>
      <c r="AA376" s="41"/>
      <c r="AB376" s="40"/>
      <c r="AC376" s="40"/>
      <c r="AD376" s="40"/>
      <c r="AE376" s="42" t="str">
        <f>_xlfn.XLOOKUP(Table1[[#This Row],[Vendor Name]],VendorLookup!C:C,VendorLookup!H:H, "")</f>
        <v>FCA</v>
      </c>
      <c r="AF376" s="42"/>
      <c r="AG376" s="42"/>
      <c r="AH376" s="43"/>
      <c r="AI376" s="43"/>
    </row>
    <row r="377" spans="1:35" x14ac:dyDescent="0.35">
      <c r="A377" s="45" t="str">
        <f>_xlfn.XLOOKUP(B377, NetworkLookup!B:B, NetworkLookup!A:A, "")</f>
        <v>10568</v>
      </c>
      <c r="B377" s="35">
        <v>901928214</v>
      </c>
      <c r="C377" s="45" t="str">
        <f>_xlfn.XLOOKUP(B377, NetworkLookup!B:B, NetworkLookup!C:C, "")</f>
        <v>RP Stockholm UP PF 4491 B2B25B66 HW</v>
      </c>
      <c r="D377" s="35" t="str">
        <f>_xlfn.XLOOKUP(B377, NetworkLookup!B:B, NetworkLookup!D:D, "")</f>
        <v>REMOTE</v>
      </c>
      <c r="E377" s="36" t="s">
        <v>3654</v>
      </c>
      <c r="F377" s="36" t="s">
        <v>30</v>
      </c>
      <c r="G377" s="36" t="s">
        <v>3637</v>
      </c>
      <c r="H377" s="36" t="s">
        <v>555</v>
      </c>
      <c r="I377" s="36">
        <f>_xlfn.XLOOKUP(Table1[[#This Row],[Vendor Name]], VendorLookup!C:C, VendorLookup!B:B, "")</f>
        <v>2000115430</v>
      </c>
      <c r="J377" s="36" t="s">
        <v>41</v>
      </c>
      <c r="K377" s="36" t="s">
        <v>200</v>
      </c>
      <c r="L377" s="37" t="s">
        <v>3702</v>
      </c>
      <c r="M377" s="37">
        <v>9203024187</v>
      </c>
      <c r="N377" s="36">
        <v>6</v>
      </c>
      <c r="O377" s="38">
        <v>1575</v>
      </c>
      <c r="P377" s="36" t="s">
        <v>508</v>
      </c>
      <c r="Q377" s="38">
        <f>Table1[[#This Row],[Net Price]]*Table1[[#This Row],[Qty ordered]]</f>
        <v>1575</v>
      </c>
      <c r="R377" s="36">
        <v>1</v>
      </c>
      <c r="S377" s="36">
        <v>1</v>
      </c>
      <c r="T377" s="40">
        <v>0</v>
      </c>
      <c r="U377" s="40">
        <v>1</v>
      </c>
      <c r="V377" s="40">
        <v>1</v>
      </c>
      <c r="W377" s="40">
        <v>0</v>
      </c>
      <c r="X377" s="40" t="str">
        <f>IF(Table1[[#This Row],[GR to be done]]=Table1[[#This Row],[IR to be done]], "✔ Match", "⚠ Mismatch")</f>
        <v>⚠ Mismatch</v>
      </c>
      <c r="Y377" s="40"/>
      <c r="Z377" s="41">
        <v>45719</v>
      </c>
      <c r="AA377" s="41"/>
      <c r="AB377" s="40"/>
      <c r="AC377" s="40"/>
      <c r="AD377" s="40"/>
      <c r="AE377" s="42" t="str">
        <f>_xlfn.XLOOKUP(Table1[[#This Row],[Vendor Name]],VendorLookup!C:C,VendorLookup!H:H, "")</f>
        <v>FCA</v>
      </c>
      <c r="AF377" s="42"/>
      <c r="AG377" s="42"/>
      <c r="AH377" s="43"/>
      <c r="AI377" s="43"/>
    </row>
    <row r="378" spans="1:35" x14ac:dyDescent="0.35">
      <c r="A378" s="45" t="str">
        <f>_xlfn.XLOOKUP(B378, NetworkLookup!B:B, NetworkLookup!A:A, "")</f>
        <v>10568</v>
      </c>
      <c r="B378" s="35">
        <v>901928214</v>
      </c>
      <c r="C378" s="45" t="str">
        <f>_xlfn.XLOOKUP(B378, NetworkLookup!B:B, NetworkLookup!C:C, "")</f>
        <v>RP Stockholm UP PF 4491 B2B25B66 HW</v>
      </c>
      <c r="D378" s="35" t="str">
        <f>_xlfn.XLOOKUP(B378, NetworkLookup!B:B, NetworkLookup!D:D, "")</f>
        <v>REMOTE</v>
      </c>
      <c r="E378" s="36" t="s">
        <v>3654</v>
      </c>
      <c r="F378" s="36" t="s">
        <v>30</v>
      </c>
      <c r="G378" s="36" t="s">
        <v>3637</v>
      </c>
      <c r="H378" s="36" t="s">
        <v>555</v>
      </c>
      <c r="I378" s="36">
        <f>_xlfn.XLOOKUP(Table1[[#This Row],[Vendor Name]], VendorLookup!C:C, VendorLookup!B:B, "")</f>
        <v>2000115430</v>
      </c>
      <c r="J378" s="36" t="s">
        <v>41</v>
      </c>
      <c r="K378" s="36" t="s">
        <v>198</v>
      </c>
      <c r="L378" s="37" t="s">
        <v>3702</v>
      </c>
      <c r="M378" s="37">
        <v>9203024187</v>
      </c>
      <c r="N378" s="36">
        <v>7</v>
      </c>
      <c r="O378" s="38">
        <v>1575</v>
      </c>
      <c r="P378" s="36" t="s">
        <v>508</v>
      </c>
      <c r="Q378" s="38">
        <f>Table1[[#This Row],[Net Price]]*Table1[[#This Row],[Qty ordered]]</f>
        <v>1575</v>
      </c>
      <c r="R378" s="36">
        <v>1</v>
      </c>
      <c r="S378" s="36">
        <v>1</v>
      </c>
      <c r="T378" s="40">
        <v>0</v>
      </c>
      <c r="U378" s="40">
        <v>1</v>
      </c>
      <c r="V378" s="40">
        <v>1</v>
      </c>
      <c r="W378" s="40">
        <v>0</v>
      </c>
      <c r="X378" s="40" t="str">
        <f>IF(Table1[[#This Row],[GR to be done]]=Table1[[#This Row],[IR to be done]], "✔ Match", "⚠ Mismatch")</f>
        <v>⚠ Mismatch</v>
      </c>
      <c r="Y378" s="40"/>
      <c r="Z378" s="41">
        <v>45719</v>
      </c>
      <c r="AA378" s="41"/>
      <c r="AB378" s="40"/>
      <c r="AC378" s="40"/>
      <c r="AD378" s="40"/>
      <c r="AE378" s="42" t="str">
        <f>_xlfn.XLOOKUP(Table1[[#This Row],[Vendor Name]],VendorLookup!C:C,VendorLookup!H:H, "")</f>
        <v>FCA</v>
      </c>
      <c r="AF378" s="42"/>
      <c r="AG378" s="42"/>
      <c r="AH378" s="43"/>
      <c r="AI378" s="43"/>
    </row>
    <row r="379" spans="1:35" x14ac:dyDescent="0.35">
      <c r="A379" s="45" t="str">
        <f>_xlfn.XLOOKUP(B379, NetworkLookup!B:B, NetworkLookup!A:A, "")</f>
        <v>10568</v>
      </c>
      <c r="B379" s="35">
        <v>901928214</v>
      </c>
      <c r="C379" s="45" t="str">
        <f>_xlfn.XLOOKUP(B379, NetworkLookup!B:B, NetworkLookup!C:C, "")</f>
        <v>RP Stockholm UP PF 4491 B2B25B66 HW</v>
      </c>
      <c r="D379" s="35" t="str">
        <f>_xlfn.XLOOKUP(B379, NetworkLookup!B:B, NetworkLookup!D:D, "")</f>
        <v>REMOTE</v>
      </c>
      <c r="E379" s="36" t="s">
        <v>3654</v>
      </c>
      <c r="F379" s="36" t="s">
        <v>30</v>
      </c>
      <c r="G379" s="36" t="s">
        <v>3637</v>
      </c>
      <c r="H379" s="36" t="s">
        <v>555</v>
      </c>
      <c r="I379" s="36">
        <f>_xlfn.XLOOKUP(Table1[[#This Row],[Vendor Name]], VendorLookup!C:C, VendorLookup!B:B, "")</f>
        <v>2000115430</v>
      </c>
      <c r="J379" s="36" t="s">
        <v>41</v>
      </c>
      <c r="K379" s="36" t="s">
        <v>97</v>
      </c>
      <c r="L379" s="37" t="s">
        <v>3702</v>
      </c>
      <c r="M379" s="37">
        <v>9203024187</v>
      </c>
      <c r="N379" s="36">
        <v>8</v>
      </c>
      <c r="O379" s="38">
        <v>785</v>
      </c>
      <c r="P379" s="36" t="s">
        <v>508</v>
      </c>
      <c r="Q379" s="38">
        <f>Table1[[#This Row],[Net Price]]*Table1[[#This Row],[Qty ordered]]</f>
        <v>785</v>
      </c>
      <c r="R379" s="36">
        <v>1</v>
      </c>
      <c r="S379" s="36">
        <v>1</v>
      </c>
      <c r="T379" s="40">
        <v>0</v>
      </c>
      <c r="U379" s="40">
        <v>1</v>
      </c>
      <c r="V379" s="40">
        <v>1</v>
      </c>
      <c r="W379" s="40">
        <v>0</v>
      </c>
      <c r="X379" s="40" t="str">
        <f>IF(Table1[[#This Row],[GR to be done]]=Table1[[#This Row],[IR to be done]], "✔ Match", "⚠ Mismatch")</f>
        <v>⚠ Mismatch</v>
      </c>
      <c r="Y379" s="40"/>
      <c r="Z379" s="41">
        <v>45719</v>
      </c>
      <c r="AA379" s="41"/>
      <c r="AB379" s="40"/>
      <c r="AC379" s="40"/>
      <c r="AD379" s="40"/>
      <c r="AE379" s="42" t="str">
        <f>_xlfn.XLOOKUP(Table1[[#This Row],[Vendor Name]],VendorLookup!C:C,VendorLookup!H:H, "")</f>
        <v>FCA</v>
      </c>
      <c r="AF379" s="42"/>
      <c r="AG379" s="42"/>
      <c r="AH379" s="43"/>
      <c r="AI379" s="43"/>
    </row>
    <row r="380" spans="1:35" x14ac:dyDescent="0.35">
      <c r="A380" s="45" t="str">
        <f>_xlfn.XLOOKUP(B380, NetworkLookup!B:B, NetworkLookup!A:A, "")</f>
        <v>10568</v>
      </c>
      <c r="B380" s="35">
        <v>901928214</v>
      </c>
      <c r="C380" s="45" t="str">
        <f>_xlfn.XLOOKUP(B380, NetworkLookup!B:B, NetworkLookup!C:C, "")</f>
        <v>RP Stockholm UP PF 4491 B2B25B66 HW</v>
      </c>
      <c r="D380" s="35" t="str">
        <f>_xlfn.XLOOKUP(B380, NetworkLookup!B:B, NetworkLookup!D:D, "")</f>
        <v>REMOTE</v>
      </c>
      <c r="E380" s="36" t="s">
        <v>3654</v>
      </c>
      <c r="F380" s="36" t="s">
        <v>30</v>
      </c>
      <c r="G380" s="36" t="s">
        <v>3637</v>
      </c>
      <c r="H380" s="36" t="s">
        <v>555</v>
      </c>
      <c r="I380" s="36">
        <f>_xlfn.XLOOKUP(Table1[[#This Row],[Vendor Name]], VendorLookup!C:C, VendorLookup!B:B, "")</f>
        <v>2000115430</v>
      </c>
      <c r="J380" s="36" t="s">
        <v>41</v>
      </c>
      <c r="K380" s="36" t="s">
        <v>286</v>
      </c>
      <c r="L380" s="37" t="s">
        <v>3702</v>
      </c>
      <c r="M380" s="37">
        <v>9203024187</v>
      </c>
      <c r="N380" s="36">
        <v>9</v>
      </c>
      <c r="O380" s="38">
        <v>1000</v>
      </c>
      <c r="P380" s="36" t="s">
        <v>508</v>
      </c>
      <c r="Q380" s="38">
        <f>Table1[[#This Row],[Net Price]]*Table1[[#This Row],[Qty ordered]]</f>
        <v>1000</v>
      </c>
      <c r="R380" s="36">
        <v>1</v>
      </c>
      <c r="S380" s="36">
        <v>1</v>
      </c>
      <c r="T380" s="40">
        <v>0</v>
      </c>
      <c r="U380" s="40">
        <v>1</v>
      </c>
      <c r="V380" s="40">
        <v>1</v>
      </c>
      <c r="W380" s="40">
        <v>0</v>
      </c>
      <c r="X380" s="40" t="str">
        <f>IF(Table1[[#This Row],[GR to be done]]=Table1[[#This Row],[IR to be done]], "✔ Match", "⚠ Mismatch")</f>
        <v>⚠ Mismatch</v>
      </c>
      <c r="Y380" s="40"/>
      <c r="Z380" s="41">
        <v>45719</v>
      </c>
      <c r="AA380" s="41"/>
      <c r="AB380" s="40"/>
      <c r="AC380" s="40"/>
      <c r="AD380" s="40"/>
      <c r="AE380" s="42" t="str">
        <f>_xlfn.XLOOKUP(Table1[[#This Row],[Vendor Name]],VendorLookup!C:C,VendorLookup!H:H, "")</f>
        <v>FCA</v>
      </c>
      <c r="AF380" s="42"/>
      <c r="AG380" s="42"/>
      <c r="AH380" s="43"/>
      <c r="AI380" s="43"/>
    </row>
    <row r="381" spans="1:35" x14ac:dyDescent="0.35">
      <c r="A381" s="45" t="str">
        <f>_xlfn.XLOOKUP(B381, NetworkLookup!B:B, NetworkLookup!A:A, "")</f>
        <v>10568</v>
      </c>
      <c r="B381" s="35">
        <v>901928214</v>
      </c>
      <c r="C381" s="45" t="str">
        <f>_xlfn.XLOOKUP(B381, NetworkLookup!B:B, NetworkLookup!C:C, "")</f>
        <v>RP Stockholm UP PF 4491 B2B25B66 HW</v>
      </c>
      <c r="D381" s="35" t="str">
        <f>_xlfn.XLOOKUP(B381, NetworkLookup!B:B, NetworkLookup!D:D, "")</f>
        <v>REMOTE</v>
      </c>
      <c r="E381" s="36" t="s">
        <v>3654</v>
      </c>
      <c r="F381" s="36" t="s">
        <v>30</v>
      </c>
      <c r="G381" s="36" t="s">
        <v>3637</v>
      </c>
      <c r="H381" s="36" t="s">
        <v>555</v>
      </c>
      <c r="I381" s="36">
        <f>_xlfn.XLOOKUP(Table1[[#This Row],[Vendor Name]], VendorLookup!C:C, VendorLookup!B:B, "")</f>
        <v>2000115430</v>
      </c>
      <c r="J381" s="36" t="s">
        <v>41</v>
      </c>
      <c r="K381" s="36" t="s">
        <v>286</v>
      </c>
      <c r="L381" s="37" t="s">
        <v>3702</v>
      </c>
      <c r="M381" s="37">
        <v>9203024187</v>
      </c>
      <c r="N381" s="36">
        <v>10</v>
      </c>
      <c r="O381" s="38">
        <v>1000</v>
      </c>
      <c r="P381" s="36" t="s">
        <v>508</v>
      </c>
      <c r="Q381" s="38">
        <f>Table1[[#This Row],[Net Price]]*Table1[[#This Row],[Qty ordered]]</f>
        <v>1000</v>
      </c>
      <c r="R381" s="36">
        <v>1</v>
      </c>
      <c r="S381" s="36">
        <v>1</v>
      </c>
      <c r="T381" s="40">
        <v>0</v>
      </c>
      <c r="U381" s="40">
        <v>1</v>
      </c>
      <c r="V381" s="40">
        <v>1</v>
      </c>
      <c r="W381" s="40">
        <v>0</v>
      </c>
      <c r="X381" s="40" t="str">
        <f>IF(Table1[[#This Row],[GR to be done]]=Table1[[#This Row],[IR to be done]], "✔ Match", "⚠ Mismatch")</f>
        <v>⚠ Mismatch</v>
      </c>
      <c r="Y381" s="40"/>
      <c r="Z381" s="41">
        <v>45719</v>
      </c>
      <c r="AA381" s="41"/>
      <c r="AB381" s="40"/>
      <c r="AC381" s="40"/>
      <c r="AD381" s="40"/>
      <c r="AE381" s="42" t="str">
        <f>_xlfn.XLOOKUP(Table1[[#This Row],[Vendor Name]],VendorLookup!C:C,VendorLookup!H:H, "")</f>
        <v>FCA</v>
      </c>
      <c r="AF381" s="42"/>
      <c r="AG381" s="42"/>
      <c r="AH381" s="43"/>
      <c r="AI381" s="43"/>
    </row>
    <row r="382" spans="1:35" x14ac:dyDescent="0.35">
      <c r="A382" s="45" t="str">
        <f>_xlfn.XLOOKUP(B382, NetworkLookup!B:B, NetworkLookup!A:A, "")</f>
        <v>N/A</v>
      </c>
      <c r="B382" s="35">
        <v>99427566</v>
      </c>
      <c r="C382" s="45" t="str">
        <f>_xlfn.XLOOKUP(B382, NetworkLookup!B:B, NetworkLookup!C:C, "")</f>
        <v>IND RDS HW MAINTENANCE RPCA</v>
      </c>
      <c r="D382" s="35" t="str">
        <f>_xlfn.XLOOKUP(B382, NetworkLookup!B:B, NetworkLookup!D:D, "")</f>
        <v>INDOOR</v>
      </c>
      <c r="E382" s="36" t="s">
        <v>572</v>
      </c>
      <c r="F382" s="36" t="s">
        <v>30</v>
      </c>
      <c r="G382" s="36" t="s">
        <v>3637</v>
      </c>
      <c r="H382" s="36" t="s">
        <v>555</v>
      </c>
      <c r="I382" s="36">
        <f>_xlfn.XLOOKUP(Table1[[#This Row],[Vendor Name]], VendorLookup!C:C, VendorLookup!B:B, "")</f>
        <v>2000115430</v>
      </c>
      <c r="J382" s="36" t="s">
        <v>41</v>
      </c>
      <c r="K382" s="36" t="s">
        <v>335</v>
      </c>
      <c r="L382" s="37" t="s">
        <v>3703</v>
      </c>
      <c r="M382" s="37">
        <v>9203024213</v>
      </c>
      <c r="N382" s="36">
        <v>1</v>
      </c>
      <c r="O382" s="38">
        <v>6600</v>
      </c>
      <c r="P382" s="36" t="s">
        <v>508</v>
      </c>
      <c r="Q382" s="38">
        <f>Table1[[#This Row],[Net Price]]*Table1[[#This Row],[Qty ordered]]</f>
        <v>6600</v>
      </c>
      <c r="R382" s="36">
        <v>1</v>
      </c>
      <c r="S382" s="36">
        <v>1</v>
      </c>
      <c r="T382" s="40">
        <v>1</v>
      </c>
      <c r="U382" s="40">
        <v>0</v>
      </c>
      <c r="V382" s="40">
        <v>1</v>
      </c>
      <c r="W382" s="40">
        <v>0</v>
      </c>
      <c r="X382" s="40" t="str">
        <f>IF(Table1[[#This Row],[GR to be done]]=Table1[[#This Row],[IR to be done]], "✔ Match", "⚠ Mismatch")</f>
        <v>✔ Match</v>
      </c>
      <c r="Y382" s="40"/>
      <c r="Z382" s="41">
        <v>45720</v>
      </c>
      <c r="AA382" s="41"/>
      <c r="AB382" s="40"/>
      <c r="AC382" s="40"/>
      <c r="AD382" s="40"/>
      <c r="AE382" s="42" t="str">
        <f>_xlfn.XLOOKUP(Table1[[#This Row],[Vendor Name]],VendorLookup!C:C,VendorLookup!H:H, "")</f>
        <v>FCA</v>
      </c>
      <c r="AF382" s="42"/>
      <c r="AG382" s="42"/>
      <c r="AH382" s="43"/>
      <c r="AI382" s="43"/>
    </row>
    <row r="383" spans="1:35" x14ac:dyDescent="0.35">
      <c r="A383" s="45" t="str">
        <f>_xlfn.XLOOKUP(B383, NetworkLookup!B:B, NetworkLookup!A:A, "")</f>
        <v>N/A</v>
      </c>
      <c r="B383" s="35">
        <v>99427566</v>
      </c>
      <c r="C383" s="45" t="str">
        <f>_xlfn.XLOOKUP(B383, NetworkLookup!B:B, NetworkLookup!C:C, "")</f>
        <v>IND RDS HW MAINTENANCE RPCA</v>
      </c>
      <c r="D383" s="35" t="str">
        <f>_xlfn.XLOOKUP(B383, NetworkLookup!B:B, NetworkLookup!D:D, "")</f>
        <v>INDOOR</v>
      </c>
      <c r="E383" s="36" t="s">
        <v>572</v>
      </c>
      <c r="F383" s="36" t="s">
        <v>30</v>
      </c>
      <c r="G383" s="36" t="s">
        <v>3637</v>
      </c>
      <c r="H383" s="36" t="s">
        <v>555</v>
      </c>
      <c r="I383" s="36">
        <f>_xlfn.XLOOKUP(Table1[[#This Row],[Vendor Name]], VendorLookup!C:C, VendorLookup!B:B, "")</f>
        <v>2000115430</v>
      </c>
      <c r="J383" s="36" t="s">
        <v>41</v>
      </c>
      <c r="K383" s="36" t="s">
        <v>285</v>
      </c>
      <c r="L383" s="37" t="s">
        <v>3703</v>
      </c>
      <c r="M383" s="37">
        <v>9203024213</v>
      </c>
      <c r="N383" s="36">
        <v>2</v>
      </c>
      <c r="O383" s="38">
        <v>800</v>
      </c>
      <c r="P383" s="36" t="s">
        <v>508</v>
      </c>
      <c r="Q383" s="38">
        <f>Table1[[#This Row],[Net Price]]*Table1[[#This Row],[Qty ordered]]</f>
        <v>800</v>
      </c>
      <c r="R383" s="36">
        <v>1</v>
      </c>
      <c r="S383" s="36">
        <v>1</v>
      </c>
      <c r="T383" s="40">
        <v>1</v>
      </c>
      <c r="U383" s="40">
        <v>0</v>
      </c>
      <c r="V383" s="40">
        <v>1</v>
      </c>
      <c r="W383" s="40">
        <v>0</v>
      </c>
      <c r="X383" s="40" t="str">
        <f>IF(Table1[[#This Row],[GR to be done]]=Table1[[#This Row],[IR to be done]], "✔ Match", "⚠ Mismatch")</f>
        <v>✔ Match</v>
      </c>
      <c r="Y383" s="40"/>
      <c r="Z383" s="41">
        <v>45720</v>
      </c>
      <c r="AA383" s="41"/>
      <c r="AB383" s="40"/>
      <c r="AC383" s="40"/>
      <c r="AD383" s="40"/>
      <c r="AE383" s="42" t="str">
        <f>_xlfn.XLOOKUP(Table1[[#This Row],[Vendor Name]],VendorLookup!C:C,VendorLookup!H:H, "")</f>
        <v>FCA</v>
      </c>
      <c r="AF383" s="42"/>
      <c r="AG383" s="42"/>
      <c r="AH383" s="43"/>
      <c r="AI383" s="43"/>
    </row>
    <row r="384" spans="1:35" x14ac:dyDescent="0.35">
      <c r="A384" s="45" t="str">
        <f>_xlfn.XLOOKUP(B384, NetworkLookup!B:B, NetworkLookup!A:A, "")</f>
        <v>N/A</v>
      </c>
      <c r="B384" s="35">
        <v>99427566</v>
      </c>
      <c r="C384" s="45" t="str">
        <f>_xlfn.XLOOKUP(B384, NetworkLookup!B:B, NetworkLookup!C:C, "")</f>
        <v>IND RDS HW MAINTENANCE RPCA</v>
      </c>
      <c r="D384" s="35" t="str">
        <f>_xlfn.XLOOKUP(B384, NetworkLookup!B:B, NetworkLookup!D:D, "")</f>
        <v>INDOOR</v>
      </c>
      <c r="E384" s="36" t="s">
        <v>572</v>
      </c>
      <c r="F384" s="36" t="s">
        <v>30</v>
      </c>
      <c r="G384" s="36" t="s">
        <v>3637</v>
      </c>
      <c r="H384" s="36" t="s">
        <v>555</v>
      </c>
      <c r="I384" s="36">
        <f>_xlfn.XLOOKUP(Table1[[#This Row],[Vendor Name]], VendorLookup!C:C, VendorLookup!B:B, "")</f>
        <v>2000115430</v>
      </c>
      <c r="J384" s="36" t="s">
        <v>41</v>
      </c>
      <c r="K384" s="36" t="s">
        <v>131</v>
      </c>
      <c r="L384" s="37" t="s">
        <v>3703</v>
      </c>
      <c r="M384" s="37">
        <v>9203024213</v>
      </c>
      <c r="N384" s="36">
        <v>3</v>
      </c>
      <c r="O384" s="38">
        <v>11000</v>
      </c>
      <c r="P384" s="36" t="s">
        <v>508</v>
      </c>
      <c r="Q384" s="38">
        <f>Table1[[#This Row],[Net Price]]*Table1[[#This Row],[Qty ordered]]</f>
        <v>11000</v>
      </c>
      <c r="R384" s="36">
        <v>1</v>
      </c>
      <c r="S384" s="36">
        <v>1</v>
      </c>
      <c r="T384" s="40">
        <v>1</v>
      </c>
      <c r="U384" s="40">
        <v>0</v>
      </c>
      <c r="V384" s="40">
        <v>1</v>
      </c>
      <c r="W384" s="40">
        <v>0</v>
      </c>
      <c r="X384" s="40" t="str">
        <f>IF(Table1[[#This Row],[GR to be done]]=Table1[[#This Row],[IR to be done]], "✔ Match", "⚠ Mismatch")</f>
        <v>✔ Match</v>
      </c>
      <c r="Y384" s="40"/>
      <c r="Z384" s="41">
        <v>45720</v>
      </c>
      <c r="AA384" s="41"/>
      <c r="AB384" s="40"/>
      <c r="AC384" s="40"/>
      <c r="AD384" s="40"/>
      <c r="AE384" s="42" t="str">
        <f>_xlfn.XLOOKUP(Table1[[#This Row],[Vendor Name]],VendorLookup!C:C,VendorLookup!H:H, "")</f>
        <v>FCA</v>
      </c>
      <c r="AF384" s="42"/>
      <c r="AG384" s="42"/>
      <c r="AH384" s="43"/>
      <c r="AI384" s="43"/>
    </row>
    <row r="385" spans="1:35" x14ac:dyDescent="0.35">
      <c r="A385" s="45" t="str">
        <f>_xlfn.XLOOKUP(B385, NetworkLookup!B:B, NetworkLookup!A:A, "")</f>
        <v>N/A</v>
      </c>
      <c r="B385" s="35">
        <v>99427566</v>
      </c>
      <c r="C385" s="45" t="str">
        <f>_xlfn.XLOOKUP(B385, NetworkLookup!B:B, NetworkLookup!C:C, "")</f>
        <v>IND RDS HW MAINTENANCE RPCA</v>
      </c>
      <c r="D385" s="35" t="str">
        <f>_xlfn.XLOOKUP(B385, NetworkLookup!B:B, NetworkLookup!D:D, "")</f>
        <v>INDOOR</v>
      </c>
      <c r="E385" s="36" t="s">
        <v>572</v>
      </c>
      <c r="F385" s="36" t="s">
        <v>30</v>
      </c>
      <c r="G385" s="36" t="s">
        <v>3637</v>
      </c>
      <c r="H385" s="36" t="s">
        <v>555</v>
      </c>
      <c r="I385" s="36">
        <f>_xlfn.XLOOKUP(Table1[[#This Row],[Vendor Name]], VendorLookup!C:C, VendorLookup!B:B, "")</f>
        <v>2000115430</v>
      </c>
      <c r="J385" s="36" t="s">
        <v>41</v>
      </c>
      <c r="K385" s="36" t="s">
        <v>90</v>
      </c>
      <c r="L385" s="37" t="s">
        <v>3703</v>
      </c>
      <c r="M385" s="37">
        <v>9203024213</v>
      </c>
      <c r="N385" s="36">
        <v>4</v>
      </c>
      <c r="O385" s="38">
        <v>800</v>
      </c>
      <c r="P385" s="36" t="s">
        <v>508</v>
      </c>
      <c r="Q385" s="38">
        <f>Table1[[#This Row],[Net Price]]*Table1[[#This Row],[Qty ordered]]</f>
        <v>800</v>
      </c>
      <c r="R385" s="36">
        <v>1</v>
      </c>
      <c r="S385" s="36">
        <v>1</v>
      </c>
      <c r="T385" s="40">
        <v>1</v>
      </c>
      <c r="U385" s="40">
        <v>0</v>
      </c>
      <c r="V385" s="40">
        <v>1</v>
      </c>
      <c r="W385" s="40">
        <v>0</v>
      </c>
      <c r="X385" s="40" t="str">
        <f>IF(Table1[[#This Row],[GR to be done]]=Table1[[#This Row],[IR to be done]], "✔ Match", "⚠ Mismatch")</f>
        <v>✔ Match</v>
      </c>
      <c r="Y385" s="40"/>
      <c r="Z385" s="41">
        <v>45720</v>
      </c>
      <c r="AA385" s="41"/>
      <c r="AB385" s="40"/>
      <c r="AC385" s="40"/>
      <c r="AD385" s="40"/>
      <c r="AE385" s="42" t="str">
        <f>_xlfn.XLOOKUP(Table1[[#This Row],[Vendor Name]],VendorLookup!C:C,VendorLookup!H:H, "")</f>
        <v>FCA</v>
      </c>
      <c r="AF385" s="42"/>
      <c r="AG385" s="42"/>
      <c r="AH385" s="43"/>
      <c r="AI385" s="43"/>
    </row>
    <row r="386" spans="1:35" x14ac:dyDescent="0.35">
      <c r="A386" s="45" t="str">
        <f>_xlfn.XLOOKUP(B386, NetworkLookup!B:B, NetworkLookup!A:A, "")</f>
        <v>N/A</v>
      </c>
      <c r="B386" s="35">
        <v>99427566</v>
      </c>
      <c r="C386" s="45" t="str">
        <f>_xlfn.XLOOKUP(B386, NetworkLookup!B:B, NetworkLookup!C:C, "")</f>
        <v>IND RDS HW MAINTENANCE RPCA</v>
      </c>
      <c r="D386" s="35" t="str">
        <f>_xlfn.XLOOKUP(B386, NetworkLookup!B:B, NetworkLookup!D:D, "")</f>
        <v>INDOOR</v>
      </c>
      <c r="E386" s="36" t="s">
        <v>572</v>
      </c>
      <c r="F386" s="36" t="s">
        <v>30</v>
      </c>
      <c r="G386" s="36" t="s">
        <v>3637</v>
      </c>
      <c r="H386" s="36" t="s">
        <v>555</v>
      </c>
      <c r="I386" s="36">
        <f>_xlfn.XLOOKUP(Table1[[#This Row],[Vendor Name]], VendorLookup!C:C, VendorLookup!B:B, "")</f>
        <v>2000115430</v>
      </c>
      <c r="J386" s="36" t="s">
        <v>41</v>
      </c>
      <c r="K386" s="36" t="s">
        <v>90</v>
      </c>
      <c r="L386" s="37" t="s">
        <v>3703</v>
      </c>
      <c r="M386" s="37">
        <v>9203024213</v>
      </c>
      <c r="N386" s="36">
        <v>5</v>
      </c>
      <c r="O386" s="38">
        <v>800</v>
      </c>
      <c r="P386" s="36" t="s">
        <v>508</v>
      </c>
      <c r="Q386" s="38">
        <f>Table1[[#This Row],[Net Price]]*Table1[[#This Row],[Qty ordered]]</f>
        <v>800</v>
      </c>
      <c r="R386" s="36">
        <v>1</v>
      </c>
      <c r="S386" s="36">
        <v>1</v>
      </c>
      <c r="T386" s="40">
        <v>1</v>
      </c>
      <c r="U386" s="40">
        <v>0</v>
      </c>
      <c r="V386" s="40">
        <v>1</v>
      </c>
      <c r="W386" s="40">
        <v>0</v>
      </c>
      <c r="X386" s="40" t="str">
        <f>IF(Table1[[#This Row],[GR to be done]]=Table1[[#This Row],[IR to be done]], "✔ Match", "⚠ Mismatch")</f>
        <v>✔ Match</v>
      </c>
      <c r="Y386" s="40"/>
      <c r="Z386" s="41">
        <v>45720</v>
      </c>
      <c r="AA386" s="41"/>
      <c r="AB386" s="40"/>
      <c r="AC386" s="40"/>
      <c r="AD386" s="40"/>
      <c r="AE386" s="42" t="str">
        <f>_xlfn.XLOOKUP(Table1[[#This Row],[Vendor Name]],VendorLookup!C:C,VendorLookup!H:H, "")</f>
        <v>FCA</v>
      </c>
      <c r="AF386" s="42"/>
      <c r="AG386" s="42"/>
      <c r="AH386" s="43"/>
      <c r="AI386" s="43"/>
    </row>
    <row r="387" spans="1:35" x14ac:dyDescent="0.35">
      <c r="A387" s="45" t="str">
        <f>_xlfn.XLOOKUP(B387, NetworkLookup!B:B, NetworkLookup!A:A, "")</f>
        <v>N/A</v>
      </c>
      <c r="B387" s="35">
        <v>99427566</v>
      </c>
      <c r="C387" s="45" t="str">
        <f>_xlfn.XLOOKUP(B387, NetworkLookup!B:B, NetworkLookup!C:C, "")</f>
        <v>IND RDS HW MAINTENANCE RPCA</v>
      </c>
      <c r="D387" s="35" t="str">
        <f>_xlfn.XLOOKUP(B387, NetworkLookup!B:B, NetworkLookup!D:D, "")</f>
        <v>INDOOR</v>
      </c>
      <c r="E387" s="36" t="s">
        <v>572</v>
      </c>
      <c r="F387" s="36" t="s">
        <v>30</v>
      </c>
      <c r="G387" s="36" t="s">
        <v>3637</v>
      </c>
      <c r="H387" s="36" t="s">
        <v>555</v>
      </c>
      <c r="I387" s="36">
        <f>_xlfn.XLOOKUP(Table1[[#This Row],[Vendor Name]], VendorLookup!C:C, VendorLookup!B:B, "")</f>
        <v>2000115430</v>
      </c>
      <c r="J387" s="36" t="s">
        <v>41</v>
      </c>
      <c r="K387" s="36" t="s">
        <v>96</v>
      </c>
      <c r="L387" s="37" t="s">
        <v>3703</v>
      </c>
      <c r="M387" s="37">
        <v>9203024213</v>
      </c>
      <c r="N387" s="36">
        <v>6</v>
      </c>
      <c r="O387" s="38">
        <v>1575</v>
      </c>
      <c r="P387" s="36" t="s">
        <v>508</v>
      </c>
      <c r="Q387" s="38">
        <f>Table1[[#This Row],[Net Price]]*Table1[[#This Row],[Qty ordered]]</f>
        <v>1575</v>
      </c>
      <c r="R387" s="36">
        <v>1</v>
      </c>
      <c r="S387" s="36">
        <v>1</v>
      </c>
      <c r="T387" s="40">
        <v>1</v>
      </c>
      <c r="U387" s="40">
        <v>0</v>
      </c>
      <c r="V387" s="40">
        <v>1</v>
      </c>
      <c r="W387" s="40">
        <v>0</v>
      </c>
      <c r="X387" s="40" t="str">
        <f>IF(Table1[[#This Row],[GR to be done]]=Table1[[#This Row],[IR to be done]], "✔ Match", "⚠ Mismatch")</f>
        <v>✔ Match</v>
      </c>
      <c r="Y387" s="40"/>
      <c r="Z387" s="41">
        <v>45720</v>
      </c>
      <c r="AA387" s="41"/>
      <c r="AB387" s="40"/>
      <c r="AC387" s="40"/>
      <c r="AD387" s="40"/>
      <c r="AE387" s="42" t="str">
        <f>_xlfn.XLOOKUP(Table1[[#This Row],[Vendor Name]],VendorLookup!C:C,VendorLookup!H:H, "")</f>
        <v>FCA</v>
      </c>
      <c r="AF387" s="42"/>
      <c r="AG387" s="42"/>
      <c r="AH387" s="43"/>
      <c r="AI387" s="43"/>
    </row>
    <row r="388" spans="1:35" x14ac:dyDescent="0.35">
      <c r="A388" s="45" t="str">
        <f>_xlfn.XLOOKUP(B388, NetworkLookup!B:B, NetworkLookup!A:A, "")</f>
        <v>N/A</v>
      </c>
      <c r="B388" s="35">
        <v>99427566</v>
      </c>
      <c r="C388" s="45" t="str">
        <f>_xlfn.XLOOKUP(B388, NetworkLookup!B:B, NetworkLookup!C:C, "")</f>
        <v>IND RDS HW MAINTENANCE RPCA</v>
      </c>
      <c r="D388" s="35" t="str">
        <f>_xlfn.XLOOKUP(B388, NetworkLookup!B:B, NetworkLookup!D:D, "")</f>
        <v>INDOOR</v>
      </c>
      <c r="E388" s="36" t="s">
        <v>572</v>
      </c>
      <c r="F388" s="36" t="s">
        <v>30</v>
      </c>
      <c r="G388" s="36" t="s">
        <v>3637</v>
      </c>
      <c r="H388" s="36" t="s">
        <v>555</v>
      </c>
      <c r="I388" s="36">
        <f>_xlfn.XLOOKUP(Table1[[#This Row],[Vendor Name]], VendorLookup!C:C, VendorLookup!B:B, "")</f>
        <v>2000115430</v>
      </c>
      <c r="J388" s="36" t="s">
        <v>41</v>
      </c>
      <c r="K388" s="36" t="s">
        <v>96</v>
      </c>
      <c r="L388" s="37" t="s">
        <v>3703</v>
      </c>
      <c r="M388" s="37">
        <v>9203024213</v>
      </c>
      <c r="N388" s="36">
        <v>7</v>
      </c>
      <c r="O388" s="38">
        <v>1575</v>
      </c>
      <c r="P388" s="36" t="s">
        <v>508</v>
      </c>
      <c r="Q388" s="38">
        <f>Table1[[#This Row],[Net Price]]*Table1[[#This Row],[Qty ordered]]</f>
        <v>1575</v>
      </c>
      <c r="R388" s="36">
        <v>1</v>
      </c>
      <c r="S388" s="36">
        <v>1</v>
      </c>
      <c r="T388" s="40">
        <v>1</v>
      </c>
      <c r="U388" s="40">
        <v>0</v>
      </c>
      <c r="V388" s="40">
        <v>1</v>
      </c>
      <c r="W388" s="40">
        <v>0</v>
      </c>
      <c r="X388" s="40" t="str">
        <f>IF(Table1[[#This Row],[GR to be done]]=Table1[[#This Row],[IR to be done]], "✔ Match", "⚠ Mismatch")</f>
        <v>✔ Match</v>
      </c>
      <c r="Y388" s="40"/>
      <c r="Z388" s="41">
        <v>45720</v>
      </c>
      <c r="AA388" s="41"/>
      <c r="AB388" s="40"/>
      <c r="AC388" s="40"/>
      <c r="AD388" s="40"/>
      <c r="AE388" s="42" t="str">
        <f>_xlfn.XLOOKUP(Table1[[#This Row],[Vendor Name]],VendorLookup!C:C,VendorLookup!H:H, "")</f>
        <v>FCA</v>
      </c>
      <c r="AF388" s="42"/>
      <c r="AG388" s="42"/>
      <c r="AH388" s="43"/>
      <c r="AI388" s="43"/>
    </row>
    <row r="389" spans="1:35" x14ac:dyDescent="0.35">
      <c r="A389" s="45" t="str">
        <f>_xlfn.XLOOKUP(B389, NetworkLookup!B:B, NetworkLookup!A:A, "")</f>
        <v>N/A</v>
      </c>
      <c r="B389" s="35">
        <v>99427566</v>
      </c>
      <c r="C389" s="45" t="str">
        <f>_xlfn.XLOOKUP(B389, NetworkLookup!B:B, NetworkLookup!C:C, "")</f>
        <v>IND RDS HW MAINTENANCE RPCA</v>
      </c>
      <c r="D389" s="35" t="str">
        <f>_xlfn.XLOOKUP(B389, NetworkLookup!B:B, NetworkLookup!D:D, "")</f>
        <v>INDOOR</v>
      </c>
      <c r="E389" s="36" t="s">
        <v>572</v>
      </c>
      <c r="F389" s="36" t="s">
        <v>30</v>
      </c>
      <c r="G389" s="36" t="s">
        <v>3637</v>
      </c>
      <c r="H389" s="36" t="s">
        <v>555</v>
      </c>
      <c r="I389" s="36">
        <f>_xlfn.XLOOKUP(Table1[[#This Row],[Vendor Name]], VendorLookup!C:C, VendorLookup!B:B, "")</f>
        <v>2000115430</v>
      </c>
      <c r="J389" s="36" t="s">
        <v>41</v>
      </c>
      <c r="K389" s="36" t="s">
        <v>97</v>
      </c>
      <c r="L389" s="37" t="s">
        <v>3703</v>
      </c>
      <c r="M389" s="37">
        <v>9203024213</v>
      </c>
      <c r="N389" s="36">
        <v>8</v>
      </c>
      <c r="O389" s="38">
        <v>785</v>
      </c>
      <c r="P389" s="36" t="s">
        <v>508</v>
      </c>
      <c r="Q389" s="38">
        <f>Table1[[#This Row],[Net Price]]*Table1[[#This Row],[Qty ordered]]</f>
        <v>785</v>
      </c>
      <c r="R389" s="36">
        <v>1</v>
      </c>
      <c r="S389" s="36">
        <v>1</v>
      </c>
      <c r="T389" s="40">
        <v>1</v>
      </c>
      <c r="U389" s="40">
        <v>0</v>
      </c>
      <c r="V389" s="40">
        <v>1</v>
      </c>
      <c r="W389" s="40">
        <v>0</v>
      </c>
      <c r="X389" s="40" t="str">
        <f>IF(Table1[[#This Row],[GR to be done]]=Table1[[#This Row],[IR to be done]], "✔ Match", "⚠ Mismatch")</f>
        <v>✔ Match</v>
      </c>
      <c r="Y389" s="40"/>
      <c r="Z389" s="41">
        <v>45720</v>
      </c>
      <c r="AA389" s="41"/>
      <c r="AB389" s="40"/>
      <c r="AC389" s="40"/>
      <c r="AD389" s="40"/>
      <c r="AE389" s="42" t="str">
        <f>_xlfn.XLOOKUP(Table1[[#This Row],[Vendor Name]],VendorLookup!C:C,VendorLookup!H:H, "")</f>
        <v>FCA</v>
      </c>
      <c r="AF389" s="42"/>
      <c r="AG389" s="42"/>
      <c r="AH389" s="43"/>
      <c r="AI389" s="43"/>
    </row>
    <row r="390" spans="1:35" x14ac:dyDescent="0.35">
      <c r="A390" s="45" t="str">
        <f>_xlfn.XLOOKUP(B390, NetworkLookup!B:B, NetworkLookup!A:A, "")</f>
        <v>N/A</v>
      </c>
      <c r="B390" s="35">
        <v>99427566</v>
      </c>
      <c r="C390" s="45" t="str">
        <f>_xlfn.XLOOKUP(B390, NetworkLookup!B:B, NetworkLookup!C:C, "")</f>
        <v>IND RDS HW MAINTENANCE RPCA</v>
      </c>
      <c r="D390" s="35" t="str">
        <f>_xlfn.XLOOKUP(B390, NetworkLookup!B:B, NetworkLookup!D:D, "")</f>
        <v>INDOOR</v>
      </c>
      <c r="E390" s="36" t="s">
        <v>572</v>
      </c>
      <c r="F390" s="36" t="s">
        <v>30</v>
      </c>
      <c r="G390" s="36" t="s">
        <v>3637</v>
      </c>
      <c r="H390" s="36" t="s">
        <v>555</v>
      </c>
      <c r="I390" s="36">
        <f>_xlfn.XLOOKUP(Table1[[#This Row],[Vendor Name]], VendorLookup!C:C, VendorLookup!B:B, "")</f>
        <v>2000115430</v>
      </c>
      <c r="J390" s="36" t="s">
        <v>41</v>
      </c>
      <c r="K390" s="36" t="s">
        <v>97</v>
      </c>
      <c r="L390" s="37" t="s">
        <v>3703</v>
      </c>
      <c r="M390" s="37">
        <v>9203024213</v>
      </c>
      <c r="N390" s="36">
        <v>9</v>
      </c>
      <c r="O390" s="38">
        <v>785</v>
      </c>
      <c r="P390" s="36" t="s">
        <v>508</v>
      </c>
      <c r="Q390" s="38">
        <f>Table1[[#This Row],[Net Price]]*Table1[[#This Row],[Qty ordered]]</f>
        <v>785</v>
      </c>
      <c r="R390" s="36">
        <v>1</v>
      </c>
      <c r="S390" s="36">
        <v>1</v>
      </c>
      <c r="T390" s="40">
        <v>1</v>
      </c>
      <c r="U390" s="40">
        <v>0</v>
      </c>
      <c r="V390" s="40">
        <v>1</v>
      </c>
      <c r="W390" s="40">
        <v>0</v>
      </c>
      <c r="X390" s="40" t="str">
        <f>IF(Table1[[#This Row],[GR to be done]]=Table1[[#This Row],[IR to be done]], "✔ Match", "⚠ Mismatch")</f>
        <v>✔ Match</v>
      </c>
      <c r="Y390" s="40"/>
      <c r="Z390" s="41">
        <v>45720</v>
      </c>
      <c r="AA390" s="41"/>
      <c r="AB390" s="40"/>
      <c r="AC390" s="40"/>
      <c r="AD390" s="40"/>
      <c r="AE390" s="42" t="str">
        <f>_xlfn.XLOOKUP(Table1[[#This Row],[Vendor Name]],VendorLookup!C:C,VendorLookup!H:H, "")</f>
        <v>FCA</v>
      </c>
      <c r="AF390" s="42"/>
      <c r="AG390" s="42"/>
      <c r="AH390" s="43"/>
      <c r="AI390" s="43"/>
    </row>
    <row r="391" spans="1:35" x14ac:dyDescent="0.35">
      <c r="A391" s="45" t="str">
        <f>_xlfn.XLOOKUP(B391, NetworkLookup!B:B, NetworkLookup!A:A, "")</f>
        <v>N/A</v>
      </c>
      <c r="B391" s="35">
        <v>99427566</v>
      </c>
      <c r="C391" s="45" t="str">
        <f>_xlfn.XLOOKUP(B391, NetworkLookup!B:B, NetworkLookup!C:C, "")</f>
        <v>IND RDS HW MAINTENANCE RPCA</v>
      </c>
      <c r="D391" s="35" t="str">
        <f>_xlfn.XLOOKUP(B391, NetworkLookup!B:B, NetworkLookup!D:D, "")</f>
        <v>INDOOR</v>
      </c>
      <c r="E391" s="36" t="s">
        <v>572</v>
      </c>
      <c r="F391" s="36" t="s">
        <v>30</v>
      </c>
      <c r="G391" s="36" t="s">
        <v>3637</v>
      </c>
      <c r="H391" s="36" t="s">
        <v>555</v>
      </c>
      <c r="I391" s="36">
        <f>_xlfn.XLOOKUP(Table1[[#This Row],[Vendor Name]], VendorLookup!C:C, VendorLookup!B:B, "")</f>
        <v>2000115430</v>
      </c>
      <c r="J391" s="36" t="s">
        <v>41</v>
      </c>
      <c r="K391" s="36" t="s">
        <v>93</v>
      </c>
      <c r="L391" s="37" t="s">
        <v>3703</v>
      </c>
      <c r="M391" s="37">
        <v>9203024213</v>
      </c>
      <c r="N391" s="36">
        <v>10</v>
      </c>
      <c r="O391" s="38">
        <v>1500</v>
      </c>
      <c r="P391" s="36" t="s">
        <v>508</v>
      </c>
      <c r="Q391" s="38">
        <f>Table1[[#This Row],[Net Price]]*Table1[[#This Row],[Qty ordered]]</f>
        <v>1500</v>
      </c>
      <c r="R391" s="36">
        <v>1</v>
      </c>
      <c r="S391" s="36">
        <v>1</v>
      </c>
      <c r="T391" s="40">
        <v>1</v>
      </c>
      <c r="U391" s="40">
        <v>0</v>
      </c>
      <c r="V391" s="40">
        <v>1</v>
      </c>
      <c r="W391" s="40">
        <v>0</v>
      </c>
      <c r="X391" s="40" t="str">
        <f>IF(Table1[[#This Row],[GR to be done]]=Table1[[#This Row],[IR to be done]], "✔ Match", "⚠ Mismatch")</f>
        <v>✔ Match</v>
      </c>
      <c r="Y391" s="40"/>
      <c r="Z391" s="41">
        <v>45720</v>
      </c>
      <c r="AA391" s="41"/>
      <c r="AB391" s="40"/>
      <c r="AC391" s="40"/>
      <c r="AD391" s="40"/>
      <c r="AE391" s="42" t="str">
        <f>_xlfn.XLOOKUP(Table1[[#This Row],[Vendor Name]],VendorLookup!C:C,VendorLookup!H:H, "")</f>
        <v>FCA</v>
      </c>
      <c r="AF391" s="42"/>
      <c r="AG391" s="42"/>
      <c r="AH391" s="43"/>
      <c r="AI391" s="43"/>
    </row>
    <row r="392" spans="1:35" x14ac:dyDescent="0.35">
      <c r="A392" s="45">
        <f>_xlfn.XLOOKUP(B392, NetworkLookup!B:B, NetworkLookup!A:A, "")</f>
        <v>12277</v>
      </c>
      <c r="B392" s="35">
        <v>900428183</v>
      </c>
      <c r="C392" s="45" t="str">
        <f>_xlfn.XLOOKUP(B392, NetworkLookup!B:B, NetworkLookup!C:C, "")</f>
        <v>IND RDS MR12277 HERMES PF RPCA</v>
      </c>
      <c r="D392" s="35" t="str">
        <f>_xlfn.XLOOKUP(B392, NetworkLookup!B:B, NetworkLookup!D:D, "")</f>
        <v>INDOOR</v>
      </c>
      <c r="E392" s="36" t="s">
        <v>572</v>
      </c>
      <c r="F392" s="36" t="s">
        <v>30</v>
      </c>
      <c r="G392" s="36" t="s">
        <v>3637</v>
      </c>
      <c r="H392" s="36" t="s">
        <v>555</v>
      </c>
      <c r="I392" s="36">
        <f>_xlfn.XLOOKUP(Table1[[#This Row],[Vendor Name]], VendorLookup!C:C, VendorLookup!B:B, "")</f>
        <v>2000167603</v>
      </c>
      <c r="J392" s="36" t="s">
        <v>40</v>
      </c>
      <c r="K392" s="36" t="s">
        <v>336</v>
      </c>
      <c r="L392" s="37" t="s">
        <v>3821</v>
      </c>
      <c r="M392" s="37">
        <v>9203024295</v>
      </c>
      <c r="N392" s="36">
        <v>1</v>
      </c>
      <c r="O392" s="38">
        <v>6600</v>
      </c>
      <c r="P392" s="36" t="s">
        <v>508</v>
      </c>
      <c r="Q392" s="38">
        <f>Table1[[#This Row],[Net Price]]*Table1[[#This Row],[Qty ordered]]</f>
        <v>6600</v>
      </c>
      <c r="R392" s="36">
        <v>1</v>
      </c>
      <c r="S392" s="36">
        <v>1</v>
      </c>
      <c r="T392" s="40">
        <v>1</v>
      </c>
      <c r="U392" s="40">
        <v>0</v>
      </c>
      <c r="V392" s="40">
        <v>1</v>
      </c>
      <c r="W392" s="40">
        <v>0</v>
      </c>
      <c r="X392" s="40" t="str">
        <f>IF(Table1[[#This Row],[GR to be done]]=Table1[[#This Row],[IR to be done]], "✔ Match", "⚠ Mismatch")</f>
        <v>✔ Match</v>
      </c>
      <c r="Y392" s="40"/>
      <c r="Z392" s="41">
        <v>45720</v>
      </c>
      <c r="AA392" s="41"/>
      <c r="AB392" s="40"/>
      <c r="AC392" s="40"/>
      <c r="AD392" s="40"/>
      <c r="AE392" s="42" t="str">
        <f>_xlfn.XLOOKUP(Table1[[#This Row],[Vendor Name]],VendorLookup!C:C,VendorLookup!H:H, "")</f>
        <v>ZZ</v>
      </c>
      <c r="AF392" s="42"/>
      <c r="AG392" s="42"/>
      <c r="AH392" s="43"/>
      <c r="AI392" s="43"/>
    </row>
    <row r="393" spans="1:35" x14ac:dyDescent="0.35">
      <c r="A393" s="45">
        <f>_xlfn.XLOOKUP(B393, NetworkLookup!B:B, NetworkLookup!A:A, "")</f>
        <v>12277</v>
      </c>
      <c r="B393" s="35">
        <v>900428183</v>
      </c>
      <c r="C393" s="45" t="str">
        <f>_xlfn.XLOOKUP(B393, NetworkLookup!B:B, NetworkLookup!C:C, "")</f>
        <v>IND RDS MR12277 HERMES PF RPCA</v>
      </c>
      <c r="D393" s="35" t="str">
        <f>_xlfn.XLOOKUP(B393, NetworkLookup!B:B, NetworkLookup!D:D, "")</f>
        <v>INDOOR</v>
      </c>
      <c r="E393" s="36" t="s">
        <v>572</v>
      </c>
      <c r="F393" s="36" t="s">
        <v>30</v>
      </c>
      <c r="G393" s="36" t="s">
        <v>3637</v>
      </c>
      <c r="H393" s="36" t="s">
        <v>555</v>
      </c>
      <c r="I393" s="36">
        <f>_xlfn.XLOOKUP(Table1[[#This Row],[Vendor Name]], VendorLookup!C:C, VendorLookup!B:B, "")</f>
        <v>2000167603</v>
      </c>
      <c r="J393" s="36" t="s">
        <v>40</v>
      </c>
      <c r="K393" s="36" t="s">
        <v>336</v>
      </c>
      <c r="L393" s="37" t="s">
        <v>3821</v>
      </c>
      <c r="M393" s="37">
        <v>9203024295</v>
      </c>
      <c r="N393" s="36">
        <v>2</v>
      </c>
      <c r="O393" s="38">
        <v>2500</v>
      </c>
      <c r="P393" s="36" t="s">
        <v>508</v>
      </c>
      <c r="Q393" s="38">
        <f>Table1[[#This Row],[Net Price]]*Table1[[#This Row],[Qty ordered]]</f>
        <v>2500</v>
      </c>
      <c r="R393" s="36">
        <v>1</v>
      </c>
      <c r="S393" s="36">
        <v>1</v>
      </c>
      <c r="T393" s="40">
        <v>1</v>
      </c>
      <c r="U393" s="40">
        <v>0</v>
      </c>
      <c r="V393" s="40">
        <v>1</v>
      </c>
      <c r="W393" s="40">
        <v>0</v>
      </c>
      <c r="X393" s="40" t="str">
        <f>IF(Table1[[#This Row],[GR to be done]]=Table1[[#This Row],[IR to be done]], "✔ Match", "⚠ Mismatch")</f>
        <v>✔ Match</v>
      </c>
      <c r="Y393" s="40"/>
      <c r="Z393" s="41">
        <v>45720</v>
      </c>
      <c r="AA393" s="41"/>
      <c r="AB393" s="40"/>
      <c r="AC393" s="40"/>
      <c r="AD393" s="40"/>
      <c r="AE393" s="42" t="str">
        <f>_xlfn.XLOOKUP(Table1[[#This Row],[Vendor Name]],VendorLookup!C:C,VendorLookup!H:H, "")</f>
        <v>ZZ</v>
      </c>
      <c r="AF393" s="42"/>
      <c r="AG393" s="42"/>
      <c r="AH393" s="43"/>
      <c r="AI393" s="43"/>
    </row>
    <row r="394" spans="1:35" x14ac:dyDescent="0.35">
      <c r="A394" s="45">
        <f>_xlfn.XLOOKUP(B394, NetworkLookup!B:B, NetworkLookup!A:A, "")</f>
        <v>2055</v>
      </c>
      <c r="B394" s="35">
        <v>902140645</v>
      </c>
      <c r="C394" s="45" t="str">
        <f>_xlfn.XLOOKUP(B394, NetworkLookup!B:B, NetworkLookup!C:C, "")</f>
        <v>MR2055 Indoor Fusion 8828 Enh DE</v>
      </c>
      <c r="D394" s="35" t="str">
        <f>_xlfn.XLOOKUP(B394, NetworkLookup!B:B, NetworkLookup!D:D, "")</f>
        <v>INDOOR</v>
      </c>
      <c r="E394" s="36" t="s">
        <v>622</v>
      </c>
      <c r="F394" s="36" t="s">
        <v>30</v>
      </c>
      <c r="G394" s="36" t="s">
        <v>3637</v>
      </c>
      <c r="H394" s="36"/>
      <c r="I394" s="36">
        <f>_xlfn.XLOOKUP(Table1[[#This Row],[Vendor Name]], VendorLookup!C:C, VendorLookup!B:B, "")</f>
        <v>1000001823</v>
      </c>
      <c r="J394" s="36" t="s">
        <v>46</v>
      </c>
      <c r="K394" s="36" t="s">
        <v>337</v>
      </c>
      <c r="L394" s="37" t="s">
        <v>3704</v>
      </c>
      <c r="M394" s="37">
        <v>9203024297</v>
      </c>
      <c r="N394" s="36">
        <v>1</v>
      </c>
      <c r="O394" s="38">
        <v>11.4</v>
      </c>
      <c r="P394" s="36" t="s">
        <v>508</v>
      </c>
      <c r="Q394" s="38">
        <f>Table1[[#This Row],[Net Price]]*Table1[[#This Row],[Qty ordered]]</f>
        <v>273.60000000000002</v>
      </c>
      <c r="R394" s="36">
        <v>1</v>
      </c>
      <c r="S394" s="36">
        <v>24</v>
      </c>
      <c r="T394" s="40">
        <v>24</v>
      </c>
      <c r="U394" s="40">
        <v>0</v>
      </c>
      <c r="V394" s="40">
        <v>24</v>
      </c>
      <c r="W394" s="40">
        <v>0</v>
      </c>
      <c r="X394" s="40" t="str">
        <f>IF(Table1[[#This Row],[GR to be done]]=Table1[[#This Row],[IR to be done]], "✔ Match", "⚠ Mismatch")</f>
        <v>✔ Match</v>
      </c>
      <c r="Y394" s="40"/>
      <c r="Z394" s="41">
        <v>45720</v>
      </c>
      <c r="AA394" s="41"/>
      <c r="AB394" s="40"/>
      <c r="AC394" s="40"/>
      <c r="AD394" s="40"/>
      <c r="AE394" s="42" t="str">
        <f>_xlfn.XLOOKUP(Table1[[#This Row],[Vendor Name]],VendorLookup!C:C,VendorLookup!H:H, "")</f>
        <v>DDU</v>
      </c>
      <c r="AF394" s="42"/>
      <c r="AG394" s="42"/>
      <c r="AH394" s="43"/>
      <c r="AI394" s="43"/>
    </row>
    <row r="395" spans="1:35" x14ac:dyDescent="0.35">
      <c r="A395" s="45">
        <f>_xlfn.XLOOKUP(B395, NetworkLookup!B:B, NetworkLookup!A:A, "")</f>
        <v>2055</v>
      </c>
      <c r="B395" s="35">
        <v>902140645</v>
      </c>
      <c r="C395" s="45" t="str">
        <f>_xlfn.XLOOKUP(B395, NetworkLookup!B:B, NetworkLookup!C:C, "")</f>
        <v>MR2055 Indoor Fusion 8828 Enh DE</v>
      </c>
      <c r="D395" s="35" t="str">
        <f>_xlfn.XLOOKUP(B395, NetworkLookup!B:B, NetworkLookup!D:D, "")</f>
        <v>INDOOR</v>
      </c>
      <c r="E395" s="36" t="s">
        <v>3698</v>
      </c>
      <c r="F395" s="36" t="s">
        <v>30</v>
      </c>
      <c r="G395" s="36" t="s">
        <v>3637</v>
      </c>
      <c r="H395" s="36" t="s">
        <v>555</v>
      </c>
      <c r="I395" s="36">
        <f>_xlfn.XLOOKUP(Table1[[#This Row],[Vendor Name]], VendorLookup!C:C, VendorLookup!B:B, "")</f>
        <v>2000041466</v>
      </c>
      <c r="J395" s="36" t="s">
        <v>1810</v>
      </c>
      <c r="K395" s="36" t="s">
        <v>338</v>
      </c>
      <c r="L395" s="37" t="s">
        <v>3705</v>
      </c>
      <c r="M395" s="37">
        <v>9203024409</v>
      </c>
      <c r="N395" s="36">
        <v>1</v>
      </c>
      <c r="O395" s="38">
        <v>4.47</v>
      </c>
      <c r="P395" s="36" t="s">
        <v>507</v>
      </c>
      <c r="Q395" s="38">
        <f>Table1[[#This Row],[Net Price]]*Table1[[#This Row],[Qty ordered]]</f>
        <v>53.64</v>
      </c>
      <c r="R395" s="36">
        <v>1.4358500000000001</v>
      </c>
      <c r="S395" s="36">
        <v>12</v>
      </c>
      <c r="T395" s="40">
        <v>12</v>
      </c>
      <c r="U395" s="40">
        <v>0</v>
      </c>
      <c r="V395" s="40">
        <v>12</v>
      </c>
      <c r="W395" s="40">
        <v>0</v>
      </c>
      <c r="X395" s="40" t="str">
        <f>IF(Table1[[#This Row],[GR to be done]]=Table1[[#This Row],[IR to be done]], "✔ Match", "⚠ Mismatch")</f>
        <v>✔ Match</v>
      </c>
      <c r="Y395" s="40"/>
      <c r="Z395" s="41">
        <v>45721</v>
      </c>
      <c r="AA395" s="41"/>
      <c r="AB395" s="40"/>
      <c r="AC395" s="40"/>
      <c r="AD395" s="40"/>
      <c r="AE395" s="42" t="str">
        <f>_xlfn.XLOOKUP(Table1[[#This Row],[Vendor Name]],VendorLookup!C:C,VendorLookup!H:H, "")</f>
        <v>DAP</v>
      </c>
      <c r="AF395" s="42"/>
      <c r="AG395" s="42"/>
      <c r="AH395" s="43"/>
      <c r="AI395" s="43"/>
    </row>
    <row r="396" spans="1:35" x14ac:dyDescent="0.35">
      <c r="A396" s="45">
        <f>_xlfn.XLOOKUP(B396, NetworkLookup!B:B, NetworkLookup!A:A, "")</f>
        <v>2055</v>
      </c>
      <c r="B396" s="35">
        <v>902140645</v>
      </c>
      <c r="C396" s="45" t="str">
        <f>_xlfn.XLOOKUP(B396, NetworkLookup!B:B, NetworkLookup!C:C, "")</f>
        <v>MR2055 Indoor Fusion 8828 Enh DE</v>
      </c>
      <c r="D396" s="35" t="str">
        <f>_xlfn.XLOOKUP(B396, NetworkLookup!B:B, NetworkLookup!D:D, "")</f>
        <v>INDOOR</v>
      </c>
      <c r="E396" s="36" t="s">
        <v>3698</v>
      </c>
      <c r="F396" s="36" t="s">
        <v>30</v>
      </c>
      <c r="G396" s="36" t="s">
        <v>3637</v>
      </c>
      <c r="H396" s="36" t="s">
        <v>555</v>
      </c>
      <c r="I396" s="36">
        <f>_xlfn.XLOOKUP(Table1[[#This Row],[Vendor Name]], VendorLookup!C:C, VendorLookup!B:B, "")</f>
        <v>2000041466</v>
      </c>
      <c r="J396" s="36" t="s">
        <v>1810</v>
      </c>
      <c r="K396" s="36" t="s">
        <v>339</v>
      </c>
      <c r="L396" s="37" t="s">
        <v>3705</v>
      </c>
      <c r="M396" s="37">
        <v>9203024409</v>
      </c>
      <c r="N396" s="36">
        <v>2</v>
      </c>
      <c r="O396" s="38">
        <v>6.98</v>
      </c>
      <c r="P396" s="36" t="s">
        <v>507</v>
      </c>
      <c r="Q396" s="38">
        <f>Table1[[#This Row],[Net Price]]*Table1[[#This Row],[Qty ordered]]</f>
        <v>167.52</v>
      </c>
      <c r="R396" s="36">
        <v>1.4358500000000001</v>
      </c>
      <c r="S396" s="36">
        <v>24</v>
      </c>
      <c r="T396" s="40">
        <v>24</v>
      </c>
      <c r="U396" s="40">
        <v>0</v>
      </c>
      <c r="V396" s="40">
        <v>24</v>
      </c>
      <c r="W396" s="40">
        <v>0</v>
      </c>
      <c r="X396" s="40" t="str">
        <f>IF(Table1[[#This Row],[GR to be done]]=Table1[[#This Row],[IR to be done]], "✔ Match", "⚠ Mismatch")</f>
        <v>✔ Match</v>
      </c>
      <c r="Y396" s="40"/>
      <c r="Z396" s="41">
        <v>45721</v>
      </c>
      <c r="AA396" s="41"/>
      <c r="AB396" s="40"/>
      <c r="AC396" s="40"/>
      <c r="AD396" s="40"/>
      <c r="AE396" s="42" t="str">
        <f>_xlfn.XLOOKUP(Table1[[#This Row],[Vendor Name]],VendorLookup!C:C,VendorLookup!H:H, "")</f>
        <v>DAP</v>
      </c>
      <c r="AF396" s="42"/>
      <c r="AG396" s="42"/>
      <c r="AH396" s="43"/>
      <c r="AI396" s="43"/>
    </row>
    <row r="397" spans="1:35" x14ac:dyDescent="0.35">
      <c r="A397" s="45">
        <f>_xlfn.XLOOKUP(B397, NetworkLookup!B:B, NetworkLookup!A:A, "")</f>
        <v>2055</v>
      </c>
      <c r="B397" s="35">
        <v>902140645</v>
      </c>
      <c r="C397" s="45" t="str">
        <f>_xlfn.XLOOKUP(B397, NetworkLookup!B:B, NetworkLookup!C:C, "")</f>
        <v>MR2055 Indoor Fusion 8828 Enh DE</v>
      </c>
      <c r="D397" s="35" t="str">
        <f>_xlfn.XLOOKUP(B397, NetworkLookup!B:B, NetworkLookup!D:D, "")</f>
        <v>INDOOR</v>
      </c>
      <c r="E397" s="36" t="s">
        <v>3698</v>
      </c>
      <c r="F397" s="36" t="s">
        <v>30</v>
      </c>
      <c r="G397" s="36" t="s">
        <v>3637</v>
      </c>
      <c r="H397" s="36" t="s">
        <v>555</v>
      </c>
      <c r="I397" s="36">
        <f>_xlfn.XLOOKUP(Table1[[#This Row],[Vendor Name]], VendorLookup!C:C, VendorLookup!B:B, "")</f>
        <v>2000041466</v>
      </c>
      <c r="J397" s="36" t="s">
        <v>1810</v>
      </c>
      <c r="K397" s="36" t="s">
        <v>340</v>
      </c>
      <c r="L397" s="37" t="s">
        <v>3705</v>
      </c>
      <c r="M397" s="37">
        <v>9203024409</v>
      </c>
      <c r="N397" s="36">
        <v>3</v>
      </c>
      <c r="O397" s="38">
        <v>18.02</v>
      </c>
      <c r="P397" s="36" t="s">
        <v>507</v>
      </c>
      <c r="Q397" s="38">
        <f>Table1[[#This Row],[Net Price]]*Table1[[#This Row],[Qty ordered]]</f>
        <v>108.12</v>
      </c>
      <c r="R397" s="36">
        <v>1.4358500000000001</v>
      </c>
      <c r="S397" s="36">
        <v>6</v>
      </c>
      <c r="T397" s="40">
        <v>6</v>
      </c>
      <c r="U397" s="40">
        <v>0</v>
      </c>
      <c r="V397" s="40">
        <v>6</v>
      </c>
      <c r="W397" s="40">
        <v>0</v>
      </c>
      <c r="X397" s="40" t="str">
        <f>IF(Table1[[#This Row],[GR to be done]]=Table1[[#This Row],[IR to be done]], "✔ Match", "⚠ Mismatch")</f>
        <v>✔ Match</v>
      </c>
      <c r="Y397" s="40"/>
      <c r="Z397" s="41">
        <v>45721</v>
      </c>
      <c r="AA397" s="41"/>
      <c r="AB397" s="40"/>
      <c r="AC397" s="40"/>
      <c r="AD397" s="40"/>
      <c r="AE397" s="42" t="str">
        <f>_xlfn.XLOOKUP(Table1[[#This Row],[Vendor Name]],VendorLookup!C:C,VendorLookup!H:H, "")</f>
        <v>DAP</v>
      </c>
      <c r="AF397" s="42"/>
      <c r="AG397" s="42"/>
      <c r="AH397" s="43"/>
      <c r="AI397" s="43"/>
    </row>
    <row r="398" spans="1:35" x14ac:dyDescent="0.35">
      <c r="A398" s="45">
        <f>_xlfn.XLOOKUP(B398, NetworkLookup!B:B, NetworkLookup!A:A, "")</f>
        <v>2055</v>
      </c>
      <c r="B398" s="35">
        <v>902140645</v>
      </c>
      <c r="C398" s="45" t="str">
        <f>_xlfn.XLOOKUP(B398, NetworkLookup!B:B, NetworkLookup!C:C, "")</f>
        <v>MR2055 Indoor Fusion 8828 Enh DE</v>
      </c>
      <c r="D398" s="35" t="str">
        <f>_xlfn.XLOOKUP(B398, NetworkLookup!B:B, NetworkLookup!D:D, "")</f>
        <v>INDOOR</v>
      </c>
      <c r="E398" s="36" t="s">
        <v>3698</v>
      </c>
      <c r="F398" s="36" t="s">
        <v>30</v>
      </c>
      <c r="G398" s="36" t="s">
        <v>3637</v>
      </c>
      <c r="H398" s="36" t="s">
        <v>555</v>
      </c>
      <c r="I398" s="36">
        <f>_xlfn.XLOOKUP(Table1[[#This Row],[Vendor Name]], VendorLookup!C:C, VendorLookup!B:B, "")</f>
        <v>2000041466</v>
      </c>
      <c r="J398" s="36" t="s">
        <v>1810</v>
      </c>
      <c r="K398" s="36" t="s">
        <v>341</v>
      </c>
      <c r="L398" s="37" t="s">
        <v>3705</v>
      </c>
      <c r="M398" s="37">
        <v>9203024409</v>
      </c>
      <c r="N398" s="36">
        <v>4</v>
      </c>
      <c r="O398" s="38">
        <v>0.5</v>
      </c>
      <c r="P398" s="36" t="s">
        <v>507</v>
      </c>
      <c r="Q398" s="38">
        <f>Table1[[#This Row],[Net Price]]*Table1[[#This Row],[Qty ordered]]</f>
        <v>90</v>
      </c>
      <c r="R398" s="36">
        <v>1.4358500000000001</v>
      </c>
      <c r="S398" s="36">
        <v>180</v>
      </c>
      <c r="T398" s="40">
        <v>180</v>
      </c>
      <c r="U398" s="40">
        <v>0</v>
      </c>
      <c r="V398" s="40">
        <v>180</v>
      </c>
      <c r="W398" s="40">
        <v>0</v>
      </c>
      <c r="X398" s="40" t="str">
        <f>IF(Table1[[#This Row],[GR to be done]]=Table1[[#This Row],[IR to be done]], "✔ Match", "⚠ Mismatch")</f>
        <v>✔ Match</v>
      </c>
      <c r="Y398" s="40"/>
      <c r="Z398" s="41">
        <v>45721</v>
      </c>
      <c r="AA398" s="41"/>
      <c r="AB398" s="40"/>
      <c r="AC398" s="40"/>
      <c r="AD398" s="40"/>
      <c r="AE398" s="42" t="str">
        <f>_xlfn.XLOOKUP(Table1[[#This Row],[Vendor Name]],VendorLookup!C:C,VendorLookup!H:H, "")</f>
        <v>DAP</v>
      </c>
      <c r="AF398" s="42"/>
      <c r="AG398" s="42"/>
      <c r="AH398" s="43"/>
      <c r="AI398" s="43"/>
    </row>
    <row r="399" spans="1:35" x14ac:dyDescent="0.35">
      <c r="A399" s="45">
        <f>_xlfn.XLOOKUP(B399, NetworkLookup!B:B, NetworkLookup!A:A, "")</f>
        <v>2055</v>
      </c>
      <c r="B399" s="35">
        <v>902140645</v>
      </c>
      <c r="C399" s="45" t="str">
        <f>_xlfn.XLOOKUP(B399, NetworkLookup!B:B, NetworkLookup!C:C, "")</f>
        <v>MR2055 Indoor Fusion 8828 Enh DE</v>
      </c>
      <c r="D399" s="35" t="str">
        <f>_xlfn.XLOOKUP(B399, NetworkLookup!B:B, NetworkLookup!D:D, "")</f>
        <v>INDOOR</v>
      </c>
      <c r="E399" s="36" t="s">
        <v>3698</v>
      </c>
      <c r="F399" s="36" t="s">
        <v>30</v>
      </c>
      <c r="G399" s="36" t="s">
        <v>3637</v>
      </c>
      <c r="H399" s="36" t="s">
        <v>555</v>
      </c>
      <c r="I399" s="36">
        <f>_xlfn.XLOOKUP(Table1[[#This Row],[Vendor Name]], VendorLookup!C:C, VendorLookup!B:B, "")</f>
        <v>2000041466</v>
      </c>
      <c r="J399" s="36" t="s">
        <v>1810</v>
      </c>
      <c r="K399" s="36" t="s">
        <v>342</v>
      </c>
      <c r="L399" s="37" t="s">
        <v>3705</v>
      </c>
      <c r="M399" s="37">
        <v>9203024409</v>
      </c>
      <c r="N399" s="36">
        <v>5</v>
      </c>
      <c r="O399" s="38">
        <v>10.99</v>
      </c>
      <c r="P399" s="36" t="s">
        <v>507</v>
      </c>
      <c r="Q399" s="38">
        <f>Table1[[#This Row],[Net Price]]*Table1[[#This Row],[Qty ordered]]</f>
        <v>65.94</v>
      </c>
      <c r="R399" s="36">
        <v>1.4358500000000001</v>
      </c>
      <c r="S399" s="36">
        <v>6</v>
      </c>
      <c r="T399" s="40">
        <v>6</v>
      </c>
      <c r="U399" s="40">
        <v>0</v>
      </c>
      <c r="V399" s="40">
        <v>6</v>
      </c>
      <c r="W399" s="40">
        <v>0</v>
      </c>
      <c r="X399" s="40" t="str">
        <f>IF(Table1[[#This Row],[GR to be done]]=Table1[[#This Row],[IR to be done]], "✔ Match", "⚠ Mismatch")</f>
        <v>✔ Match</v>
      </c>
      <c r="Y399" s="40"/>
      <c r="Z399" s="41">
        <v>45721</v>
      </c>
      <c r="AA399" s="41"/>
      <c r="AB399" s="40"/>
      <c r="AC399" s="40"/>
      <c r="AD399" s="40"/>
      <c r="AE399" s="42" t="str">
        <f>_xlfn.XLOOKUP(Table1[[#This Row],[Vendor Name]],VendorLookup!C:C,VendorLookup!H:H, "")</f>
        <v>DAP</v>
      </c>
      <c r="AF399" s="42"/>
      <c r="AG399" s="42"/>
      <c r="AH399" s="43"/>
      <c r="AI399" s="43"/>
    </row>
    <row r="400" spans="1:35" x14ac:dyDescent="0.35">
      <c r="A400" s="45">
        <f>_xlfn.XLOOKUP(B400, NetworkLookup!B:B, NetworkLookup!A:A, "")</f>
        <v>2055</v>
      </c>
      <c r="B400" s="35">
        <v>902140645</v>
      </c>
      <c r="C400" s="45" t="str">
        <f>_xlfn.XLOOKUP(B400, NetworkLookup!B:B, NetworkLookup!C:C, "")</f>
        <v>MR2055 Indoor Fusion 8828 Enh DE</v>
      </c>
      <c r="D400" s="35" t="str">
        <f>_xlfn.XLOOKUP(B400, NetworkLookup!B:B, NetworkLookup!D:D, "")</f>
        <v>INDOOR</v>
      </c>
      <c r="E400" s="36" t="s">
        <v>3698</v>
      </c>
      <c r="F400" s="36" t="s">
        <v>30</v>
      </c>
      <c r="G400" s="36" t="s">
        <v>3637</v>
      </c>
      <c r="H400" s="36" t="s">
        <v>555</v>
      </c>
      <c r="I400" s="36">
        <f>_xlfn.XLOOKUP(Table1[[#This Row],[Vendor Name]], VendorLookup!C:C, VendorLookup!B:B, "")</f>
        <v>2000041466</v>
      </c>
      <c r="J400" s="36" t="s">
        <v>1810</v>
      </c>
      <c r="K400" s="36" t="s">
        <v>343</v>
      </c>
      <c r="L400" s="37" t="s">
        <v>3705</v>
      </c>
      <c r="M400" s="37">
        <v>9203024409</v>
      </c>
      <c r="N400" s="36">
        <v>6</v>
      </c>
      <c r="O400" s="38">
        <v>17.190000000000001</v>
      </c>
      <c r="P400" s="36" t="s">
        <v>507</v>
      </c>
      <c r="Q400" s="38">
        <f>Table1[[#This Row],[Net Price]]*Table1[[#This Row],[Qty ordered]]</f>
        <v>103.14000000000001</v>
      </c>
      <c r="R400" s="36">
        <v>1.4358500000000001</v>
      </c>
      <c r="S400" s="36">
        <v>6</v>
      </c>
      <c r="T400" s="40">
        <v>6</v>
      </c>
      <c r="U400" s="40">
        <v>0</v>
      </c>
      <c r="V400" s="40">
        <v>6</v>
      </c>
      <c r="W400" s="40">
        <v>0</v>
      </c>
      <c r="X400" s="40" t="str">
        <f>IF(Table1[[#This Row],[GR to be done]]=Table1[[#This Row],[IR to be done]], "✔ Match", "⚠ Mismatch")</f>
        <v>✔ Match</v>
      </c>
      <c r="Y400" s="40"/>
      <c r="Z400" s="41">
        <v>45721</v>
      </c>
      <c r="AA400" s="41"/>
      <c r="AB400" s="40"/>
      <c r="AC400" s="40"/>
      <c r="AD400" s="40"/>
      <c r="AE400" s="42" t="str">
        <f>_xlfn.XLOOKUP(Table1[[#This Row],[Vendor Name]],VendorLookup!C:C,VendorLookup!H:H, "")</f>
        <v>DAP</v>
      </c>
      <c r="AF400" s="42"/>
      <c r="AG400" s="42"/>
      <c r="AH400" s="43"/>
      <c r="AI400" s="43"/>
    </row>
    <row r="401" spans="1:35" x14ac:dyDescent="0.35">
      <c r="A401" s="45">
        <f>_xlfn.XLOOKUP(B401, NetworkLookup!B:B, NetworkLookup!A:A, "")</f>
        <v>2055</v>
      </c>
      <c r="B401" s="35">
        <v>902140645</v>
      </c>
      <c r="C401" s="45" t="str">
        <f>_xlfn.XLOOKUP(B401, NetworkLookup!B:B, NetworkLookup!C:C, "")</f>
        <v>MR2055 Indoor Fusion 8828 Enh DE</v>
      </c>
      <c r="D401" s="35" t="str">
        <f>_xlfn.XLOOKUP(B401, NetworkLookup!B:B, NetworkLookup!D:D, "")</f>
        <v>INDOOR</v>
      </c>
      <c r="E401" s="36" t="s">
        <v>3698</v>
      </c>
      <c r="F401" s="36" t="s">
        <v>30</v>
      </c>
      <c r="G401" s="36" t="s">
        <v>3637</v>
      </c>
      <c r="H401" s="36" t="s">
        <v>555</v>
      </c>
      <c r="I401" s="36">
        <f>_xlfn.XLOOKUP(Table1[[#This Row],[Vendor Name]], VendorLookup!C:C, VendorLookup!B:B, "")</f>
        <v>2000041466</v>
      </c>
      <c r="J401" s="36" t="s">
        <v>1810</v>
      </c>
      <c r="K401" s="36" t="s">
        <v>344</v>
      </c>
      <c r="L401" s="37" t="s">
        <v>3705</v>
      </c>
      <c r="M401" s="37">
        <v>9203024409</v>
      </c>
      <c r="N401" s="36">
        <v>7</v>
      </c>
      <c r="O401" s="38">
        <v>0.5</v>
      </c>
      <c r="P401" s="36" t="s">
        <v>507</v>
      </c>
      <c r="Q401" s="38">
        <f>Table1[[#This Row],[Net Price]]*Table1[[#This Row],[Qty ordered]]</f>
        <v>48</v>
      </c>
      <c r="R401" s="36">
        <v>1.4358500000000001</v>
      </c>
      <c r="S401" s="36">
        <v>96</v>
      </c>
      <c r="T401" s="40">
        <v>96</v>
      </c>
      <c r="U401" s="40">
        <v>0</v>
      </c>
      <c r="V401" s="40">
        <v>96</v>
      </c>
      <c r="W401" s="40">
        <v>0</v>
      </c>
      <c r="X401" s="40" t="str">
        <f>IF(Table1[[#This Row],[GR to be done]]=Table1[[#This Row],[IR to be done]], "✔ Match", "⚠ Mismatch")</f>
        <v>✔ Match</v>
      </c>
      <c r="Y401" s="40"/>
      <c r="Z401" s="41">
        <v>45721</v>
      </c>
      <c r="AA401" s="41"/>
      <c r="AB401" s="40"/>
      <c r="AC401" s="40"/>
      <c r="AD401" s="40"/>
      <c r="AE401" s="42" t="str">
        <f>_xlfn.XLOOKUP(Table1[[#This Row],[Vendor Name]],VendorLookup!C:C,VendorLookup!H:H, "")</f>
        <v>DAP</v>
      </c>
      <c r="AF401" s="42"/>
      <c r="AG401" s="42"/>
      <c r="AH401" s="43"/>
      <c r="AI401" s="43"/>
    </row>
    <row r="402" spans="1:35" x14ac:dyDescent="0.35">
      <c r="A402" s="45">
        <f>_xlfn.XLOOKUP(B402, NetworkLookup!B:B, NetworkLookup!A:A, "")</f>
        <v>2055</v>
      </c>
      <c r="B402" s="35">
        <v>902140645</v>
      </c>
      <c r="C402" s="45" t="str">
        <f>_xlfn.XLOOKUP(B402, NetworkLookup!B:B, NetworkLookup!C:C, "")</f>
        <v>MR2055 Indoor Fusion 8828 Enh DE</v>
      </c>
      <c r="D402" s="35" t="str">
        <f>_xlfn.XLOOKUP(B402, NetworkLookup!B:B, NetworkLookup!D:D, "")</f>
        <v>INDOOR</v>
      </c>
      <c r="E402" s="36" t="s">
        <v>3698</v>
      </c>
      <c r="F402" s="36" t="s">
        <v>30</v>
      </c>
      <c r="G402" s="36" t="s">
        <v>3637</v>
      </c>
      <c r="H402" s="36" t="s">
        <v>555</v>
      </c>
      <c r="I402" s="36">
        <f>_xlfn.XLOOKUP(Table1[[#This Row],[Vendor Name]], VendorLookup!C:C, VendorLookup!B:B, "")</f>
        <v>2000041466</v>
      </c>
      <c r="J402" s="36" t="s">
        <v>1810</v>
      </c>
      <c r="K402" s="36" t="s">
        <v>345</v>
      </c>
      <c r="L402" s="37" t="s">
        <v>3705</v>
      </c>
      <c r="M402" s="37">
        <v>9203024409</v>
      </c>
      <c r="N402" s="36">
        <v>8</v>
      </c>
      <c r="O402" s="38">
        <v>2.21</v>
      </c>
      <c r="P402" s="36" t="s">
        <v>507</v>
      </c>
      <c r="Q402" s="38">
        <f>Table1[[#This Row],[Net Price]]*Table1[[#This Row],[Qty ordered]]</f>
        <v>13.26</v>
      </c>
      <c r="R402" s="36">
        <v>1.4358500000000001</v>
      </c>
      <c r="S402" s="36">
        <v>6</v>
      </c>
      <c r="T402" s="40">
        <v>6</v>
      </c>
      <c r="U402" s="40">
        <v>0</v>
      </c>
      <c r="V402" s="40">
        <v>6</v>
      </c>
      <c r="W402" s="40">
        <v>0</v>
      </c>
      <c r="X402" s="40" t="str">
        <f>IF(Table1[[#This Row],[GR to be done]]=Table1[[#This Row],[IR to be done]], "✔ Match", "⚠ Mismatch")</f>
        <v>✔ Match</v>
      </c>
      <c r="Y402" s="40"/>
      <c r="Z402" s="41">
        <v>45721</v>
      </c>
      <c r="AA402" s="41"/>
      <c r="AB402" s="40"/>
      <c r="AC402" s="40"/>
      <c r="AD402" s="40"/>
      <c r="AE402" s="42" t="str">
        <f>_xlfn.XLOOKUP(Table1[[#This Row],[Vendor Name]],VendorLookup!C:C,VendorLookup!H:H, "")</f>
        <v>DAP</v>
      </c>
      <c r="AF402" s="42"/>
      <c r="AG402" s="42"/>
      <c r="AH402" s="43"/>
      <c r="AI402" s="43"/>
    </row>
    <row r="403" spans="1:35" x14ac:dyDescent="0.35">
      <c r="A403" s="45">
        <f>_xlfn.XLOOKUP(B403, NetworkLookup!B:B, NetworkLookup!A:A, "")</f>
        <v>2055</v>
      </c>
      <c r="B403" s="35">
        <v>902140645</v>
      </c>
      <c r="C403" s="45" t="str">
        <f>_xlfn.XLOOKUP(B403, NetworkLookup!B:B, NetworkLookup!C:C, "")</f>
        <v>MR2055 Indoor Fusion 8828 Enh DE</v>
      </c>
      <c r="D403" s="35" t="str">
        <f>_xlfn.XLOOKUP(B403, NetworkLookup!B:B, NetworkLookup!D:D, "")</f>
        <v>INDOOR</v>
      </c>
      <c r="E403" s="36" t="s">
        <v>3698</v>
      </c>
      <c r="F403" s="36" t="s">
        <v>30</v>
      </c>
      <c r="G403" s="36" t="s">
        <v>3637</v>
      </c>
      <c r="H403" s="36" t="s">
        <v>555</v>
      </c>
      <c r="I403" s="36">
        <f>_xlfn.XLOOKUP(Table1[[#This Row],[Vendor Name]], VendorLookup!C:C, VendorLookup!B:B, "")</f>
        <v>2000041466</v>
      </c>
      <c r="J403" s="36" t="s">
        <v>1810</v>
      </c>
      <c r="K403" s="36" t="s">
        <v>346</v>
      </c>
      <c r="L403" s="37" t="s">
        <v>3705</v>
      </c>
      <c r="M403" s="37">
        <v>9203024409</v>
      </c>
      <c r="N403" s="36">
        <v>9</v>
      </c>
      <c r="O403" s="38">
        <v>2.02</v>
      </c>
      <c r="P403" s="36" t="s">
        <v>507</v>
      </c>
      <c r="Q403" s="38">
        <f>Table1[[#This Row],[Net Price]]*Table1[[#This Row],[Qty ordered]]</f>
        <v>12.120000000000001</v>
      </c>
      <c r="R403" s="36">
        <v>1.4358500000000001</v>
      </c>
      <c r="S403" s="36">
        <v>6</v>
      </c>
      <c r="T403" s="40">
        <v>6</v>
      </c>
      <c r="U403" s="40">
        <v>0</v>
      </c>
      <c r="V403" s="40">
        <v>6</v>
      </c>
      <c r="W403" s="40">
        <v>0</v>
      </c>
      <c r="X403" s="40" t="str">
        <f>IF(Table1[[#This Row],[GR to be done]]=Table1[[#This Row],[IR to be done]], "✔ Match", "⚠ Mismatch")</f>
        <v>✔ Match</v>
      </c>
      <c r="Y403" s="40"/>
      <c r="Z403" s="41">
        <v>45721</v>
      </c>
      <c r="AA403" s="41"/>
      <c r="AB403" s="40"/>
      <c r="AC403" s="40"/>
      <c r="AD403" s="40"/>
      <c r="AE403" s="42" t="str">
        <f>_xlfn.XLOOKUP(Table1[[#This Row],[Vendor Name]],VendorLookup!C:C,VendorLookup!H:H, "")</f>
        <v>DAP</v>
      </c>
      <c r="AF403" s="42"/>
      <c r="AG403" s="42"/>
      <c r="AH403" s="43"/>
      <c r="AI403" s="43"/>
    </row>
    <row r="404" spans="1:35" x14ac:dyDescent="0.35">
      <c r="A404" s="45">
        <f>_xlfn.XLOOKUP(B404, NetworkLookup!B:B, NetworkLookup!A:A, "")</f>
        <v>2055</v>
      </c>
      <c r="B404" s="35">
        <v>902140645</v>
      </c>
      <c r="C404" s="45" t="str">
        <f>_xlfn.XLOOKUP(B404, NetworkLookup!B:B, NetworkLookup!C:C, "")</f>
        <v>MR2055 Indoor Fusion 8828 Enh DE</v>
      </c>
      <c r="D404" s="35" t="str">
        <f>_xlfn.XLOOKUP(B404, NetworkLookup!B:B, NetworkLookup!D:D, "")</f>
        <v>INDOOR</v>
      </c>
      <c r="E404" s="36" t="s">
        <v>3698</v>
      </c>
      <c r="F404" s="36" t="s">
        <v>30</v>
      </c>
      <c r="G404" s="36" t="s">
        <v>3637</v>
      </c>
      <c r="H404" s="36" t="s">
        <v>555</v>
      </c>
      <c r="I404" s="36">
        <f>_xlfn.XLOOKUP(Table1[[#This Row],[Vendor Name]], VendorLookup!C:C, VendorLookup!B:B, "")</f>
        <v>2000041466</v>
      </c>
      <c r="J404" s="36" t="s">
        <v>1810</v>
      </c>
      <c r="K404" s="36" t="s">
        <v>347</v>
      </c>
      <c r="L404" s="37" t="s">
        <v>3705</v>
      </c>
      <c r="M404" s="37">
        <v>9203024409</v>
      </c>
      <c r="N404" s="36">
        <v>10</v>
      </c>
      <c r="O404" s="38">
        <v>0.5</v>
      </c>
      <c r="P404" s="36" t="s">
        <v>507</v>
      </c>
      <c r="Q404" s="38">
        <f>Table1[[#This Row],[Net Price]]*Table1[[#This Row],[Qty ordered]]</f>
        <v>6</v>
      </c>
      <c r="R404" s="36">
        <v>1.4358500000000001</v>
      </c>
      <c r="S404" s="36">
        <v>12</v>
      </c>
      <c r="T404" s="40">
        <v>12</v>
      </c>
      <c r="U404" s="40">
        <v>0</v>
      </c>
      <c r="V404" s="40">
        <v>12</v>
      </c>
      <c r="W404" s="40">
        <v>0</v>
      </c>
      <c r="X404" s="40" t="str">
        <f>IF(Table1[[#This Row],[GR to be done]]=Table1[[#This Row],[IR to be done]], "✔ Match", "⚠ Mismatch")</f>
        <v>✔ Match</v>
      </c>
      <c r="Y404" s="40"/>
      <c r="Z404" s="41">
        <v>45721</v>
      </c>
      <c r="AA404" s="41"/>
      <c r="AB404" s="40"/>
      <c r="AC404" s="40"/>
      <c r="AD404" s="40"/>
      <c r="AE404" s="42" t="str">
        <f>_xlfn.XLOOKUP(Table1[[#This Row],[Vendor Name]],VendorLookup!C:C,VendorLookup!H:H, "")</f>
        <v>DAP</v>
      </c>
      <c r="AF404" s="42"/>
      <c r="AG404" s="42"/>
      <c r="AH404" s="43"/>
      <c r="AI404" s="43"/>
    </row>
    <row r="405" spans="1:35" x14ac:dyDescent="0.35">
      <c r="A405" s="45">
        <f>_xlfn.XLOOKUP(B405, NetworkLookup!B:B, NetworkLookup!A:A, "")</f>
        <v>2055</v>
      </c>
      <c r="B405" s="35">
        <v>902140645</v>
      </c>
      <c r="C405" s="45" t="str">
        <f>_xlfn.XLOOKUP(B405, NetworkLookup!B:B, NetworkLookup!C:C, "")</f>
        <v>MR2055 Indoor Fusion 8828 Enh DE</v>
      </c>
      <c r="D405" s="35" t="str">
        <f>_xlfn.XLOOKUP(B405, NetworkLookup!B:B, NetworkLookup!D:D, "")</f>
        <v>INDOOR</v>
      </c>
      <c r="E405" s="36" t="s">
        <v>3698</v>
      </c>
      <c r="F405" s="36" t="s">
        <v>30</v>
      </c>
      <c r="G405" s="36" t="s">
        <v>3637</v>
      </c>
      <c r="H405" s="36" t="s">
        <v>555</v>
      </c>
      <c r="I405" s="36">
        <f>_xlfn.XLOOKUP(Table1[[#This Row],[Vendor Name]], VendorLookup!C:C, VendorLookup!B:B, "")</f>
        <v>2000041466</v>
      </c>
      <c r="J405" s="36" t="s">
        <v>1810</v>
      </c>
      <c r="K405" s="36" t="s">
        <v>348</v>
      </c>
      <c r="L405" s="37" t="s">
        <v>3705</v>
      </c>
      <c r="M405" s="37">
        <v>9203024409</v>
      </c>
      <c r="N405" s="36">
        <v>11</v>
      </c>
      <c r="O405" s="38">
        <v>0.5</v>
      </c>
      <c r="P405" s="36" t="s">
        <v>507</v>
      </c>
      <c r="Q405" s="38">
        <f>Table1[[#This Row],[Net Price]]*Table1[[#This Row],[Qty ordered]]</f>
        <v>18</v>
      </c>
      <c r="R405" s="36">
        <v>1.4358500000000001</v>
      </c>
      <c r="S405" s="36">
        <v>36</v>
      </c>
      <c r="T405" s="40">
        <v>36</v>
      </c>
      <c r="U405" s="40">
        <v>0</v>
      </c>
      <c r="V405" s="40">
        <v>36</v>
      </c>
      <c r="W405" s="40">
        <v>0</v>
      </c>
      <c r="X405" s="40" t="str">
        <f>IF(Table1[[#This Row],[GR to be done]]=Table1[[#This Row],[IR to be done]], "✔ Match", "⚠ Mismatch")</f>
        <v>✔ Match</v>
      </c>
      <c r="Y405" s="40"/>
      <c r="Z405" s="41">
        <v>45721</v>
      </c>
      <c r="AA405" s="41"/>
      <c r="AB405" s="40"/>
      <c r="AC405" s="40"/>
      <c r="AD405" s="40"/>
      <c r="AE405" s="42" t="str">
        <f>_xlfn.XLOOKUP(Table1[[#This Row],[Vendor Name]],VendorLookup!C:C,VendorLookup!H:H, "")</f>
        <v>DAP</v>
      </c>
      <c r="AF405" s="42"/>
      <c r="AG405" s="42"/>
      <c r="AH405" s="43"/>
      <c r="AI405" s="43"/>
    </row>
    <row r="406" spans="1:35" x14ac:dyDescent="0.35">
      <c r="A406" s="45">
        <f>_xlfn.XLOOKUP(B406, NetworkLookup!B:B, NetworkLookup!A:A, "")</f>
        <v>2055</v>
      </c>
      <c r="B406" s="35">
        <v>902140645</v>
      </c>
      <c r="C406" s="45" t="str">
        <f>_xlfn.XLOOKUP(B406, NetworkLookup!B:B, NetworkLookup!C:C, "")</f>
        <v>MR2055 Indoor Fusion 8828 Enh DE</v>
      </c>
      <c r="D406" s="35" t="str">
        <f>_xlfn.XLOOKUP(B406, NetworkLookup!B:B, NetworkLookup!D:D, "")</f>
        <v>INDOOR</v>
      </c>
      <c r="E406" s="36" t="s">
        <v>3698</v>
      </c>
      <c r="F406" s="36" t="s">
        <v>30</v>
      </c>
      <c r="G406" s="36" t="s">
        <v>3637</v>
      </c>
      <c r="H406" s="36" t="s">
        <v>555</v>
      </c>
      <c r="I406" s="36">
        <f>_xlfn.XLOOKUP(Table1[[#This Row],[Vendor Name]], VendorLookup!C:C, VendorLookup!B:B, "")</f>
        <v>2000041466</v>
      </c>
      <c r="J406" s="36" t="s">
        <v>1810</v>
      </c>
      <c r="K406" s="36" t="s">
        <v>349</v>
      </c>
      <c r="L406" s="37" t="s">
        <v>3705</v>
      </c>
      <c r="M406" s="37">
        <v>9203024409</v>
      </c>
      <c r="N406" s="36">
        <v>12</v>
      </c>
      <c r="O406" s="38">
        <v>3.13</v>
      </c>
      <c r="P406" s="36" t="s">
        <v>507</v>
      </c>
      <c r="Q406" s="38">
        <f>Table1[[#This Row],[Net Price]]*Table1[[#This Row],[Qty ordered]]</f>
        <v>75.12</v>
      </c>
      <c r="R406" s="36">
        <v>1.4358500000000001</v>
      </c>
      <c r="S406" s="36">
        <v>24</v>
      </c>
      <c r="T406" s="40">
        <v>24</v>
      </c>
      <c r="U406" s="40">
        <v>0</v>
      </c>
      <c r="V406" s="40">
        <v>24</v>
      </c>
      <c r="W406" s="40">
        <v>0</v>
      </c>
      <c r="X406" s="40" t="str">
        <f>IF(Table1[[#This Row],[GR to be done]]=Table1[[#This Row],[IR to be done]], "✔ Match", "⚠ Mismatch")</f>
        <v>✔ Match</v>
      </c>
      <c r="Y406" s="40"/>
      <c r="Z406" s="41">
        <v>45721</v>
      </c>
      <c r="AA406" s="41"/>
      <c r="AB406" s="40"/>
      <c r="AC406" s="40"/>
      <c r="AD406" s="40"/>
      <c r="AE406" s="42" t="str">
        <f>_xlfn.XLOOKUP(Table1[[#This Row],[Vendor Name]],VendorLookup!C:C,VendorLookup!H:H, "")</f>
        <v>DAP</v>
      </c>
      <c r="AF406" s="42"/>
      <c r="AG406" s="42"/>
      <c r="AH406" s="43"/>
      <c r="AI406" s="43"/>
    </row>
    <row r="407" spans="1:35" x14ac:dyDescent="0.35">
      <c r="A407" s="45">
        <f>_xlfn.XLOOKUP(B407, NetworkLookup!B:B, NetworkLookup!A:A, "")</f>
        <v>2055</v>
      </c>
      <c r="B407" s="35">
        <v>902140645</v>
      </c>
      <c r="C407" s="45" t="str">
        <f>_xlfn.XLOOKUP(B407, NetworkLookup!B:B, NetworkLookup!C:C, "")</f>
        <v>MR2055 Indoor Fusion 8828 Enh DE</v>
      </c>
      <c r="D407" s="35" t="str">
        <f>_xlfn.XLOOKUP(B407, NetworkLookup!B:B, NetworkLookup!D:D, "")</f>
        <v>INDOOR</v>
      </c>
      <c r="E407" s="36" t="s">
        <v>3698</v>
      </c>
      <c r="F407" s="36" t="s">
        <v>30</v>
      </c>
      <c r="G407" s="36" t="s">
        <v>3637</v>
      </c>
      <c r="H407" s="36" t="s">
        <v>555</v>
      </c>
      <c r="I407" s="36">
        <f>_xlfn.XLOOKUP(Table1[[#This Row],[Vendor Name]], VendorLookup!C:C, VendorLookup!B:B, "")</f>
        <v>2000041466</v>
      </c>
      <c r="J407" s="36" t="s">
        <v>1810</v>
      </c>
      <c r="K407" s="36" t="s">
        <v>350</v>
      </c>
      <c r="L407" s="37" t="s">
        <v>3705</v>
      </c>
      <c r="M407" s="37">
        <v>9203024409</v>
      </c>
      <c r="N407" s="36">
        <v>13</v>
      </c>
      <c r="O407" s="38">
        <v>8.39</v>
      </c>
      <c r="P407" s="36" t="s">
        <v>507</v>
      </c>
      <c r="Q407" s="38">
        <f>Table1[[#This Row],[Net Price]]*Table1[[#This Row],[Qty ordered]]</f>
        <v>100.68</v>
      </c>
      <c r="R407" s="36">
        <v>1.4358500000000001</v>
      </c>
      <c r="S407" s="36">
        <v>12</v>
      </c>
      <c r="T407" s="40">
        <v>12</v>
      </c>
      <c r="U407" s="40">
        <v>0</v>
      </c>
      <c r="V407" s="40">
        <v>12</v>
      </c>
      <c r="W407" s="40">
        <v>0</v>
      </c>
      <c r="X407" s="40" t="str">
        <f>IF(Table1[[#This Row],[GR to be done]]=Table1[[#This Row],[IR to be done]], "✔ Match", "⚠ Mismatch")</f>
        <v>✔ Match</v>
      </c>
      <c r="Y407" s="40"/>
      <c r="Z407" s="41">
        <v>45721</v>
      </c>
      <c r="AA407" s="41"/>
      <c r="AB407" s="40"/>
      <c r="AC407" s="40"/>
      <c r="AD407" s="40"/>
      <c r="AE407" s="42" t="str">
        <f>_xlfn.XLOOKUP(Table1[[#This Row],[Vendor Name]],VendorLookup!C:C,VendorLookup!H:H, "")</f>
        <v>DAP</v>
      </c>
      <c r="AF407" s="42"/>
      <c r="AG407" s="42"/>
      <c r="AH407" s="43"/>
      <c r="AI407" s="43"/>
    </row>
    <row r="408" spans="1:35" x14ac:dyDescent="0.35">
      <c r="A408" s="45">
        <f>_xlfn.XLOOKUP(B408, NetworkLookup!B:B, NetworkLookup!A:A, "")</f>
        <v>2055</v>
      </c>
      <c r="B408" s="35">
        <v>902140645</v>
      </c>
      <c r="C408" s="45" t="str">
        <f>_xlfn.XLOOKUP(B408, NetworkLookup!B:B, NetworkLookup!C:C, "")</f>
        <v>MR2055 Indoor Fusion 8828 Enh DE</v>
      </c>
      <c r="D408" s="35" t="str">
        <f>_xlfn.XLOOKUP(B408, NetworkLookup!B:B, NetworkLookup!D:D, "")</f>
        <v>INDOOR</v>
      </c>
      <c r="E408" s="36" t="s">
        <v>3698</v>
      </c>
      <c r="F408" s="36" t="s">
        <v>30</v>
      </c>
      <c r="G408" s="36" t="s">
        <v>3637</v>
      </c>
      <c r="H408" s="36" t="s">
        <v>555</v>
      </c>
      <c r="I408" s="36">
        <f>_xlfn.XLOOKUP(Table1[[#This Row],[Vendor Name]], VendorLookup!C:C, VendorLookup!B:B, "")</f>
        <v>2000041466</v>
      </c>
      <c r="J408" s="36" t="s">
        <v>1810</v>
      </c>
      <c r="K408" s="36" t="s">
        <v>351</v>
      </c>
      <c r="L408" s="37" t="s">
        <v>3705</v>
      </c>
      <c r="M408" s="37">
        <v>9203024409</v>
      </c>
      <c r="N408" s="36">
        <v>14</v>
      </c>
      <c r="O408" s="38">
        <v>0.51</v>
      </c>
      <c r="P408" s="36" t="s">
        <v>507</v>
      </c>
      <c r="Q408" s="38">
        <f>Table1[[#This Row],[Net Price]]*Table1[[#This Row],[Qty ordered]]</f>
        <v>3.06</v>
      </c>
      <c r="R408" s="36">
        <v>1.4358500000000001</v>
      </c>
      <c r="S408" s="36">
        <v>6</v>
      </c>
      <c r="T408" s="40">
        <v>6</v>
      </c>
      <c r="U408" s="40">
        <v>0</v>
      </c>
      <c r="V408" s="40">
        <v>6</v>
      </c>
      <c r="W408" s="40">
        <v>0</v>
      </c>
      <c r="X408" s="40" t="str">
        <f>IF(Table1[[#This Row],[GR to be done]]=Table1[[#This Row],[IR to be done]], "✔ Match", "⚠ Mismatch")</f>
        <v>✔ Match</v>
      </c>
      <c r="Y408" s="40"/>
      <c r="Z408" s="41">
        <v>45721</v>
      </c>
      <c r="AA408" s="41"/>
      <c r="AB408" s="40"/>
      <c r="AC408" s="40"/>
      <c r="AD408" s="40"/>
      <c r="AE408" s="42" t="str">
        <f>_xlfn.XLOOKUP(Table1[[#This Row],[Vendor Name]],VendorLookup!C:C,VendorLookup!H:H, "")</f>
        <v>DAP</v>
      </c>
      <c r="AF408" s="42"/>
      <c r="AG408" s="42"/>
      <c r="AH408" s="43"/>
      <c r="AI408" s="43"/>
    </row>
    <row r="409" spans="1:35" x14ac:dyDescent="0.35">
      <c r="A409" s="45">
        <f>_xlfn.XLOOKUP(B409, NetworkLookup!B:B, NetworkLookup!A:A, "")</f>
        <v>2055</v>
      </c>
      <c r="B409" s="35">
        <v>902140645</v>
      </c>
      <c r="C409" s="45" t="str">
        <f>_xlfn.XLOOKUP(B409, NetworkLookup!B:B, NetworkLookup!C:C, "")</f>
        <v>MR2055 Indoor Fusion 8828 Enh DE</v>
      </c>
      <c r="D409" s="35" t="str">
        <f>_xlfn.XLOOKUP(B409, NetworkLookup!B:B, NetworkLookup!D:D, "")</f>
        <v>INDOOR</v>
      </c>
      <c r="E409" s="36" t="s">
        <v>3698</v>
      </c>
      <c r="F409" s="36" t="s">
        <v>30</v>
      </c>
      <c r="G409" s="36" t="s">
        <v>3637</v>
      </c>
      <c r="H409" s="36" t="s">
        <v>555</v>
      </c>
      <c r="I409" s="36">
        <f>_xlfn.XLOOKUP(Table1[[#This Row],[Vendor Name]], VendorLookup!C:C, VendorLookup!B:B, "")</f>
        <v>2000041466</v>
      </c>
      <c r="J409" s="36" t="s">
        <v>1810</v>
      </c>
      <c r="K409" s="36" t="s">
        <v>352</v>
      </c>
      <c r="L409" s="37" t="s">
        <v>3705</v>
      </c>
      <c r="M409" s="37">
        <v>9203024409</v>
      </c>
      <c r="N409" s="36">
        <v>15</v>
      </c>
      <c r="O409" s="38">
        <v>9.3000000000000007</v>
      </c>
      <c r="P409" s="36" t="s">
        <v>507</v>
      </c>
      <c r="Q409" s="38">
        <f>Table1[[#This Row],[Net Price]]*Table1[[#This Row],[Qty ordered]]</f>
        <v>55.800000000000004</v>
      </c>
      <c r="R409" s="36">
        <v>1.4358500000000001</v>
      </c>
      <c r="S409" s="36">
        <v>6</v>
      </c>
      <c r="T409" s="40">
        <v>6</v>
      </c>
      <c r="U409" s="40">
        <v>0</v>
      </c>
      <c r="V409" s="40">
        <v>6</v>
      </c>
      <c r="W409" s="40">
        <v>0</v>
      </c>
      <c r="X409" s="40" t="str">
        <f>IF(Table1[[#This Row],[GR to be done]]=Table1[[#This Row],[IR to be done]], "✔ Match", "⚠ Mismatch")</f>
        <v>✔ Match</v>
      </c>
      <c r="Y409" s="40"/>
      <c r="Z409" s="41">
        <v>45721</v>
      </c>
      <c r="AA409" s="41"/>
      <c r="AB409" s="40"/>
      <c r="AC409" s="40"/>
      <c r="AD409" s="40"/>
      <c r="AE409" s="42" t="str">
        <f>_xlfn.XLOOKUP(Table1[[#This Row],[Vendor Name]],VendorLookup!C:C,VendorLookup!H:H, "")</f>
        <v>DAP</v>
      </c>
      <c r="AF409" s="42"/>
      <c r="AG409" s="42"/>
      <c r="AH409" s="43"/>
      <c r="AI409" s="43"/>
    </row>
    <row r="410" spans="1:35" x14ac:dyDescent="0.35">
      <c r="A410" s="45">
        <f>_xlfn.XLOOKUP(B410, NetworkLookup!B:B, NetworkLookup!A:A, "")</f>
        <v>2055</v>
      </c>
      <c r="B410" s="35">
        <v>902140645</v>
      </c>
      <c r="C410" s="45" t="str">
        <f>_xlfn.XLOOKUP(B410, NetworkLookup!B:B, NetworkLookup!C:C, "")</f>
        <v>MR2055 Indoor Fusion 8828 Enh DE</v>
      </c>
      <c r="D410" s="35" t="str">
        <f>_xlfn.XLOOKUP(B410, NetworkLookup!B:B, NetworkLookup!D:D, "")</f>
        <v>INDOOR</v>
      </c>
      <c r="E410" s="36" t="s">
        <v>3698</v>
      </c>
      <c r="F410" s="36" t="s">
        <v>30</v>
      </c>
      <c r="G410" s="36" t="s">
        <v>3637</v>
      </c>
      <c r="H410" s="36" t="s">
        <v>555</v>
      </c>
      <c r="I410" s="36">
        <f>_xlfn.XLOOKUP(Table1[[#This Row],[Vendor Name]], VendorLookup!C:C, VendorLookup!B:B, "")</f>
        <v>2000041466</v>
      </c>
      <c r="J410" s="36" t="s">
        <v>1810</v>
      </c>
      <c r="K410" s="36" t="s">
        <v>353</v>
      </c>
      <c r="L410" s="37" t="s">
        <v>3705</v>
      </c>
      <c r="M410" s="37">
        <v>9203024409</v>
      </c>
      <c r="N410" s="36">
        <v>16</v>
      </c>
      <c r="O410" s="38">
        <v>14.19</v>
      </c>
      <c r="P410" s="36" t="s">
        <v>507</v>
      </c>
      <c r="Q410" s="38">
        <f>Table1[[#This Row],[Net Price]]*Table1[[#This Row],[Qty ordered]]</f>
        <v>85.14</v>
      </c>
      <c r="R410" s="36">
        <v>1.4358500000000001</v>
      </c>
      <c r="S410" s="36">
        <v>6</v>
      </c>
      <c r="T410" s="40">
        <v>6</v>
      </c>
      <c r="U410" s="40">
        <v>0</v>
      </c>
      <c r="V410" s="40">
        <v>6</v>
      </c>
      <c r="W410" s="40">
        <v>0</v>
      </c>
      <c r="X410" s="40" t="str">
        <f>IF(Table1[[#This Row],[GR to be done]]=Table1[[#This Row],[IR to be done]], "✔ Match", "⚠ Mismatch")</f>
        <v>✔ Match</v>
      </c>
      <c r="Y410" s="40"/>
      <c r="Z410" s="41">
        <v>45721</v>
      </c>
      <c r="AA410" s="41"/>
      <c r="AB410" s="40"/>
      <c r="AC410" s="40"/>
      <c r="AD410" s="40"/>
      <c r="AE410" s="42" t="str">
        <f>_xlfn.XLOOKUP(Table1[[#This Row],[Vendor Name]],VendorLookup!C:C,VendorLookup!H:H, "")</f>
        <v>DAP</v>
      </c>
      <c r="AF410" s="42"/>
      <c r="AG410" s="42"/>
      <c r="AH410" s="43"/>
      <c r="AI410" s="43"/>
    </row>
    <row r="411" spans="1:35" x14ac:dyDescent="0.35">
      <c r="A411" s="45">
        <f>_xlfn.XLOOKUP(B411, NetworkLookup!B:B, NetworkLookup!A:A, "")</f>
        <v>2055</v>
      </c>
      <c r="B411" s="35">
        <v>902140645</v>
      </c>
      <c r="C411" s="45" t="str">
        <f>_xlfn.XLOOKUP(B411, NetworkLookup!B:B, NetworkLookup!C:C, "")</f>
        <v>MR2055 Indoor Fusion 8828 Enh DE</v>
      </c>
      <c r="D411" s="35" t="str">
        <f>_xlfn.XLOOKUP(B411, NetworkLookup!B:B, NetworkLookup!D:D, "")</f>
        <v>INDOOR</v>
      </c>
      <c r="E411" s="36" t="s">
        <v>3698</v>
      </c>
      <c r="F411" s="36" t="s">
        <v>30</v>
      </c>
      <c r="G411" s="36" t="s">
        <v>3637</v>
      </c>
      <c r="H411" s="36" t="s">
        <v>555</v>
      </c>
      <c r="I411" s="36">
        <f>_xlfn.XLOOKUP(Table1[[#This Row],[Vendor Name]], VendorLookup!C:C, VendorLookup!B:B, "")</f>
        <v>2000041466</v>
      </c>
      <c r="J411" s="36" t="s">
        <v>1810</v>
      </c>
      <c r="K411" s="36" t="s">
        <v>354</v>
      </c>
      <c r="L411" s="37" t="s">
        <v>3705</v>
      </c>
      <c r="M411" s="37">
        <v>9203024409</v>
      </c>
      <c r="N411" s="36">
        <v>17</v>
      </c>
      <c r="O411" s="38">
        <v>44.93</v>
      </c>
      <c r="P411" s="36" t="s">
        <v>507</v>
      </c>
      <c r="Q411" s="38">
        <f>Table1[[#This Row],[Net Price]]*Table1[[#This Row],[Qty ordered]]</f>
        <v>269.58</v>
      </c>
      <c r="R411" s="36">
        <v>1.4358500000000001</v>
      </c>
      <c r="S411" s="36">
        <v>6</v>
      </c>
      <c r="T411" s="40">
        <v>6</v>
      </c>
      <c r="U411" s="40">
        <v>0</v>
      </c>
      <c r="V411" s="40">
        <v>6</v>
      </c>
      <c r="W411" s="40">
        <v>0</v>
      </c>
      <c r="X411" s="40" t="str">
        <f>IF(Table1[[#This Row],[GR to be done]]=Table1[[#This Row],[IR to be done]], "✔ Match", "⚠ Mismatch")</f>
        <v>✔ Match</v>
      </c>
      <c r="Y411" s="40"/>
      <c r="Z411" s="41">
        <v>45721</v>
      </c>
      <c r="AA411" s="41"/>
      <c r="AB411" s="40"/>
      <c r="AC411" s="40"/>
      <c r="AD411" s="40"/>
      <c r="AE411" s="42" t="str">
        <f>_xlfn.XLOOKUP(Table1[[#This Row],[Vendor Name]],VendorLookup!C:C,VendorLookup!H:H, "")</f>
        <v>DAP</v>
      </c>
      <c r="AF411" s="42"/>
      <c r="AG411" s="42"/>
      <c r="AH411" s="43"/>
      <c r="AI411" s="43"/>
    </row>
    <row r="412" spans="1:35" x14ac:dyDescent="0.35">
      <c r="A412" s="45">
        <f>_xlfn.XLOOKUP(B412, NetworkLookup!B:B, NetworkLookup!A:A, "")</f>
        <v>2055</v>
      </c>
      <c r="B412" s="35">
        <v>902140645</v>
      </c>
      <c r="C412" s="45" t="str">
        <f>_xlfn.XLOOKUP(B412, NetworkLookup!B:B, NetworkLookup!C:C, "")</f>
        <v>MR2055 Indoor Fusion 8828 Enh DE</v>
      </c>
      <c r="D412" s="35" t="str">
        <f>_xlfn.XLOOKUP(B412, NetworkLookup!B:B, NetworkLookup!D:D, "")</f>
        <v>INDOOR</v>
      </c>
      <c r="E412" s="36" t="s">
        <v>3698</v>
      </c>
      <c r="F412" s="36" t="s">
        <v>30</v>
      </c>
      <c r="G412" s="36" t="s">
        <v>3637</v>
      </c>
      <c r="H412" s="36" t="s">
        <v>555</v>
      </c>
      <c r="I412" s="36">
        <f>_xlfn.XLOOKUP(Table1[[#This Row],[Vendor Name]], VendorLookup!C:C, VendorLookup!B:B, "")</f>
        <v>2000041466</v>
      </c>
      <c r="J412" s="36" t="s">
        <v>1810</v>
      </c>
      <c r="K412" s="36" t="s">
        <v>355</v>
      </c>
      <c r="L412" s="37" t="s">
        <v>3705</v>
      </c>
      <c r="M412" s="37">
        <v>9203024409</v>
      </c>
      <c r="N412" s="36">
        <v>18</v>
      </c>
      <c r="O412" s="38">
        <v>20.8</v>
      </c>
      <c r="P412" s="36" t="s">
        <v>507</v>
      </c>
      <c r="Q412" s="38">
        <f>Table1[[#This Row],[Net Price]]*Table1[[#This Row],[Qty ordered]]</f>
        <v>1372.8</v>
      </c>
      <c r="R412" s="36">
        <v>1.4358500000000001</v>
      </c>
      <c r="S412" s="36">
        <v>66</v>
      </c>
      <c r="T412" s="40">
        <v>66</v>
      </c>
      <c r="U412" s="40">
        <v>0</v>
      </c>
      <c r="V412" s="40">
        <v>66</v>
      </c>
      <c r="W412" s="40">
        <v>0</v>
      </c>
      <c r="X412" s="40" t="str">
        <f>IF(Table1[[#This Row],[GR to be done]]=Table1[[#This Row],[IR to be done]], "✔ Match", "⚠ Mismatch")</f>
        <v>✔ Match</v>
      </c>
      <c r="Y412" s="40"/>
      <c r="Z412" s="41">
        <v>45721</v>
      </c>
      <c r="AA412" s="41"/>
      <c r="AB412" s="40"/>
      <c r="AC412" s="40"/>
      <c r="AD412" s="40"/>
      <c r="AE412" s="42" t="str">
        <f>_xlfn.XLOOKUP(Table1[[#This Row],[Vendor Name]],VendorLookup!C:C,VendorLookup!H:H, "")</f>
        <v>DAP</v>
      </c>
      <c r="AF412" s="42"/>
      <c r="AG412" s="42"/>
      <c r="AH412" s="43"/>
      <c r="AI412" s="43"/>
    </row>
    <row r="413" spans="1:35" x14ac:dyDescent="0.35">
      <c r="A413" s="45">
        <f>_xlfn.XLOOKUP(B413, NetworkLookup!B:B, NetworkLookup!A:A, "")</f>
        <v>2055</v>
      </c>
      <c r="B413" s="35">
        <v>902140645</v>
      </c>
      <c r="C413" s="45" t="str">
        <f>_xlfn.XLOOKUP(B413, NetworkLookup!B:B, NetworkLookup!C:C, "")</f>
        <v>MR2055 Indoor Fusion 8828 Enh DE</v>
      </c>
      <c r="D413" s="35" t="str">
        <f>_xlfn.XLOOKUP(B413, NetworkLookup!B:B, NetworkLookup!D:D, "")</f>
        <v>INDOOR</v>
      </c>
      <c r="E413" s="36" t="s">
        <v>3698</v>
      </c>
      <c r="F413" s="36" t="s">
        <v>30</v>
      </c>
      <c r="G413" s="36" t="s">
        <v>3637</v>
      </c>
      <c r="H413" s="36" t="s">
        <v>555</v>
      </c>
      <c r="I413" s="36">
        <f>_xlfn.XLOOKUP(Table1[[#This Row],[Vendor Name]], VendorLookup!C:C, VendorLookup!B:B, "")</f>
        <v>2000041466</v>
      </c>
      <c r="J413" s="36" t="s">
        <v>1810</v>
      </c>
      <c r="K413" s="36" t="s">
        <v>356</v>
      </c>
      <c r="L413" s="37" t="s">
        <v>3705</v>
      </c>
      <c r="M413" s="37">
        <v>9203024409</v>
      </c>
      <c r="N413" s="36">
        <v>19</v>
      </c>
      <c r="O413" s="38">
        <v>2.54</v>
      </c>
      <c r="P413" s="36" t="s">
        <v>507</v>
      </c>
      <c r="Q413" s="38">
        <f>Table1[[#This Row],[Net Price]]*Table1[[#This Row],[Qty ordered]]</f>
        <v>15.24</v>
      </c>
      <c r="R413" s="36">
        <v>1.4358500000000001</v>
      </c>
      <c r="S413" s="36">
        <v>6</v>
      </c>
      <c r="T413" s="40">
        <v>6</v>
      </c>
      <c r="U413" s="40">
        <v>0</v>
      </c>
      <c r="V413" s="40">
        <v>6</v>
      </c>
      <c r="W413" s="40">
        <v>0</v>
      </c>
      <c r="X413" s="40" t="str">
        <f>IF(Table1[[#This Row],[GR to be done]]=Table1[[#This Row],[IR to be done]], "✔ Match", "⚠ Mismatch")</f>
        <v>✔ Match</v>
      </c>
      <c r="Y413" s="40"/>
      <c r="Z413" s="41">
        <v>45721</v>
      </c>
      <c r="AA413" s="41"/>
      <c r="AB413" s="40"/>
      <c r="AC413" s="40"/>
      <c r="AD413" s="40"/>
      <c r="AE413" s="42" t="str">
        <f>_xlfn.XLOOKUP(Table1[[#This Row],[Vendor Name]],VendorLookup!C:C,VendorLookup!H:H, "")</f>
        <v>DAP</v>
      </c>
      <c r="AF413" s="42"/>
      <c r="AG413" s="42"/>
      <c r="AH413" s="43"/>
      <c r="AI413" s="43"/>
    </row>
    <row r="414" spans="1:35" x14ac:dyDescent="0.35">
      <c r="A414" s="45">
        <f>_xlfn.XLOOKUP(B414, NetworkLookup!B:B, NetworkLookup!A:A, "")</f>
        <v>2055</v>
      </c>
      <c r="B414" s="35">
        <v>902140645</v>
      </c>
      <c r="C414" s="45" t="str">
        <f>_xlfn.XLOOKUP(B414, NetworkLookup!B:B, NetworkLookup!C:C, "")</f>
        <v>MR2055 Indoor Fusion 8828 Enh DE</v>
      </c>
      <c r="D414" s="35" t="str">
        <f>_xlfn.XLOOKUP(B414, NetworkLookup!B:B, NetworkLookup!D:D, "")</f>
        <v>INDOOR</v>
      </c>
      <c r="E414" s="36" t="s">
        <v>3698</v>
      </c>
      <c r="F414" s="36" t="s">
        <v>30</v>
      </c>
      <c r="G414" s="36" t="s">
        <v>3637</v>
      </c>
      <c r="H414" s="36" t="s">
        <v>555</v>
      </c>
      <c r="I414" s="36">
        <f>_xlfn.XLOOKUP(Table1[[#This Row],[Vendor Name]], VendorLookup!C:C, VendorLookup!B:B, "")</f>
        <v>2000041466</v>
      </c>
      <c r="J414" s="36" t="s">
        <v>1810</v>
      </c>
      <c r="K414" s="36" t="s">
        <v>357</v>
      </c>
      <c r="L414" s="37" t="s">
        <v>3705</v>
      </c>
      <c r="M414" s="37">
        <v>9203024409</v>
      </c>
      <c r="N414" s="36">
        <v>20</v>
      </c>
      <c r="O414" s="38">
        <v>17.190000000000001</v>
      </c>
      <c r="P414" s="36" t="s">
        <v>507</v>
      </c>
      <c r="Q414" s="38">
        <f>Table1[[#This Row],[Net Price]]*Table1[[#This Row],[Qty ordered]]</f>
        <v>103.14000000000001</v>
      </c>
      <c r="R414" s="36">
        <v>1.4358500000000001</v>
      </c>
      <c r="S414" s="36">
        <v>6</v>
      </c>
      <c r="T414" s="40">
        <v>6</v>
      </c>
      <c r="U414" s="40">
        <v>0</v>
      </c>
      <c r="V414" s="40">
        <v>6</v>
      </c>
      <c r="W414" s="40">
        <v>0</v>
      </c>
      <c r="X414" s="40" t="str">
        <f>IF(Table1[[#This Row],[GR to be done]]=Table1[[#This Row],[IR to be done]], "✔ Match", "⚠ Mismatch")</f>
        <v>✔ Match</v>
      </c>
      <c r="Y414" s="40"/>
      <c r="Z414" s="41">
        <v>45721</v>
      </c>
      <c r="AA414" s="41"/>
      <c r="AB414" s="40"/>
      <c r="AC414" s="40"/>
      <c r="AD414" s="40"/>
      <c r="AE414" s="42" t="str">
        <f>_xlfn.XLOOKUP(Table1[[#This Row],[Vendor Name]],VendorLookup!C:C,VendorLookup!H:H, "")</f>
        <v>DAP</v>
      </c>
      <c r="AF414" s="42"/>
      <c r="AG414" s="42"/>
      <c r="AH414" s="43"/>
      <c r="AI414" s="43"/>
    </row>
    <row r="415" spans="1:35" x14ac:dyDescent="0.35">
      <c r="A415" s="45">
        <f>_xlfn.XLOOKUP(B415, NetworkLookup!B:B, NetworkLookup!A:A, "")</f>
        <v>2055</v>
      </c>
      <c r="B415" s="35">
        <v>902140645</v>
      </c>
      <c r="C415" s="45" t="str">
        <f>_xlfn.XLOOKUP(B415, NetworkLookup!B:B, NetworkLookup!C:C, "")</f>
        <v>MR2055 Indoor Fusion 8828 Enh DE</v>
      </c>
      <c r="D415" s="35" t="str">
        <f>_xlfn.XLOOKUP(B415, NetworkLookup!B:B, NetworkLookup!D:D, "")</f>
        <v>INDOOR</v>
      </c>
      <c r="E415" s="36" t="s">
        <v>3698</v>
      </c>
      <c r="F415" s="36" t="s">
        <v>30</v>
      </c>
      <c r="G415" s="36" t="s">
        <v>3637</v>
      </c>
      <c r="H415" s="36" t="s">
        <v>555</v>
      </c>
      <c r="I415" s="36">
        <f>_xlfn.XLOOKUP(Table1[[#This Row],[Vendor Name]], VendorLookup!C:C, VendorLookup!B:B, "")</f>
        <v>2000041466</v>
      </c>
      <c r="J415" s="36" t="s">
        <v>1810</v>
      </c>
      <c r="K415" s="36" t="s">
        <v>358</v>
      </c>
      <c r="L415" s="37" t="s">
        <v>3705</v>
      </c>
      <c r="M415" s="37">
        <v>9203024409</v>
      </c>
      <c r="N415" s="36">
        <v>21</v>
      </c>
      <c r="O415" s="38">
        <v>1.48</v>
      </c>
      <c r="P415" s="36" t="s">
        <v>507</v>
      </c>
      <c r="Q415" s="38">
        <f>Table1[[#This Row],[Net Price]]*Table1[[#This Row],[Qty ordered]]</f>
        <v>8.879999999999999</v>
      </c>
      <c r="R415" s="36">
        <v>1.4358500000000001</v>
      </c>
      <c r="S415" s="36">
        <v>6</v>
      </c>
      <c r="T415" s="40">
        <v>6</v>
      </c>
      <c r="U415" s="40">
        <v>0</v>
      </c>
      <c r="V415" s="40">
        <v>6</v>
      </c>
      <c r="W415" s="40">
        <v>0</v>
      </c>
      <c r="X415" s="40" t="str">
        <f>IF(Table1[[#This Row],[GR to be done]]=Table1[[#This Row],[IR to be done]], "✔ Match", "⚠ Mismatch")</f>
        <v>✔ Match</v>
      </c>
      <c r="Y415" s="40"/>
      <c r="Z415" s="41">
        <v>45721</v>
      </c>
      <c r="AA415" s="41"/>
      <c r="AB415" s="40"/>
      <c r="AC415" s="40"/>
      <c r="AD415" s="40"/>
      <c r="AE415" s="42" t="str">
        <f>_xlfn.XLOOKUP(Table1[[#This Row],[Vendor Name]],VendorLookup!C:C,VendorLookup!H:H, "")</f>
        <v>DAP</v>
      </c>
      <c r="AF415" s="42"/>
      <c r="AG415" s="42"/>
      <c r="AH415" s="43"/>
      <c r="AI415" s="43"/>
    </row>
    <row r="416" spans="1:35" x14ac:dyDescent="0.35">
      <c r="A416" s="45">
        <f>_xlfn.XLOOKUP(B416, NetworkLookup!B:B, NetworkLookup!A:A, "")</f>
        <v>2055</v>
      </c>
      <c r="B416" s="35">
        <v>902140645</v>
      </c>
      <c r="C416" s="45" t="str">
        <f>_xlfn.XLOOKUP(B416, NetworkLookup!B:B, NetworkLookup!C:C, "")</f>
        <v>MR2055 Indoor Fusion 8828 Enh DE</v>
      </c>
      <c r="D416" s="35" t="str">
        <f>_xlfn.XLOOKUP(B416, NetworkLookup!B:B, NetworkLookup!D:D, "")</f>
        <v>INDOOR</v>
      </c>
      <c r="E416" s="36" t="s">
        <v>3698</v>
      </c>
      <c r="F416" s="36" t="s">
        <v>30</v>
      </c>
      <c r="G416" s="36" t="s">
        <v>3637</v>
      </c>
      <c r="H416" s="36" t="s">
        <v>555</v>
      </c>
      <c r="I416" s="36">
        <f>_xlfn.XLOOKUP(Table1[[#This Row],[Vendor Name]], VendorLookup!C:C, VendorLookup!B:B, "")</f>
        <v>2000041466</v>
      </c>
      <c r="J416" s="36" t="s">
        <v>1810</v>
      </c>
      <c r="K416" s="36" t="s">
        <v>359</v>
      </c>
      <c r="L416" s="37" t="s">
        <v>3705</v>
      </c>
      <c r="M416" s="37">
        <v>9203024409</v>
      </c>
      <c r="N416" s="36">
        <v>22</v>
      </c>
      <c r="O416" s="38">
        <v>0.5</v>
      </c>
      <c r="P416" s="36" t="s">
        <v>507</v>
      </c>
      <c r="Q416" s="38">
        <f>Table1[[#This Row],[Net Price]]*Table1[[#This Row],[Qty ordered]]</f>
        <v>12</v>
      </c>
      <c r="R416" s="36">
        <v>1.4358500000000001</v>
      </c>
      <c r="S416" s="36">
        <v>24</v>
      </c>
      <c r="T416" s="40">
        <v>24</v>
      </c>
      <c r="U416" s="40">
        <v>0</v>
      </c>
      <c r="V416" s="40">
        <v>24</v>
      </c>
      <c r="W416" s="40">
        <v>0</v>
      </c>
      <c r="X416" s="40" t="str">
        <f>IF(Table1[[#This Row],[GR to be done]]=Table1[[#This Row],[IR to be done]], "✔ Match", "⚠ Mismatch")</f>
        <v>✔ Match</v>
      </c>
      <c r="Y416" s="40"/>
      <c r="Z416" s="41">
        <v>45721</v>
      </c>
      <c r="AA416" s="41"/>
      <c r="AB416" s="40"/>
      <c r="AC416" s="40"/>
      <c r="AD416" s="40"/>
      <c r="AE416" s="42" t="str">
        <f>_xlfn.XLOOKUP(Table1[[#This Row],[Vendor Name]],VendorLookup!C:C,VendorLookup!H:H, "")</f>
        <v>DAP</v>
      </c>
      <c r="AF416" s="42"/>
      <c r="AG416" s="42"/>
      <c r="AH416" s="43"/>
      <c r="AI416" s="43"/>
    </row>
    <row r="417" spans="1:35" x14ac:dyDescent="0.35">
      <c r="A417" s="45">
        <f>_xlfn.XLOOKUP(B417, NetworkLookup!B:B, NetworkLookup!A:A, "")</f>
        <v>2055</v>
      </c>
      <c r="B417" s="35">
        <v>902140645</v>
      </c>
      <c r="C417" s="45" t="str">
        <f>_xlfn.XLOOKUP(B417, NetworkLookup!B:B, NetworkLookup!C:C, "")</f>
        <v>MR2055 Indoor Fusion 8828 Enh DE</v>
      </c>
      <c r="D417" s="35" t="str">
        <f>_xlfn.XLOOKUP(B417, NetworkLookup!B:B, NetworkLookup!D:D, "")</f>
        <v>INDOOR</v>
      </c>
      <c r="E417" s="36" t="s">
        <v>3698</v>
      </c>
      <c r="F417" s="36" t="s">
        <v>30</v>
      </c>
      <c r="G417" s="36" t="s">
        <v>3637</v>
      </c>
      <c r="H417" s="36" t="s">
        <v>555</v>
      </c>
      <c r="I417" s="36">
        <f>_xlfn.XLOOKUP(Table1[[#This Row],[Vendor Name]], VendorLookup!C:C, VendorLookup!B:B, "")</f>
        <v>2000041466</v>
      </c>
      <c r="J417" s="36" t="s">
        <v>1810</v>
      </c>
      <c r="K417" s="36" t="s">
        <v>360</v>
      </c>
      <c r="L417" s="37" t="s">
        <v>3705</v>
      </c>
      <c r="M417" s="37">
        <v>9203024409</v>
      </c>
      <c r="N417" s="36">
        <v>23</v>
      </c>
      <c r="O417" s="38">
        <v>1.42</v>
      </c>
      <c r="P417" s="36" t="s">
        <v>507</v>
      </c>
      <c r="Q417" s="38">
        <f>Table1[[#This Row],[Net Price]]*Table1[[#This Row],[Qty ordered]]</f>
        <v>8.52</v>
      </c>
      <c r="R417" s="36">
        <v>1.4358500000000001</v>
      </c>
      <c r="S417" s="36">
        <v>6</v>
      </c>
      <c r="T417" s="40">
        <v>6</v>
      </c>
      <c r="U417" s="40">
        <v>0</v>
      </c>
      <c r="V417" s="40">
        <v>6</v>
      </c>
      <c r="W417" s="40">
        <v>0</v>
      </c>
      <c r="X417" s="40" t="str">
        <f>IF(Table1[[#This Row],[GR to be done]]=Table1[[#This Row],[IR to be done]], "✔ Match", "⚠ Mismatch")</f>
        <v>✔ Match</v>
      </c>
      <c r="Y417" s="40"/>
      <c r="Z417" s="41">
        <v>45721</v>
      </c>
      <c r="AA417" s="41"/>
      <c r="AB417" s="40"/>
      <c r="AC417" s="40"/>
      <c r="AD417" s="40"/>
      <c r="AE417" s="42" t="str">
        <f>_xlfn.XLOOKUP(Table1[[#This Row],[Vendor Name]],VendorLookup!C:C,VendorLookup!H:H, "")</f>
        <v>DAP</v>
      </c>
      <c r="AF417" s="42"/>
      <c r="AG417" s="42"/>
      <c r="AH417" s="43"/>
      <c r="AI417" s="43"/>
    </row>
    <row r="418" spans="1:35" x14ac:dyDescent="0.35">
      <c r="A418" s="45">
        <f>_xlfn.XLOOKUP(B418, NetworkLookup!B:B, NetworkLookup!A:A, "")</f>
        <v>2055</v>
      </c>
      <c r="B418" s="35">
        <v>902140645</v>
      </c>
      <c r="C418" s="45" t="str">
        <f>_xlfn.XLOOKUP(B418, NetworkLookup!B:B, NetworkLookup!C:C, "")</f>
        <v>MR2055 Indoor Fusion 8828 Enh DE</v>
      </c>
      <c r="D418" s="35" t="str">
        <f>_xlfn.XLOOKUP(B418, NetworkLookup!B:B, NetworkLookup!D:D, "")</f>
        <v>INDOOR</v>
      </c>
      <c r="E418" s="36" t="s">
        <v>3698</v>
      </c>
      <c r="F418" s="36" t="s">
        <v>30</v>
      </c>
      <c r="G418" s="36" t="s">
        <v>3637</v>
      </c>
      <c r="H418" s="36" t="s">
        <v>555</v>
      </c>
      <c r="I418" s="36">
        <f>_xlfn.XLOOKUP(Table1[[#This Row],[Vendor Name]], VendorLookup!C:C, VendorLookup!B:B, "")</f>
        <v>2000041466</v>
      </c>
      <c r="J418" s="36" t="s">
        <v>1810</v>
      </c>
      <c r="K418" s="36" t="s">
        <v>361</v>
      </c>
      <c r="L418" s="37" t="s">
        <v>3705</v>
      </c>
      <c r="M418" s="37">
        <v>9203024409</v>
      </c>
      <c r="N418" s="36">
        <v>24</v>
      </c>
      <c r="O418" s="38">
        <v>9.34</v>
      </c>
      <c r="P418" s="36" t="s">
        <v>507</v>
      </c>
      <c r="Q418" s="38">
        <f>Table1[[#This Row],[Net Price]]*Table1[[#This Row],[Qty ordered]]</f>
        <v>56.04</v>
      </c>
      <c r="R418" s="36">
        <v>1.4358500000000001</v>
      </c>
      <c r="S418" s="36">
        <v>6</v>
      </c>
      <c r="T418" s="40">
        <v>6</v>
      </c>
      <c r="U418" s="40">
        <v>0</v>
      </c>
      <c r="V418" s="40">
        <v>6</v>
      </c>
      <c r="W418" s="40">
        <v>0</v>
      </c>
      <c r="X418" s="40" t="str">
        <f>IF(Table1[[#This Row],[GR to be done]]=Table1[[#This Row],[IR to be done]], "✔ Match", "⚠ Mismatch")</f>
        <v>✔ Match</v>
      </c>
      <c r="Y418" s="40"/>
      <c r="Z418" s="41">
        <v>45721</v>
      </c>
      <c r="AA418" s="41"/>
      <c r="AB418" s="40"/>
      <c r="AC418" s="40"/>
      <c r="AD418" s="40"/>
      <c r="AE418" s="42" t="str">
        <f>_xlfn.XLOOKUP(Table1[[#This Row],[Vendor Name]],VendorLookup!C:C,VendorLookup!H:H, "")</f>
        <v>DAP</v>
      </c>
      <c r="AF418" s="42"/>
      <c r="AG418" s="42"/>
      <c r="AH418" s="43"/>
      <c r="AI418" s="43"/>
    </row>
    <row r="419" spans="1:35" x14ac:dyDescent="0.35">
      <c r="A419" s="45">
        <f>_xlfn.XLOOKUP(B419, NetworkLookup!B:B, NetworkLookup!A:A, "")</f>
        <v>2055</v>
      </c>
      <c r="B419" s="35">
        <v>902140645</v>
      </c>
      <c r="C419" s="45" t="str">
        <f>_xlfn.XLOOKUP(B419, NetworkLookup!B:B, NetworkLookup!C:C, "")</f>
        <v>MR2055 Indoor Fusion 8828 Enh DE</v>
      </c>
      <c r="D419" s="35" t="str">
        <f>_xlfn.XLOOKUP(B419, NetworkLookup!B:B, NetworkLookup!D:D, "")</f>
        <v>INDOOR</v>
      </c>
      <c r="E419" s="36" t="s">
        <v>3698</v>
      </c>
      <c r="F419" s="36" t="s">
        <v>30</v>
      </c>
      <c r="G419" s="36" t="s">
        <v>3637</v>
      </c>
      <c r="H419" s="36" t="s">
        <v>555</v>
      </c>
      <c r="I419" s="36">
        <f>_xlfn.XLOOKUP(Table1[[#This Row],[Vendor Name]], VendorLookup!C:C, VendorLookup!B:B, "")</f>
        <v>2000041466</v>
      </c>
      <c r="J419" s="36" t="s">
        <v>1810</v>
      </c>
      <c r="K419" s="36" t="s">
        <v>362</v>
      </c>
      <c r="L419" s="37" t="s">
        <v>3705</v>
      </c>
      <c r="M419" s="37">
        <v>9203024409</v>
      </c>
      <c r="N419" s="36">
        <v>25</v>
      </c>
      <c r="O419" s="38">
        <v>0.52</v>
      </c>
      <c r="P419" s="36" t="s">
        <v>507</v>
      </c>
      <c r="Q419" s="38">
        <f>Table1[[#This Row],[Net Price]]*Table1[[#This Row],[Qty ordered]]</f>
        <v>6.24</v>
      </c>
      <c r="R419" s="36">
        <v>1.4358500000000001</v>
      </c>
      <c r="S419" s="36">
        <v>12</v>
      </c>
      <c r="T419" s="40">
        <v>12</v>
      </c>
      <c r="U419" s="40">
        <v>0</v>
      </c>
      <c r="V419" s="40">
        <v>12</v>
      </c>
      <c r="W419" s="40">
        <v>0</v>
      </c>
      <c r="X419" s="40" t="str">
        <f>IF(Table1[[#This Row],[GR to be done]]=Table1[[#This Row],[IR to be done]], "✔ Match", "⚠ Mismatch")</f>
        <v>✔ Match</v>
      </c>
      <c r="Y419" s="40"/>
      <c r="Z419" s="41">
        <v>45721</v>
      </c>
      <c r="AA419" s="41"/>
      <c r="AB419" s="40"/>
      <c r="AC419" s="40"/>
      <c r="AD419" s="40"/>
      <c r="AE419" s="42" t="str">
        <f>_xlfn.XLOOKUP(Table1[[#This Row],[Vendor Name]],VendorLookup!C:C,VendorLookup!H:H, "")</f>
        <v>DAP</v>
      </c>
      <c r="AF419" s="42"/>
      <c r="AG419" s="42"/>
      <c r="AH419" s="43"/>
      <c r="AI419" s="43"/>
    </row>
    <row r="420" spans="1:35" x14ac:dyDescent="0.35">
      <c r="A420" s="45" t="str">
        <f>_xlfn.XLOOKUP(B420, NetworkLookup!B:B, NetworkLookup!A:A, "")</f>
        <v>000666</v>
      </c>
      <c r="B420" s="35">
        <v>902042566</v>
      </c>
      <c r="C420" s="45" t="str">
        <f>_xlfn.XLOOKUP(B420, NetworkLookup!B:B, NetworkLookup!C:C, "")</f>
        <v>RP MILANO 4461HP B41 HW</v>
      </c>
      <c r="D420" s="35" t="str">
        <f>_xlfn.XLOOKUP(B420, NetworkLookup!B:B, NetworkLookup!D:D, "")</f>
        <v>REMOTE</v>
      </c>
      <c r="E420" s="36" t="s">
        <v>3697</v>
      </c>
      <c r="F420" s="36" t="s">
        <v>30</v>
      </c>
      <c r="G420" s="36" t="s">
        <v>3637</v>
      </c>
      <c r="H420" s="36" t="s">
        <v>3746</v>
      </c>
      <c r="I420" s="36">
        <f>_xlfn.XLOOKUP(Table1[[#This Row],[Vendor Name]], VendorLookup!C:C, VendorLookup!B:B, "")</f>
        <v>1000003280</v>
      </c>
      <c r="J420" s="36" t="s">
        <v>35</v>
      </c>
      <c r="K420" s="36" t="s">
        <v>363</v>
      </c>
      <c r="L420" s="37" t="s">
        <v>3706</v>
      </c>
      <c r="M420" s="37">
        <v>9203024436</v>
      </c>
      <c r="N420" s="36">
        <v>1</v>
      </c>
      <c r="O420" s="38">
        <v>371.33</v>
      </c>
      <c r="P420" s="36" t="s">
        <v>507</v>
      </c>
      <c r="Q420" s="38">
        <f>Table1[[#This Row],[Net Price]]*Table1[[#This Row],[Qty ordered]]</f>
        <v>9654.58</v>
      </c>
      <c r="R420" s="36">
        <v>1.4430400000000001</v>
      </c>
      <c r="S420" s="36">
        <v>26</v>
      </c>
      <c r="T420" s="40">
        <v>26</v>
      </c>
      <c r="U420" s="40">
        <v>0</v>
      </c>
      <c r="V420" s="40">
        <v>26</v>
      </c>
      <c r="W420" s="40">
        <v>0</v>
      </c>
      <c r="X420" s="40" t="str">
        <f>IF(Table1[[#This Row],[GR to be done]]=Table1[[#This Row],[IR to be done]], "✔ Match", "⚠ Mismatch")</f>
        <v>✔ Match</v>
      </c>
      <c r="Y420" s="40"/>
      <c r="Z420" s="41">
        <v>45721</v>
      </c>
      <c r="AA420" s="41"/>
      <c r="AB420" s="40"/>
      <c r="AC420" s="40"/>
      <c r="AD420" s="40"/>
      <c r="AE420" s="42" t="str">
        <f>_xlfn.XLOOKUP(Table1[[#This Row],[Vendor Name]],VendorLookup!C:C,VendorLookup!H:H, "")</f>
        <v>DAP</v>
      </c>
      <c r="AF420" s="42"/>
      <c r="AG420" s="42"/>
      <c r="AH420" s="43"/>
      <c r="AI420" s="43"/>
    </row>
    <row r="421" spans="1:35" x14ac:dyDescent="0.35">
      <c r="A421" s="45" t="str">
        <f>_xlfn.XLOOKUP(B421, NetworkLookup!B:B, NetworkLookup!A:A, "")</f>
        <v>000989</v>
      </c>
      <c r="B421" s="35">
        <v>901837526</v>
      </c>
      <c r="C421" s="45" t="str">
        <f>_xlfn.XLOOKUP(B421, NetworkLookup!B:B, NetworkLookup!C:C, "")</f>
        <v>RP MILANO 4461 B77D DE</v>
      </c>
      <c r="D421" s="35" t="str">
        <f>_xlfn.XLOOKUP(B421, NetworkLookup!B:B, NetworkLookup!D:D, "")</f>
        <v>REMOTE</v>
      </c>
      <c r="E421" s="36" t="s">
        <v>3652</v>
      </c>
      <c r="F421" s="36" t="s">
        <v>30</v>
      </c>
      <c r="G421" s="36" t="s">
        <v>3637</v>
      </c>
      <c r="H421" s="36" t="s">
        <v>3747</v>
      </c>
      <c r="I421" s="36">
        <f>_xlfn.XLOOKUP(Table1[[#This Row],[Vendor Name]], VendorLookup!C:C, VendorLookup!B:B, "")</f>
        <v>1000003280</v>
      </c>
      <c r="J421" s="36" t="s">
        <v>35</v>
      </c>
      <c r="K421" s="36" t="s">
        <v>364</v>
      </c>
      <c r="L421" s="37" t="s">
        <v>3707</v>
      </c>
      <c r="M421" s="37">
        <v>9203024671</v>
      </c>
      <c r="N421" s="36">
        <v>1</v>
      </c>
      <c r="O421" s="38">
        <v>196.16</v>
      </c>
      <c r="P421" s="36" t="s">
        <v>507</v>
      </c>
      <c r="Q421" s="38">
        <f>Table1[[#This Row],[Net Price]]*Table1[[#This Row],[Qty ordered]]</f>
        <v>392.32</v>
      </c>
      <c r="R421" s="36">
        <v>1.4430400000000001</v>
      </c>
      <c r="S421" s="36">
        <v>2</v>
      </c>
      <c r="T421" s="40">
        <v>2</v>
      </c>
      <c r="U421" s="40">
        <v>0</v>
      </c>
      <c r="V421" s="40">
        <v>2</v>
      </c>
      <c r="W421" s="40">
        <v>0</v>
      </c>
      <c r="X421" s="40" t="str">
        <f>IF(Table1[[#This Row],[GR to be done]]=Table1[[#This Row],[IR to be done]], "✔ Match", "⚠ Mismatch")</f>
        <v>✔ Match</v>
      </c>
      <c r="Y421" s="40"/>
      <c r="Z421" s="41">
        <v>45723</v>
      </c>
      <c r="AA421" s="41"/>
      <c r="AB421" s="40"/>
      <c r="AC421" s="40"/>
      <c r="AD421" s="40"/>
      <c r="AE421" s="42" t="str">
        <f>_xlfn.XLOOKUP(Table1[[#This Row],[Vendor Name]],VendorLookup!C:C,VendorLookup!H:H, "")</f>
        <v>DAP</v>
      </c>
      <c r="AF421" s="42"/>
      <c r="AG421" s="42"/>
      <c r="AH421" s="43"/>
      <c r="AI421" s="43"/>
    </row>
    <row r="422" spans="1:35" x14ac:dyDescent="0.35">
      <c r="A422" s="45" t="str">
        <f>_xlfn.XLOOKUP(B422, NetworkLookup!B:B, NetworkLookup!A:A, "")</f>
        <v>000666</v>
      </c>
      <c r="B422" s="35">
        <v>902042566</v>
      </c>
      <c r="C422" s="45" t="str">
        <f>_xlfn.XLOOKUP(B422, NetworkLookup!B:B, NetworkLookup!C:C, "")</f>
        <v>RP MILANO 4461HP B41 HW</v>
      </c>
      <c r="D422" s="35" t="str">
        <f>_xlfn.XLOOKUP(B422, NetworkLookup!B:B, NetworkLookup!D:D, "")</f>
        <v>REMOTE</v>
      </c>
      <c r="E422" s="36" t="s">
        <v>3697</v>
      </c>
      <c r="F422" s="36" t="s">
        <v>30</v>
      </c>
      <c r="G422" s="36" t="s">
        <v>3637</v>
      </c>
      <c r="H422" s="36" t="s">
        <v>3748</v>
      </c>
      <c r="I422" s="36">
        <f>_xlfn.XLOOKUP(Table1[[#This Row],[Vendor Name]], VendorLookup!C:C, VendorLookup!B:B, "")</f>
        <v>1000003280</v>
      </c>
      <c r="J422" s="36" t="s">
        <v>35</v>
      </c>
      <c r="K422" s="36" t="s">
        <v>365</v>
      </c>
      <c r="L422" s="37" t="s">
        <v>3708</v>
      </c>
      <c r="M422" s="37">
        <v>9203024836</v>
      </c>
      <c r="N422" s="36">
        <v>1</v>
      </c>
      <c r="O422" s="38">
        <v>4210.2299999999996</v>
      </c>
      <c r="P422" s="36" t="s">
        <v>507</v>
      </c>
      <c r="Q422" s="38">
        <f>Table1[[#This Row],[Net Price]]*Table1[[#This Row],[Qty ordered]]</f>
        <v>46312.53</v>
      </c>
      <c r="R422" s="36">
        <v>1.4430400000000001</v>
      </c>
      <c r="S422" s="36">
        <v>11</v>
      </c>
      <c r="T422" s="40">
        <v>11</v>
      </c>
      <c r="U422" s="40">
        <v>0</v>
      </c>
      <c r="V422" s="40">
        <v>11</v>
      </c>
      <c r="W422" s="40">
        <v>0</v>
      </c>
      <c r="X422" s="40" t="str">
        <f>IF(Table1[[#This Row],[GR to be done]]=Table1[[#This Row],[IR to be done]], "✔ Match", "⚠ Mismatch")</f>
        <v>✔ Match</v>
      </c>
      <c r="Y422" s="40"/>
      <c r="Z422" s="41">
        <v>45726</v>
      </c>
      <c r="AA422" s="41"/>
      <c r="AB422" s="40"/>
      <c r="AC422" s="40"/>
      <c r="AD422" s="40"/>
      <c r="AE422" s="42" t="str">
        <f>_xlfn.XLOOKUP(Table1[[#This Row],[Vendor Name]],VendorLookup!C:C,VendorLookup!H:H, "")</f>
        <v>DAP</v>
      </c>
      <c r="AF422" s="42"/>
      <c r="AG422" s="42"/>
      <c r="AH422" s="43"/>
      <c r="AI422" s="43"/>
    </row>
    <row r="423" spans="1:35" x14ac:dyDescent="0.35">
      <c r="A423" s="45">
        <f>_xlfn.XLOOKUP(B423, NetworkLookup!B:B, NetworkLookup!A:A, "")</f>
        <v>2055</v>
      </c>
      <c r="B423" s="35">
        <v>902140645</v>
      </c>
      <c r="C423" s="45" t="str">
        <f>_xlfn.XLOOKUP(B423, NetworkLookup!B:B, NetworkLookup!C:C, "")</f>
        <v>MR2055 Indoor Fusion 8828 Enh DE</v>
      </c>
      <c r="D423" s="35" t="str">
        <f>_xlfn.XLOOKUP(B423, NetworkLookup!B:B, NetworkLookup!D:D, "")</f>
        <v>INDOOR</v>
      </c>
      <c r="E423" s="36" t="s">
        <v>622</v>
      </c>
      <c r="F423" s="36" t="s">
        <v>30</v>
      </c>
      <c r="G423" s="36" t="s">
        <v>3637</v>
      </c>
      <c r="H423" s="36" t="s">
        <v>555</v>
      </c>
      <c r="I423" s="36">
        <f>_xlfn.XLOOKUP(Table1[[#This Row],[Vendor Name]], VendorLookup!C:C, VendorLookup!B:B, "")</f>
        <v>2000041466</v>
      </c>
      <c r="J423" s="36" t="s">
        <v>1810</v>
      </c>
      <c r="K423" s="36" t="s">
        <v>366</v>
      </c>
      <c r="L423" s="37" t="s">
        <v>3709</v>
      </c>
      <c r="M423" s="37">
        <v>9203024861</v>
      </c>
      <c r="N423" s="36">
        <v>1</v>
      </c>
      <c r="O423" s="38">
        <v>3071.61</v>
      </c>
      <c r="P423" s="36" t="s">
        <v>507</v>
      </c>
      <c r="Q423" s="38">
        <f>Table1[[#This Row],[Net Price]]*Table1[[#This Row],[Qty ordered]]</f>
        <v>18429.66</v>
      </c>
      <c r="R423" s="36">
        <v>1.4358500000000001</v>
      </c>
      <c r="S423" s="36">
        <v>6</v>
      </c>
      <c r="T423" s="40">
        <v>6</v>
      </c>
      <c r="U423" s="40">
        <v>0</v>
      </c>
      <c r="V423" s="40">
        <v>6</v>
      </c>
      <c r="W423" s="40">
        <v>0</v>
      </c>
      <c r="X423" s="40" t="str">
        <f>IF(Table1[[#This Row],[GR to be done]]=Table1[[#This Row],[IR to be done]], "✔ Match", "⚠ Mismatch")</f>
        <v>✔ Match</v>
      </c>
      <c r="Y423" s="40"/>
      <c r="Z423" s="41">
        <v>45726</v>
      </c>
      <c r="AA423" s="41"/>
      <c r="AB423" s="40"/>
      <c r="AC423" s="40"/>
      <c r="AD423" s="40"/>
      <c r="AE423" s="42" t="str">
        <f>_xlfn.XLOOKUP(Table1[[#This Row],[Vendor Name]],VendorLookup!C:C,VendorLookup!H:H, "")</f>
        <v>DAP</v>
      </c>
      <c r="AF423" s="42"/>
      <c r="AG423" s="42"/>
      <c r="AH423" s="43"/>
      <c r="AI423" s="43"/>
    </row>
    <row r="424" spans="1:35" x14ac:dyDescent="0.35">
      <c r="A424" s="45" t="str">
        <f>_xlfn.XLOOKUP(B424, NetworkLookup!B:B, NetworkLookup!A:A, "")</f>
        <v>000989</v>
      </c>
      <c r="B424" s="35">
        <v>901837526</v>
      </c>
      <c r="C424" s="45" t="str">
        <f>_xlfn.XLOOKUP(B424, NetworkLookup!B:B, NetworkLookup!C:C, "")</f>
        <v>RP MILANO 4461 B77D DE</v>
      </c>
      <c r="D424" s="35" t="str">
        <f>_xlfn.XLOOKUP(B424, NetworkLookup!B:B, NetworkLookup!D:D, "")</f>
        <v>REMOTE</v>
      </c>
      <c r="E424" s="36" t="s">
        <v>3652</v>
      </c>
      <c r="F424" s="36" t="s">
        <v>30</v>
      </c>
      <c r="G424" s="36" t="s">
        <v>3637</v>
      </c>
      <c r="H424" s="36" t="s">
        <v>3749</v>
      </c>
      <c r="I424" s="36">
        <f>_xlfn.XLOOKUP(Table1[[#This Row],[Vendor Name]], VendorLookup!C:C, VendorLookup!B:B, "")</f>
        <v>1000003280</v>
      </c>
      <c r="J424" s="36" t="s">
        <v>35</v>
      </c>
      <c r="K424" s="36" t="s">
        <v>367</v>
      </c>
      <c r="L424" s="37" t="s">
        <v>3710</v>
      </c>
      <c r="M424" s="37">
        <v>9203024940</v>
      </c>
      <c r="N424" s="36">
        <v>1</v>
      </c>
      <c r="O424" s="38">
        <v>196.16</v>
      </c>
      <c r="P424" s="36" t="s">
        <v>507</v>
      </c>
      <c r="Q424" s="38">
        <f>Table1[[#This Row],[Net Price]]*Table1[[#This Row],[Qty ordered]]</f>
        <v>392.32</v>
      </c>
      <c r="R424" s="36">
        <v>1.4430400000000001</v>
      </c>
      <c r="S424" s="36">
        <v>2</v>
      </c>
      <c r="T424" s="40">
        <v>2</v>
      </c>
      <c r="U424" s="40">
        <v>0</v>
      </c>
      <c r="V424" s="40">
        <v>2</v>
      </c>
      <c r="W424" s="40">
        <v>0</v>
      </c>
      <c r="X424" s="40" t="str">
        <f>IF(Table1[[#This Row],[GR to be done]]=Table1[[#This Row],[IR to be done]], "✔ Match", "⚠ Mismatch")</f>
        <v>✔ Match</v>
      </c>
      <c r="Y424" s="40"/>
      <c r="Z424" s="41">
        <v>45727</v>
      </c>
      <c r="AA424" s="41"/>
      <c r="AB424" s="40"/>
      <c r="AC424" s="40"/>
      <c r="AD424" s="40"/>
      <c r="AE424" s="42" t="str">
        <f>_xlfn.XLOOKUP(Table1[[#This Row],[Vendor Name]],VendorLookup!C:C,VendorLookup!H:H, "")</f>
        <v>DAP</v>
      </c>
      <c r="AF424" s="42"/>
      <c r="AG424" s="42"/>
      <c r="AH424" s="43"/>
      <c r="AI424" s="43"/>
    </row>
    <row r="425" spans="1:35" x14ac:dyDescent="0.35">
      <c r="A425" s="45">
        <f>_xlfn.XLOOKUP(B425, NetworkLookup!B:B, NetworkLookup!A:A, "")</f>
        <v>765</v>
      </c>
      <c r="B425" s="35">
        <v>901618249</v>
      </c>
      <c r="C425" s="45" t="str">
        <f>_xlfn.XLOOKUP(B425, NetworkLookup!B:B, NetworkLookup!C:C, "")</f>
        <v>IND RDS MR765 Dot 4459 B77x (3.8-4.2) RP</v>
      </c>
      <c r="D425" s="35" t="str">
        <f>_xlfn.XLOOKUP(B425, NetworkLookup!B:B, NetworkLookup!D:D, "")</f>
        <v>INDOOR</v>
      </c>
      <c r="E425" s="36" t="s">
        <v>572</v>
      </c>
      <c r="F425" s="36" t="s">
        <v>30</v>
      </c>
      <c r="G425" s="36" t="s">
        <v>3637</v>
      </c>
      <c r="H425" s="36" t="s">
        <v>555</v>
      </c>
      <c r="I425" s="36">
        <f>_xlfn.XLOOKUP(Table1[[#This Row],[Vendor Name]], VendorLookup!C:C, VendorLookup!B:B, "")</f>
        <v>2000167603</v>
      </c>
      <c r="J425" s="36" t="s">
        <v>40</v>
      </c>
      <c r="K425" s="36" t="s">
        <v>336</v>
      </c>
      <c r="L425" s="37" t="s">
        <v>3711</v>
      </c>
      <c r="M425" s="37">
        <v>9203025229</v>
      </c>
      <c r="N425" s="36">
        <v>1</v>
      </c>
      <c r="O425" s="38">
        <v>22000</v>
      </c>
      <c r="P425" s="36" t="s">
        <v>508</v>
      </c>
      <c r="Q425" s="38">
        <f>Table1[[#This Row],[Net Price]]*Table1[[#This Row],[Qty ordered]]</f>
        <v>22000</v>
      </c>
      <c r="R425" s="36">
        <v>1</v>
      </c>
      <c r="S425" s="36">
        <v>1</v>
      </c>
      <c r="T425" s="40">
        <v>1</v>
      </c>
      <c r="U425" s="40">
        <v>0</v>
      </c>
      <c r="V425" s="40">
        <v>1</v>
      </c>
      <c r="W425" s="40">
        <v>0</v>
      </c>
      <c r="X425" s="40" t="str">
        <f>IF(Table1[[#This Row],[GR to be done]]=Table1[[#This Row],[IR to be done]], "✔ Match", "⚠ Mismatch")</f>
        <v>✔ Match</v>
      </c>
      <c r="Y425" s="40"/>
      <c r="Z425" s="41">
        <v>45730</v>
      </c>
      <c r="AA425" s="41"/>
      <c r="AB425" s="40"/>
      <c r="AC425" s="40"/>
      <c r="AD425" s="40"/>
      <c r="AE425" s="42" t="str">
        <f>_xlfn.XLOOKUP(Table1[[#This Row],[Vendor Name]],VendorLookup!C:C,VendorLookup!H:H, "")</f>
        <v>ZZ</v>
      </c>
      <c r="AF425" s="42"/>
      <c r="AG425" s="42"/>
      <c r="AH425" s="43"/>
      <c r="AI425" s="43"/>
    </row>
    <row r="426" spans="1:35" x14ac:dyDescent="0.35">
      <c r="A426" s="45">
        <f>_xlfn.XLOOKUP(B426, NetworkLookup!B:B, NetworkLookup!A:A, "")</f>
        <v>765</v>
      </c>
      <c r="B426" s="35">
        <v>901618249</v>
      </c>
      <c r="C426" s="45" t="str">
        <f>_xlfn.XLOOKUP(B426, NetworkLookup!B:B, NetworkLookup!C:C, "")</f>
        <v>IND RDS MR765 Dot 4459 B77x (3.8-4.2) RP</v>
      </c>
      <c r="D426" s="35" t="str">
        <f>_xlfn.XLOOKUP(B426, NetworkLookup!B:B, NetworkLookup!D:D, "")</f>
        <v>INDOOR</v>
      </c>
      <c r="E426" s="36" t="s">
        <v>572</v>
      </c>
      <c r="F426" s="36" t="s">
        <v>30</v>
      </c>
      <c r="G426" s="36" t="s">
        <v>3637</v>
      </c>
      <c r="H426" s="36" t="s">
        <v>555</v>
      </c>
      <c r="I426" s="36">
        <f>_xlfn.XLOOKUP(Table1[[#This Row],[Vendor Name]], VendorLookup!C:C, VendorLookup!B:B, "")</f>
        <v>2000167603</v>
      </c>
      <c r="J426" s="36" t="s">
        <v>40</v>
      </c>
      <c r="K426" s="36" t="s">
        <v>368</v>
      </c>
      <c r="L426" s="37" t="s">
        <v>3711</v>
      </c>
      <c r="M426" s="37">
        <v>9203025229</v>
      </c>
      <c r="N426" s="36">
        <v>2</v>
      </c>
      <c r="O426" s="38">
        <v>20000</v>
      </c>
      <c r="P426" s="36" t="s">
        <v>508</v>
      </c>
      <c r="Q426" s="38">
        <f>Table1[[#This Row],[Net Price]]*Table1[[#This Row],[Qty ordered]]</f>
        <v>20000</v>
      </c>
      <c r="R426" s="36">
        <v>1</v>
      </c>
      <c r="S426" s="36">
        <v>1</v>
      </c>
      <c r="T426" s="40">
        <v>1</v>
      </c>
      <c r="U426" s="40">
        <v>0</v>
      </c>
      <c r="V426" s="40">
        <v>1</v>
      </c>
      <c r="W426" s="40">
        <v>0</v>
      </c>
      <c r="X426" s="40" t="str">
        <f>IF(Table1[[#This Row],[GR to be done]]=Table1[[#This Row],[IR to be done]], "✔ Match", "⚠ Mismatch")</f>
        <v>✔ Match</v>
      </c>
      <c r="Y426" s="40"/>
      <c r="Z426" s="41">
        <v>45730</v>
      </c>
      <c r="AA426" s="41"/>
      <c r="AB426" s="40"/>
      <c r="AC426" s="40"/>
      <c r="AD426" s="40"/>
      <c r="AE426" s="42" t="str">
        <f>_xlfn.XLOOKUP(Table1[[#This Row],[Vendor Name]],VendorLookup!C:C,VendorLookup!H:H, "")</f>
        <v>ZZ</v>
      </c>
      <c r="AF426" s="42"/>
      <c r="AG426" s="42"/>
      <c r="AH426" s="43"/>
      <c r="AI426" s="43"/>
    </row>
    <row r="427" spans="1:35" x14ac:dyDescent="0.35">
      <c r="A427" s="45">
        <f>_xlfn.XLOOKUP(B427, NetworkLookup!B:B, NetworkLookup!A:A, "")</f>
        <v>765</v>
      </c>
      <c r="B427" s="35">
        <v>901618249</v>
      </c>
      <c r="C427" s="45" t="str">
        <f>_xlfn.XLOOKUP(B427, NetworkLookup!B:B, NetworkLookup!C:C, "")</f>
        <v>IND RDS MR765 Dot 4459 B77x (3.8-4.2) RP</v>
      </c>
      <c r="D427" s="35" t="str">
        <f>_xlfn.XLOOKUP(B427, NetworkLookup!B:B, NetworkLookup!D:D, "")</f>
        <v>INDOOR</v>
      </c>
      <c r="E427" s="36" t="s">
        <v>572</v>
      </c>
      <c r="F427" s="36" t="s">
        <v>30</v>
      </c>
      <c r="G427" s="36" t="s">
        <v>3637</v>
      </c>
      <c r="H427" s="36" t="s">
        <v>555</v>
      </c>
      <c r="I427" s="36">
        <f>_xlfn.XLOOKUP(Table1[[#This Row],[Vendor Name]], VendorLookup!C:C, VendorLookup!B:B, "")</f>
        <v>2000167603</v>
      </c>
      <c r="J427" s="36" t="s">
        <v>40</v>
      </c>
      <c r="K427" s="36" t="s">
        <v>368</v>
      </c>
      <c r="L427" s="37" t="s">
        <v>3711</v>
      </c>
      <c r="M427" s="37">
        <v>9203025229</v>
      </c>
      <c r="N427" s="36">
        <v>3</v>
      </c>
      <c r="O427" s="38">
        <v>10000</v>
      </c>
      <c r="P427" s="36" t="s">
        <v>508</v>
      </c>
      <c r="Q427" s="38">
        <f>Table1[[#This Row],[Net Price]]*Table1[[#This Row],[Qty ordered]]</f>
        <v>10000</v>
      </c>
      <c r="R427" s="36">
        <v>1</v>
      </c>
      <c r="S427" s="36">
        <v>1</v>
      </c>
      <c r="T427" s="40">
        <v>0</v>
      </c>
      <c r="U427" s="40">
        <v>1</v>
      </c>
      <c r="V427" s="40">
        <v>1</v>
      </c>
      <c r="W427" s="40">
        <v>0</v>
      </c>
      <c r="X427" s="40" t="str">
        <f>IF(Table1[[#This Row],[GR to be done]]=Table1[[#This Row],[IR to be done]], "✔ Match", "⚠ Mismatch")</f>
        <v>⚠ Mismatch</v>
      </c>
      <c r="Y427" s="40"/>
      <c r="Z427" s="41">
        <v>45730</v>
      </c>
      <c r="AA427" s="41"/>
      <c r="AB427" s="40"/>
      <c r="AC427" s="40"/>
      <c r="AD427" s="40"/>
      <c r="AE427" s="42" t="str">
        <f>_xlfn.XLOOKUP(Table1[[#This Row],[Vendor Name]],VendorLookup!C:C,VendorLookup!H:H, "")</f>
        <v>ZZ</v>
      </c>
      <c r="AF427" s="42"/>
      <c r="AG427" s="42"/>
      <c r="AH427" s="43"/>
      <c r="AI427" s="43"/>
    </row>
    <row r="428" spans="1:35" x14ac:dyDescent="0.35">
      <c r="A428" s="45">
        <f>_xlfn.XLOOKUP(B428, NetworkLookup!B:B, NetworkLookup!A:A, "")</f>
        <v>765</v>
      </c>
      <c r="B428" s="35">
        <v>901618249</v>
      </c>
      <c r="C428" s="45" t="str">
        <f>_xlfn.XLOOKUP(B428, NetworkLookup!B:B, NetworkLookup!C:C, "")</f>
        <v>IND RDS MR765 Dot 4459 B77x (3.8-4.2) RP</v>
      </c>
      <c r="D428" s="35" t="str">
        <f>_xlfn.XLOOKUP(B428, NetworkLookup!B:B, NetworkLookup!D:D, "")</f>
        <v>INDOOR</v>
      </c>
      <c r="E428" s="36" t="s">
        <v>572</v>
      </c>
      <c r="F428" s="36" t="s">
        <v>30</v>
      </c>
      <c r="G428" s="36" t="s">
        <v>3637</v>
      </c>
      <c r="H428" s="36" t="s">
        <v>555</v>
      </c>
      <c r="I428" s="36">
        <f>_xlfn.XLOOKUP(Table1[[#This Row],[Vendor Name]], VendorLookup!C:C, VendorLookup!B:B, "")</f>
        <v>2000167603</v>
      </c>
      <c r="J428" s="36" t="s">
        <v>40</v>
      </c>
      <c r="K428" s="36" t="s">
        <v>369</v>
      </c>
      <c r="L428" s="37" t="s">
        <v>3711</v>
      </c>
      <c r="M428" s="37">
        <v>9203025229</v>
      </c>
      <c r="N428" s="36">
        <v>4</v>
      </c>
      <c r="O428" s="38">
        <v>6917</v>
      </c>
      <c r="P428" s="36" t="s">
        <v>508</v>
      </c>
      <c r="Q428" s="38">
        <f>Table1[[#This Row],[Net Price]]*Table1[[#This Row],[Qty ordered]]</f>
        <v>6917</v>
      </c>
      <c r="R428" s="36">
        <v>1</v>
      </c>
      <c r="S428" s="36">
        <v>1</v>
      </c>
      <c r="T428" s="40">
        <v>0</v>
      </c>
      <c r="U428" s="40">
        <v>1</v>
      </c>
      <c r="V428" s="40">
        <v>1</v>
      </c>
      <c r="W428" s="40">
        <v>0</v>
      </c>
      <c r="X428" s="40" t="str">
        <f>IF(Table1[[#This Row],[GR to be done]]=Table1[[#This Row],[IR to be done]], "✔ Match", "⚠ Mismatch")</f>
        <v>⚠ Mismatch</v>
      </c>
      <c r="Y428" s="40"/>
      <c r="Z428" s="41">
        <v>45730</v>
      </c>
      <c r="AA428" s="41"/>
      <c r="AB428" s="40"/>
      <c r="AC428" s="40"/>
      <c r="AD428" s="40"/>
      <c r="AE428" s="42" t="str">
        <f>_xlfn.XLOOKUP(Table1[[#This Row],[Vendor Name]],VendorLookup!C:C,VendorLookup!H:H, "")</f>
        <v>ZZ</v>
      </c>
      <c r="AF428" s="42"/>
      <c r="AG428" s="42"/>
      <c r="AH428" s="43"/>
      <c r="AI428" s="43"/>
    </row>
    <row r="429" spans="1:35" x14ac:dyDescent="0.35">
      <c r="A429" s="45">
        <f>_xlfn.XLOOKUP(B429, NetworkLookup!B:B, NetworkLookup!A:A, "")</f>
        <v>2055</v>
      </c>
      <c r="B429" s="35">
        <v>902140647</v>
      </c>
      <c r="C429" s="45" t="str">
        <f>_xlfn.XLOOKUP(B429, NetworkLookup!B:B, NetworkLookup!C:C, "")</f>
        <v>MR2055 Indoor Fusion 8828 Enh  PTD</v>
      </c>
      <c r="D429" s="35" t="str">
        <f>_xlfn.XLOOKUP(B429, NetworkLookup!B:B, NetworkLookup!D:D, "")</f>
        <v>INDOOR</v>
      </c>
      <c r="E429" s="36" t="s">
        <v>622</v>
      </c>
      <c r="F429" s="36" t="s">
        <v>30</v>
      </c>
      <c r="G429" s="36" t="s">
        <v>3637</v>
      </c>
      <c r="H429" s="36" t="s">
        <v>555</v>
      </c>
      <c r="I429" s="36">
        <f>_xlfn.XLOOKUP(Table1[[#This Row],[Vendor Name]], VendorLookup!C:C, VendorLookup!B:B, "")</f>
        <v>2000041466</v>
      </c>
      <c r="J429" s="36" t="s">
        <v>1810</v>
      </c>
      <c r="K429" s="36" t="s">
        <v>370</v>
      </c>
      <c r="L429" s="37" t="s">
        <v>3712</v>
      </c>
      <c r="M429" s="37">
        <v>9203025488</v>
      </c>
      <c r="N429" s="36">
        <v>1</v>
      </c>
      <c r="O429" s="38">
        <v>1278.29</v>
      </c>
      <c r="P429" s="36" t="s">
        <v>507</v>
      </c>
      <c r="Q429" s="38">
        <f>Table1[[#This Row],[Net Price]]*Table1[[#This Row],[Qty ordered]]</f>
        <v>1278.29</v>
      </c>
      <c r="R429" s="39"/>
      <c r="S429" s="36">
        <v>1</v>
      </c>
      <c r="T429" s="40">
        <v>1</v>
      </c>
      <c r="U429" s="40">
        <v>0</v>
      </c>
      <c r="V429" s="40">
        <v>1</v>
      </c>
      <c r="W429" s="40">
        <v>0</v>
      </c>
      <c r="X429" s="40" t="str">
        <f>IF(Table1[[#This Row],[GR to be done]]=Table1[[#This Row],[IR to be done]], "✔ Match", "⚠ Mismatch")</f>
        <v>✔ Match</v>
      </c>
      <c r="Y429" s="40"/>
      <c r="Z429" s="41">
        <v>45734</v>
      </c>
      <c r="AA429" s="41"/>
      <c r="AB429" s="40"/>
      <c r="AC429" s="40"/>
      <c r="AD429" s="40"/>
      <c r="AE429" s="42" t="str">
        <f>_xlfn.XLOOKUP(Table1[[#This Row],[Vendor Name]],VendorLookup!C:C,VendorLookup!H:H, "")</f>
        <v>DAP</v>
      </c>
      <c r="AF429" s="42"/>
      <c r="AG429" s="42"/>
      <c r="AH429" s="43"/>
      <c r="AI429" s="43"/>
    </row>
    <row r="430" spans="1:35" x14ac:dyDescent="0.35">
      <c r="A430" s="45" t="str">
        <f>_xlfn.XLOOKUP(B430, NetworkLookup!B:B, NetworkLookup!A:A, "")</f>
        <v>000989</v>
      </c>
      <c r="B430" s="35">
        <v>901837526</v>
      </c>
      <c r="C430" s="45" t="str">
        <f>_xlfn.XLOOKUP(B430, NetworkLookup!B:B, NetworkLookup!C:C, "")</f>
        <v>RP MILANO 4461 B77D DE</v>
      </c>
      <c r="D430" s="35" t="str">
        <f>_xlfn.XLOOKUP(B430, NetworkLookup!B:B, NetworkLookup!D:D, "")</f>
        <v>REMOTE</v>
      </c>
      <c r="E430" s="36" t="s">
        <v>571</v>
      </c>
      <c r="F430" s="36" t="s">
        <v>30</v>
      </c>
      <c r="G430" s="36" t="s">
        <v>3637</v>
      </c>
      <c r="H430" s="36" t="s">
        <v>555</v>
      </c>
      <c r="I430" s="36">
        <f>_xlfn.XLOOKUP(Table1[[#This Row],[Vendor Name]], VendorLookup!C:C, VendorLookup!B:B, "")</f>
        <v>2000167603</v>
      </c>
      <c r="J430" s="36" t="s">
        <v>40</v>
      </c>
      <c r="K430" s="36" t="s">
        <v>371</v>
      </c>
      <c r="L430" s="37" t="s">
        <v>3822</v>
      </c>
      <c r="M430" s="37">
        <v>9203025491</v>
      </c>
      <c r="N430" s="36">
        <v>1</v>
      </c>
      <c r="O430" s="38">
        <v>11000</v>
      </c>
      <c r="P430" s="36" t="s">
        <v>508</v>
      </c>
      <c r="Q430" s="38">
        <f>Table1[[#This Row],[Net Price]]*Table1[[#This Row],[Qty ordered]]</f>
        <v>11000</v>
      </c>
      <c r="R430" s="36">
        <v>1</v>
      </c>
      <c r="S430" s="36">
        <v>1</v>
      </c>
      <c r="T430" s="40">
        <v>1</v>
      </c>
      <c r="U430" s="40">
        <v>0</v>
      </c>
      <c r="V430" s="40">
        <v>1</v>
      </c>
      <c r="W430" s="40">
        <v>0</v>
      </c>
      <c r="X430" s="40" t="str">
        <f>IF(Table1[[#This Row],[GR to be done]]=Table1[[#This Row],[IR to be done]], "✔ Match", "⚠ Mismatch")</f>
        <v>✔ Match</v>
      </c>
      <c r="Y430" s="40"/>
      <c r="Z430" s="41">
        <v>45734</v>
      </c>
      <c r="AA430" s="41"/>
      <c r="AB430" s="40"/>
      <c r="AC430" s="40"/>
      <c r="AD430" s="40"/>
      <c r="AE430" s="42" t="str">
        <f>_xlfn.XLOOKUP(Table1[[#This Row],[Vendor Name]],VendorLookup!C:C,VendorLookup!H:H, "")</f>
        <v>ZZ</v>
      </c>
      <c r="AF430" s="42"/>
      <c r="AG430" s="42"/>
      <c r="AH430" s="43"/>
      <c r="AI430" s="43"/>
    </row>
    <row r="431" spans="1:35" x14ac:dyDescent="0.35">
      <c r="A431" s="45" t="str">
        <f>_xlfn.XLOOKUP(B431, NetworkLookup!B:B, NetworkLookup!A:A, "")</f>
        <v>13101</v>
      </c>
      <c r="B431" s="35">
        <v>901100666</v>
      </c>
      <c r="C431" s="45" t="str">
        <f>_xlfn.XLOOKUP(B431, NetworkLookup!B:B, NetworkLookup!C:C, "")</f>
        <v>RP MILANO 4472HP B5 DE</v>
      </c>
      <c r="D431" s="35" t="str">
        <f>_xlfn.XLOOKUP(B431, NetworkLookup!B:B, NetworkLookup!D:D, "")</f>
        <v>REMOTE</v>
      </c>
      <c r="E431" s="36" t="s">
        <v>3654</v>
      </c>
      <c r="F431" s="36" t="s">
        <v>30</v>
      </c>
      <c r="G431" s="36" t="s">
        <v>3637</v>
      </c>
      <c r="H431" s="36" t="s">
        <v>555</v>
      </c>
      <c r="I431" s="36">
        <f>_xlfn.XLOOKUP(Table1[[#This Row],[Vendor Name]], VendorLookup!C:C, VendorLookup!B:B, "")</f>
        <v>2000030587</v>
      </c>
      <c r="J431" s="36" t="s">
        <v>51</v>
      </c>
      <c r="K431" s="36" t="s">
        <v>278</v>
      </c>
      <c r="L431" s="37" t="s">
        <v>3713</v>
      </c>
      <c r="M431" s="37">
        <v>9203025594</v>
      </c>
      <c r="N431" s="36">
        <v>1</v>
      </c>
      <c r="O431" s="38">
        <v>1730</v>
      </c>
      <c r="P431" s="36" t="s">
        <v>507</v>
      </c>
      <c r="Q431" s="38">
        <f>Table1[[#This Row],[Net Price]]*Table1[[#This Row],[Qty ordered]]</f>
        <v>1730</v>
      </c>
      <c r="R431" s="39"/>
      <c r="S431" s="36">
        <v>1</v>
      </c>
      <c r="T431" s="40">
        <v>1</v>
      </c>
      <c r="U431" s="40">
        <v>0</v>
      </c>
      <c r="V431" s="40">
        <v>1</v>
      </c>
      <c r="W431" s="40">
        <v>0</v>
      </c>
      <c r="X431" s="40" t="str">
        <f>IF(Table1[[#This Row],[GR to be done]]=Table1[[#This Row],[IR to be done]], "✔ Match", "⚠ Mismatch")</f>
        <v>✔ Match</v>
      </c>
      <c r="Y431" s="40"/>
      <c r="Z431" s="41">
        <v>45735</v>
      </c>
      <c r="AA431" s="41"/>
      <c r="AB431" s="40"/>
      <c r="AC431" s="40"/>
      <c r="AD431" s="40"/>
      <c r="AE431" s="42" t="str">
        <f>_xlfn.XLOOKUP(Table1[[#This Row],[Vendor Name]],VendorLookup!C:C,VendorLookup!H:H, "")</f>
        <v>ZZ</v>
      </c>
      <c r="AF431" s="42"/>
      <c r="AG431" s="42"/>
      <c r="AH431" s="43"/>
      <c r="AI431" s="43"/>
    </row>
    <row r="432" spans="1:35" x14ac:dyDescent="0.35">
      <c r="A432" s="45" t="str">
        <f>_xlfn.XLOOKUP(B432, NetworkLookup!B:B, NetworkLookup!A:A, "")</f>
        <v>13101</v>
      </c>
      <c r="B432" s="35">
        <v>901100666</v>
      </c>
      <c r="C432" s="45" t="str">
        <f>_xlfn.XLOOKUP(B432, NetworkLookup!B:B, NetworkLookup!C:C, "")</f>
        <v>RP MILANO 4472HP B5 DE</v>
      </c>
      <c r="D432" s="35" t="str">
        <f>_xlfn.XLOOKUP(B432, NetworkLookup!B:B, NetworkLookup!D:D, "")</f>
        <v>REMOTE</v>
      </c>
      <c r="E432" s="36" t="s">
        <v>3654</v>
      </c>
      <c r="F432" s="36" t="s">
        <v>30</v>
      </c>
      <c r="G432" s="36" t="s">
        <v>3637</v>
      </c>
      <c r="H432" s="36" t="s">
        <v>555</v>
      </c>
      <c r="I432" s="36">
        <f>_xlfn.XLOOKUP(Table1[[#This Row],[Vendor Name]], VendorLookup!C:C, VendorLookup!B:B, "")</f>
        <v>2000030587</v>
      </c>
      <c r="J432" s="36" t="s">
        <v>51</v>
      </c>
      <c r="K432" s="36" t="s">
        <v>195</v>
      </c>
      <c r="L432" s="37" t="s">
        <v>3713</v>
      </c>
      <c r="M432" s="37">
        <v>9203025594</v>
      </c>
      <c r="N432" s="36">
        <v>2</v>
      </c>
      <c r="O432" s="38">
        <v>890</v>
      </c>
      <c r="P432" s="36" t="s">
        <v>507</v>
      </c>
      <c r="Q432" s="38">
        <f>Table1[[#This Row],[Net Price]]*Table1[[#This Row],[Qty ordered]]</f>
        <v>890</v>
      </c>
      <c r="R432" s="36">
        <v>1.4358500000000001</v>
      </c>
      <c r="S432" s="36">
        <v>1</v>
      </c>
      <c r="T432" s="40">
        <v>1</v>
      </c>
      <c r="U432" s="40">
        <v>0</v>
      </c>
      <c r="V432" s="40">
        <v>1</v>
      </c>
      <c r="W432" s="40">
        <v>0</v>
      </c>
      <c r="X432" s="40" t="str">
        <f>IF(Table1[[#This Row],[GR to be done]]=Table1[[#This Row],[IR to be done]], "✔ Match", "⚠ Mismatch")</f>
        <v>✔ Match</v>
      </c>
      <c r="Y432" s="40"/>
      <c r="Z432" s="41">
        <v>45735</v>
      </c>
      <c r="AA432" s="41"/>
      <c r="AB432" s="40"/>
      <c r="AC432" s="40"/>
      <c r="AD432" s="40"/>
      <c r="AE432" s="42" t="str">
        <f>_xlfn.XLOOKUP(Table1[[#This Row],[Vendor Name]],VendorLookup!C:C,VendorLookup!H:H, "")</f>
        <v>ZZ</v>
      </c>
      <c r="AF432" s="42"/>
      <c r="AG432" s="42"/>
      <c r="AH432" s="43"/>
      <c r="AI432" s="43"/>
    </row>
    <row r="433" spans="1:35" x14ac:dyDescent="0.35">
      <c r="A433" s="45" t="str">
        <f>_xlfn.XLOOKUP(B433, NetworkLookup!B:B, NetworkLookup!A:A, "")</f>
        <v>13101</v>
      </c>
      <c r="B433" s="35">
        <v>901100666</v>
      </c>
      <c r="C433" s="45" t="str">
        <f>_xlfn.XLOOKUP(B433, NetworkLookup!B:B, NetworkLookup!C:C, "")</f>
        <v>RP MILANO 4472HP B5 DE</v>
      </c>
      <c r="D433" s="35" t="str">
        <f>_xlfn.XLOOKUP(B433, NetworkLookup!B:B, NetworkLookup!D:D, "")</f>
        <v>REMOTE</v>
      </c>
      <c r="E433" s="36" t="s">
        <v>3654</v>
      </c>
      <c r="F433" s="36" t="s">
        <v>30</v>
      </c>
      <c r="G433" s="36" t="s">
        <v>3637</v>
      </c>
      <c r="H433" s="36" t="s">
        <v>555</v>
      </c>
      <c r="I433" s="36">
        <f>_xlfn.XLOOKUP(Table1[[#This Row],[Vendor Name]], VendorLookup!C:C, VendorLookup!B:B, "")</f>
        <v>2000030587</v>
      </c>
      <c r="J433" s="36" t="s">
        <v>51</v>
      </c>
      <c r="K433" s="36" t="s">
        <v>204</v>
      </c>
      <c r="L433" s="37" t="s">
        <v>3713</v>
      </c>
      <c r="M433" s="37">
        <v>9203025594</v>
      </c>
      <c r="N433" s="36">
        <v>3</v>
      </c>
      <c r="O433" s="38">
        <v>1250</v>
      </c>
      <c r="P433" s="36" t="s">
        <v>507</v>
      </c>
      <c r="Q433" s="38">
        <f>Table1[[#This Row],[Net Price]]*Table1[[#This Row],[Qty ordered]]</f>
        <v>1250</v>
      </c>
      <c r="R433" s="36">
        <v>1.4358500000000001</v>
      </c>
      <c r="S433" s="36">
        <v>1</v>
      </c>
      <c r="T433" s="40">
        <v>1</v>
      </c>
      <c r="U433" s="40">
        <v>0</v>
      </c>
      <c r="V433" s="40">
        <v>1</v>
      </c>
      <c r="W433" s="40">
        <v>0</v>
      </c>
      <c r="X433" s="40" t="str">
        <f>IF(Table1[[#This Row],[GR to be done]]=Table1[[#This Row],[IR to be done]], "✔ Match", "⚠ Mismatch")</f>
        <v>✔ Match</v>
      </c>
      <c r="Y433" s="40"/>
      <c r="Z433" s="41">
        <v>45735</v>
      </c>
      <c r="AA433" s="41"/>
      <c r="AB433" s="40"/>
      <c r="AC433" s="40"/>
      <c r="AD433" s="40"/>
      <c r="AE433" s="42" t="str">
        <f>_xlfn.XLOOKUP(Table1[[#This Row],[Vendor Name]],VendorLookup!C:C,VendorLookup!H:H, "")</f>
        <v>ZZ</v>
      </c>
      <c r="AF433" s="42"/>
      <c r="AG433" s="42"/>
      <c r="AH433" s="43"/>
      <c r="AI433" s="43"/>
    </row>
    <row r="434" spans="1:35" x14ac:dyDescent="0.35">
      <c r="A434" s="45" t="str">
        <f>_xlfn.XLOOKUP(B434, NetworkLookup!B:B, NetworkLookup!A:A, "")</f>
        <v>13101</v>
      </c>
      <c r="B434" s="35">
        <v>901100666</v>
      </c>
      <c r="C434" s="45" t="str">
        <f>_xlfn.XLOOKUP(B434, NetworkLookup!B:B, NetworkLookup!C:C, "")</f>
        <v>RP MILANO 4472HP B5 DE</v>
      </c>
      <c r="D434" s="35" t="str">
        <f>_xlfn.XLOOKUP(B434, NetworkLookup!B:B, NetworkLookup!D:D, "")</f>
        <v>REMOTE</v>
      </c>
      <c r="E434" s="36" t="s">
        <v>3654</v>
      </c>
      <c r="F434" s="36" t="s">
        <v>30</v>
      </c>
      <c r="G434" s="36" t="s">
        <v>3637</v>
      </c>
      <c r="H434" s="36" t="s">
        <v>555</v>
      </c>
      <c r="I434" s="36">
        <f>_xlfn.XLOOKUP(Table1[[#This Row],[Vendor Name]], VendorLookup!C:C, VendorLookup!B:B, "")</f>
        <v>2000030587</v>
      </c>
      <c r="J434" s="36" t="s">
        <v>51</v>
      </c>
      <c r="K434" s="36" t="s">
        <v>196</v>
      </c>
      <c r="L434" s="37" t="s">
        <v>3713</v>
      </c>
      <c r="M434" s="37">
        <v>9203025594</v>
      </c>
      <c r="N434" s="36">
        <v>4</v>
      </c>
      <c r="O434" s="38">
        <v>120</v>
      </c>
      <c r="P434" s="36" t="s">
        <v>507</v>
      </c>
      <c r="Q434" s="38">
        <f>Table1[[#This Row],[Net Price]]*Table1[[#This Row],[Qty ordered]]</f>
        <v>120</v>
      </c>
      <c r="R434" s="36">
        <v>1.4358500000000001</v>
      </c>
      <c r="S434" s="36">
        <v>1</v>
      </c>
      <c r="T434" s="40">
        <v>1</v>
      </c>
      <c r="U434" s="40">
        <v>0</v>
      </c>
      <c r="V434" s="40">
        <v>1</v>
      </c>
      <c r="W434" s="40">
        <v>0</v>
      </c>
      <c r="X434" s="40" t="str">
        <f>IF(Table1[[#This Row],[GR to be done]]=Table1[[#This Row],[IR to be done]], "✔ Match", "⚠ Mismatch")</f>
        <v>✔ Match</v>
      </c>
      <c r="Y434" s="40"/>
      <c r="Z434" s="41">
        <v>45735</v>
      </c>
      <c r="AA434" s="41"/>
      <c r="AB434" s="40"/>
      <c r="AC434" s="40"/>
      <c r="AD434" s="40"/>
      <c r="AE434" s="42" t="str">
        <f>_xlfn.XLOOKUP(Table1[[#This Row],[Vendor Name]],VendorLookup!C:C,VendorLookup!H:H, "")</f>
        <v>ZZ</v>
      </c>
      <c r="AF434" s="42"/>
      <c r="AG434" s="42"/>
      <c r="AH434" s="43"/>
      <c r="AI434" s="43"/>
    </row>
    <row r="435" spans="1:35" x14ac:dyDescent="0.35">
      <c r="A435" s="45">
        <f>_xlfn.XLOOKUP(B435, NetworkLookup!B:B, NetworkLookup!A:A, "")</f>
        <v>2055</v>
      </c>
      <c r="B435" s="35">
        <v>902140645</v>
      </c>
      <c r="C435" s="45" t="str">
        <f>_xlfn.XLOOKUP(B435, NetworkLookup!B:B, NetworkLookup!C:C, "")</f>
        <v>MR2055 Indoor Fusion 8828 Enh DE</v>
      </c>
      <c r="D435" s="35" t="str">
        <f>_xlfn.XLOOKUP(B435, NetworkLookup!B:B, NetworkLookup!D:D, "")</f>
        <v>INDOOR</v>
      </c>
      <c r="E435" s="36" t="s">
        <v>622</v>
      </c>
      <c r="F435" s="36" t="s">
        <v>30</v>
      </c>
      <c r="G435" s="36" t="s">
        <v>3637</v>
      </c>
      <c r="H435" s="36" t="s">
        <v>555</v>
      </c>
      <c r="I435" s="36">
        <f>_xlfn.XLOOKUP(Table1[[#This Row],[Vendor Name]], VendorLookup!C:C, VendorLookup!B:B, "")</f>
        <v>2000041466</v>
      </c>
      <c r="J435" s="36" t="s">
        <v>1810</v>
      </c>
      <c r="K435" s="36" t="s">
        <v>372</v>
      </c>
      <c r="L435" s="37" t="s">
        <v>3714</v>
      </c>
      <c r="M435" s="37">
        <v>9203025596</v>
      </c>
      <c r="N435" s="36">
        <v>1</v>
      </c>
      <c r="O435" s="38">
        <v>44</v>
      </c>
      <c r="P435" s="36" t="s">
        <v>507</v>
      </c>
      <c r="Q435" s="38">
        <f>Table1[[#This Row],[Net Price]]*Table1[[#This Row],[Qty ordered]]</f>
        <v>264</v>
      </c>
      <c r="R435" s="36">
        <v>1.4358500000000001</v>
      </c>
      <c r="S435" s="36">
        <v>6</v>
      </c>
      <c r="T435" s="40">
        <v>6</v>
      </c>
      <c r="U435" s="40">
        <v>0</v>
      </c>
      <c r="V435" s="40">
        <v>6</v>
      </c>
      <c r="W435" s="40">
        <v>0</v>
      </c>
      <c r="X435" s="40" t="str">
        <f>IF(Table1[[#This Row],[GR to be done]]=Table1[[#This Row],[IR to be done]], "✔ Match", "⚠ Mismatch")</f>
        <v>✔ Match</v>
      </c>
      <c r="Y435" s="40"/>
      <c r="Z435" s="41">
        <v>45735</v>
      </c>
      <c r="AA435" s="41"/>
      <c r="AB435" s="40"/>
      <c r="AC435" s="40"/>
      <c r="AD435" s="40"/>
      <c r="AE435" s="42" t="str">
        <f>_xlfn.XLOOKUP(Table1[[#This Row],[Vendor Name]],VendorLookup!C:C,VendorLookup!H:H, "")</f>
        <v>DAP</v>
      </c>
      <c r="AF435" s="42"/>
      <c r="AG435" s="42"/>
      <c r="AH435" s="43"/>
      <c r="AI435" s="43"/>
    </row>
    <row r="436" spans="1:35" x14ac:dyDescent="0.35">
      <c r="A436" s="45" t="str">
        <f>_xlfn.XLOOKUP(B436, NetworkLookup!B:B, NetworkLookup!A:A, "")</f>
        <v>000666</v>
      </c>
      <c r="B436" s="35">
        <v>902042566</v>
      </c>
      <c r="C436" s="45" t="str">
        <f>_xlfn.XLOOKUP(B436, NetworkLookup!B:B, NetworkLookup!C:C, "")</f>
        <v>RP MILANO 4461HP B41 HW</v>
      </c>
      <c r="D436" s="35" t="str">
        <f>_xlfn.XLOOKUP(B436, NetworkLookup!B:B, NetworkLookup!D:D, "")</f>
        <v>REMOTE</v>
      </c>
      <c r="E436" s="36" t="s">
        <v>3697</v>
      </c>
      <c r="F436" s="36" t="s">
        <v>30</v>
      </c>
      <c r="G436" s="36" t="s">
        <v>3637</v>
      </c>
      <c r="H436" s="36" t="s">
        <v>3750</v>
      </c>
      <c r="I436" s="36">
        <f>_xlfn.XLOOKUP(Table1[[#This Row],[Vendor Name]], VendorLookup!C:C, VendorLookup!B:B, "")</f>
        <v>1000003280</v>
      </c>
      <c r="J436" s="36" t="s">
        <v>35</v>
      </c>
      <c r="K436" s="36" t="s">
        <v>373</v>
      </c>
      <c r="L436" s="37" t="s">
        <v>3715</v>
      </c>
      <c r="M436" s="37">
        <v>9203025617</v>
      </c>
      <c r="N436" s="36">
        <v>1</v>
      </c>
      <c r="O436" s="38">
        <v>472.57</v>
      </c>
      <c r="P436" s="36" t="s">
        <v>507</v>
      </c>
      <c r="Q436" s="38">
        <f>Table1[[#This Row],[Net Price]]*Table1[[#This Row],[Qty ordered]]</f>
        <v>945.14</v>
      </c>
      <c r="R436" s="36">
        <v>1.4430400000000001</v>
      </c>
      <c r="S436" s="36">
        <v>2</v>
      </c>
      <c r="T436" s="40">
        <v>2</v>
      </c>
      <c r="U436" s="40">
        <v>0</v>
      </c>
      <c r="V436" s="40">
        <v>2</v>
      </c>
      <c r="W436" s="40">
        <v>0</v>
      </c>
      <c r="X436" s="40" t="str">
        <f>IF(Table1[[#This Row],[GR to be done]]=Table1[[#This Row],[IR to be done]], "✔ Match", "⚠ Mismatch")</f>
        <v>✔ Match</v>
      </c>
      <c r="Y436" s="40"/>
      <c r="Z436" s="41">
        <v>45735</v>
      </c>
      <c r="AA436" s="41"/>
      <c r="AB436" s="40"/>
      <c r="AC436" s="40"/>
      <c r="AD436" s="40"/>
      <c r="AE436" s="42" t="str">
        <f>_xlfn.XLOOKUP(Table1[[#This Row],[Vendor Name]],VendorLookup!C:C,VendorLookup!H:H, "")</f>
        <v>DAP</v>
      </c>
      <c r="AF436" s="42"/>
      <c r="AG436" s="42"/>
      <c r="AH436" s="43"/>
      <c r="AI436" s="43"/>
    </row>
    <row r="437" spans="1:35" x14ac:dyDescent="0.35">
      <c r="A437" s="45" t="str">
        <f>_xlfn.XLOOKUP(B437, NetworkLookup!B:B, NetworkLookup!A:A, "")</f>
        <v>13101</v>
      </c>
      <c r="B437" s="35">
        <v>901100666</v>
      </c>
      <c r="C437" s="45" t="str">
        <f>_xlfn.XLOOKUP(B437, NetworkLookup!B:B, NetworkLookup!C:C, "")</f>
        <v>RP MILANO 4472HP B5 DE</v>
      </c>
      <c r="D437" s="35" t="str">
        <f>_xlfn.XLOOKUP(B437, NetworkLookup!B:B, NetworkLookup!D:D, "")</f>
        <v>REMOTE</v>
      </c>
      <c r="E437" s="36" t="s">
        <v>3654</v>
      </c>
      <c r="F437" s="36" t="s">
        <v>30</v>
      </c>
      <c r="G437" s="36" t="s">
        <v>3637</v>
      </c>
      <c r="H437" s="36" t="s">
        <v>555</v>
      </c>
      <c r="I437" s="36">
        <f>_xlfn.XLOOKUP(Table1[[#This Row],[Vendor Name]], VendorLookup!C:C, VendorLookup!B:B, "")</f>
        <v>2000115430</v>
      </c>
      <c r="J437" s="36" t="s">
        <v>41</v>
      </c>
      <c r="K437" s="36" t="s">
        <v>199</v>
      </c>
      <c r="L437" s="37" t="s">
        <v>3716</v>
      </c>
      <c r="M437" s="37">
        <v>9203025699</v>
      </c>
      <c r="N437" s="36">
        <v>1</v>
      </c>
      <c r="O437" s="38">
        <v>4400</v>
      </c>
      <c r="P437" s="36" t="s">
        <v>508</v>
      </c>
      <c r="Q437" s="38">
        <f>Table1[[#This Row],[Net Price]]*Table1[[#This Row],[Qty ordered]]</f>
        <v>4400</v>
      </c>
      <c r="R437" s="36">
        <v>1.4430400000000001</v>
      </c>
      <c r="S437" s="36">
        <v>1</v>
      </c>
      <c r="T437" s="40">
        <v>0</v>
      </c>
      <c r="U437" s="40">
        <v>1</v>
      </c>
      <c r="V437" s="40">
        <v>1</v>
      </c>
      <c r="W437" s="40">
        <v>0</v>
      </c>
      <c r="X437" s="40" t="str">
        <f>IF(Table1[[#This Row],[GR to be done]]=Table1[[#This Row],[IR to be done]], "✔ Match", "⚠ Mismatch")</f>
        <v>⚠ Mismatch</v>
      </c>
      <c r="Y437" s="40"/>
      <c r="Z437" s="41">
        <v>45736</v>
      </c>
      <c r="AA437" s="41"/>
      <c r="AB437" s="40"/>
      <c r="AC437" s="40"/>
      <c r="AD437" s="40"/>
      <c r="AE437" s="42" t="str">
        <f>_xlfn.XLOOKUP(Table1[[#This Row],[Vendor Name]],VendorLookup!C:C,VendorLookup!H:H, "")</f>
        <v>FCA</v>
      </c>
      <c r="AF437" s="42"/>
      <c r="AG437" s="42"/>
      <c r="AH437" s="43"/>
      <c r="AI437" s="43"/>
    </row>
    <row r="438" spans="1:35" x14ac:dyDescent="0.35">
      <c r="A438" s="45" t="str">
        <f>_xlfn.XLOOKUP(B438, NetworkLookup!B:B, NetworkLookup!A:A, "")</f>
        <v>13101</v>
      </c>
      <c r="B438" s="35">
        <v>901100666</v>
      </c>
      <c r="C438" s="45" t="str">
        <f>_xlfn.XLOOKUP(B438, NetworkLookup!B:B, NetworkLookup!C:C, "")</f>
        <v>RP MILANO 4472HP B5 DE</v>
      </c>
      <c r="D438" s="35" t="str">
        <f>_xlfn.XLOOKUP(B438, NetworkLookup!B:B, NetworkLookup!D:D, "")</f>
        <v>REMOTE</v>
      </c>
      <c r="E438" s="36" t="s">
        <v>3654</v>
      </c>
      <c r="F438" s="36" t="s">
        <v>30</v>
      </c>
      <c r="G438" s="36" t="s">
        <v>3637</v>
      </c>
      <c r="H438" s="36" t="s">
        <v>555</v>
      </c>
      <c r="I438" s="36">
        <f>_xlfn.XLOOKUP(Table1[[#This Row],[Vendor Name]], VendorLookup!C:C, VendorLookup!B:B, "")</f>
        <v>2000115430</v>
      </c>
      <c r="J438" s="36" t="s">
        <v>41</v>
      </c>
      <c r="K438" s="36" t="s">
        <v>132</v>
      </c>
      <c r="L438" s="37" t="s">
        <v>3716</v>
      </c>
      <c r="M438" s="37">
        <v>9203025699</v>
      </c>
      <c r="N438" s="36">
        <v>2</v>
      </c>
      <c r="O438" s="38">
        <v>800</v>
      </c>
      <c r="P438" s="36" t="s">
        <v>508</v>
      </c>
      <c r="Q438" s="38">
        <f>Table1[[#This Row],[Net Price]]*Table1[[#This Row],[Qty ordered]]</f>
        <v>800</v>
      </c>
      <c r="R438" s="36">
        <v>1</v>
      </c>
      <c r="S438" s="36">
        <v>1</v>
      </c>
      <c r="T438" s="40">
        <v>0</v>
      </c>
      <c r="U438" s="40">
        <v>1</v>
      </c>
      <c r="V438" s="40">
        <v>1</v>
      </c>
      <c r="W438" s="40">
        <v>0</v>
      </c>
      <c r="X438" s="40" t="str">
        <f>IF(Table1[[#This Row],[GR to be done]]=Table1[[#This Row],[IR to be done]], "✔ Match", "⚠ Mismatch")</f>
        <v>⚠ Mismatch</v>
      </c>
      <c r="Y438" s="40"/>
      <c r="Z438" s="41">
        <v>45736</v>
      </c>
      <c r="AA438" s="41"/>
      <c r="AB438" s="40"/>
      <c r="AC438" s="40"/>
      <c r="AD438" s="40"/>
      <c r="AE438" s="42" t="str">
        <f>_xlfn.XLOOKUP(Table1[[#This Row],[Vendor Name]],VendorLookup!C:C,VendorLookup!H:H, "")</f>
        <v>FCA</v>
      </c>
      <c r="AF438" s="42"/>
      <c r="AG438" s="42"/>
      <c r="AH438" s="43"/>
      <c r="AI438" s="43"/>
    </row>
    <row r="439" spans="1:35" x14ac:dyDescent="0.35">
      <c r="A439" s="45" t="str">
        <f>_xlfn.XLOOKUP(B439, NetworkLookup!B:B, NetworkLookup!A:A, "")</f>
        <v>13101</v>
      </c>
      <c r="B439" s="35">
        <v>901100666</v>
      </c>
      <c r="C439" s="45" t="str">
        <f>_xlfn.XLOOKUP(B439, NetworkLookup!B:B, NetworkLookup!C:C, "")</f>
        <v>RP MILANO 4472HP B5 DE</v>
      </c>
      <c r="D439" s="35" t="str">
        <f>_xlfn.XLOOKUP(B439, NetworkLookup!B:B, NetworkLookup!D:D, "")</f>
        <v>REMOTE</v>
      </c>
      <c r="E439" s="36" t="s">
        <v>3654</v>
      </c>
      <c r="F439" s="36" t="s">
        <v>30</v>
      </c>
      <c r="G439" s="36" t="s">
        <v>3637</v>
      </c>
      <c r="H439" s="36" t="s">
        <v>555</v>
      </c>
      <c r="I439" s="36">
        <f>_xlfn.XLOOKUP(Table1[[#This Row],[Vendor Name]], VendorLookup!C:C, VendorLookup!B:B, "")</f>
        <v>2000115430</v>
      </c>
      <c r="J439" s="36" t="s">
        <v>41</v>
      </c>
      <c r="K439" s="36" t="s">
        <v>374</v>
      </c>
      <c r="L439" s="37" t="s">
        <v>3716</v>
      </c>
      <c r="M439" s="37">
        <v>9203025699</v>
      </c>
      <c r="N439" s="36">
        <v>3</v>
      </c>
      <c r="O439" s="38">
        <v>4400</v>
      </c>
      <c r="P439" s="36" t="s">
        <v>508</v>
      </c>
      <c r="Q439" s="38">
        <f>Table1[[#This Row],[Net Price]]*Table1[[#This Row],[Qty ordered]]</f>
        <v>4400</v>
      </c>
      <c r="R439" s="36">
        <v>1</v>
      </c>
      <c r="S439" s="36">
        <v>1</v>
      </c>
      <c r="T439" s="40">
        <v>0</v>
      </c>
      <c r="U439" s="40">
        <v>1</v>
      </c>
      <c r="V439" s="40">
        <v>2</v>
      </c>
      <c r="W439" s="40">
        <v>-1</v>
      </c>
      <c r="X439" s="40" t="str">
        <f>IF(Table1[[#This Row],[GR to be done]]=Table1[[#This Row],[IR to be done]], "✔ Match", "⚠ Mismatch")</f>
        <v>⚠ Mismatch</v>
      </c>
      <c r="Y439" s="40"/>
      <c r="Z439" s="41">
        <v>45736</v>
      </c>
      <c r="AA439" s="41"/>
      <c r="AB439" s="40"/>
      <c r="AC439" s="40"/>
      <c r="AD439" s="40"/>
      <c r="AE439" s="42" t="str">
        <f>_xlfn.XLOOKUP(Table1[[#This Row],[Vendor Name]],VendorLookup!C:C,VendorLookup!H:H, "")</f>
        <v>FCA</v>
      </c>
      <c r="AF439" s="42"/>
      <c r="AG439" s="42"/>
      <c r="AH439" s="43"/>
      <c r="AI439" s="43"/>
    </row>
    <row r="440" spans="1:35" x14ac:dyDescent="0.35">
      <c r="A440" s="45" t="str">
        <f>_xlfn.XLOOKUP(B440, NetworkLookup!B:B, NetworkLookup!A:A, "")</f>
        <v>13101</v>
      </c>
      <c r="B440" s="35">
        <v>901100666</v>
      </c>
      <c r="C440" s="45" t="str">
        <f>_xlfn.XLOOKUP(B440, NetworkLookup!B:B, NetworkLookup!C:C, "")</f>
        <v>RP MILANO 4472HP B5 DE</v>
      </c>
      <c r="D440" s="35" t="str">
        <f>_xlfn.XLOOKUP(B440, NetworkLookup!B:B, NetworkLookup!D:D, "")</f>
        <v>REMOTE</v>
      </c>
      <c r="E440" s="36" t="s">
        <v>3654</v>
      </c>
      <c r="F440" s="36" t="s">
        <v>30</v>
      </c>
      <c r="G440" s="36" t="s">
        <v>3637</v>
      </c>
      <c r="H440" s="36" t="s">
        <v>555</v>
      </c>
      <c r="I440" s="36">
        <f>_xlfn.XLOOKUP(Table1[[#This Row],[Vendor Name]], VendorLookup!C:C, VendorLookup!B:B, "")</f>
        <v>2000115430</v>
      </c>
      <c r="J440" s="36" t="s">
        <v>41</v>
      </c>
      <c r="K440" s="36" t="s">
        <v>199</v>
      </c>
      <c r="L440" s="37" t="s">
        <v>3716</v>
      </c>
      <c r="M440" s="37">
        <v>9203025699</v>
      </c>
      <c r="N440" s="36">
        <v>4</v>
      </c>
      <c r="O440" s="38">
        <v>800</v>
      </c>
      <c r="P440" s="36" t="s">
        <v>508</v>
      </c>
      <c r="Q440" s="38">
        <f>Table1[[#This Row],[Net Price]]*Table1[[#This Row],[Qty ordered]]</f>
        <v>800</v>
      </c>
      <c r="R440" s="36">
        <v>1</v>
      </c>
      <c r="S440" s="36">
        <v>1</v>
      </c>
      <c r="T440" s="40">
        <v>0</v>
      </c>
      <c r="U440" s="40">
        <v>1</v>
      </c>
      <c r="V440" s="40">
        <v>1</v>
      </c>
      <c r="W440" s="40">
        <v>0</v>
      </c>
      <c r="X440" s="40" t="str">
        <f>IF(Table1[[#This Row],[GR to be done]]=Table1[[#This Row],[IR to be done]], "✔ Match", "⚠ Mismatch")</f>
        <v>⚠ Mismatch</v>
      </c>
      <c r="Y440" s="40"/>
      <c r="Z440" s="41">
        <v>45736</v>
      </c>
      <c r="AA440" s="41"/>
      <c r="AB440" s="40"/>
      <c r="AC440" s="40"/>
      <c r="AD440" s="40"/>
      <c r="AE440" s="42" t="str">
        <f>_xlfn.XLOOKUP(Table1[[#This Row],[Vendor Name]],VendorLookup!C:C,VendorLookup!H:H, "")</f>
        <v>FCA</v>
      </c>
      <c r="AF440" s="42"/>
      <c r="AG440" s="42"/>
      <c r="AH440" s="43"/>
      <c r="AI440" s="43"/>
    </row>
    <row r="441" spans="1:35" x14ac:dyDescent="0.35">
      <c r="A441" s="45" t="str">
        <f>_xlfn.XLOOKUP(B441, NetworkLookup!B:B, NetworkLookup!A:A, "")</f>
        <v>13101</v>
      </c>
      <c r="B441" s="35">
        <v>901100666</v>
      </c>
      <c r="C441" s="45" t="str">
        <f>_xlfn.XLOOKUP(B441, NetworkLookup!B:B, NetworkLookup!C:C, "")</f>
        <v>RP MILANO 4472HP B5 DE</v>
      </c>
      <c r="D441" s="35" t="str">
        <f>_xlfn.XLOOKUP(B441, NetworkLookup!B:B, NetworkLookup!D:D, "")</f>
        <v>REMOTE</v>
      </c>
      <c r="E441" s="36" t="s">
        <v>3654</v>
      </c>
      <c r="F441" s="36" t="s">
        <v>30</v>
      </c>
      <c r="G441" s="36" t="s">
        <v>3637</v>
      </c>
      <c r="H441" s="36" t="s">
        <v>555</v>
      </c>
      <c r="I441" s="36">
        <f>_xlfn.XLOOKUP(Table1[[#This Row],[Vendor Name]], VendorLookup!C:C, VendorLookup!B:B, "")</f>
        <v>2000115430</v>
      </c>
      <c r="J441" s="36" t="s">
        <v>41</v>
      </c>
      <c r="K441" s="36" t="s">
        <v>199</v>
      </c>
      <c r="L441" s="37" t="s">
        <v>3716</v>
      </c>
      <c r="M441" s="37">
        <v>9203025699</v>
      </c>
      <c r="N441" s="36">
        <v>5</v>
      </c>
      <c r="O441" s="38">
        <v>800</v>
      </c>
      <c r="P441" s="36" t="s">
        <v>508</v>
      </c>
      <c r="Q441" s="38">
        <f>Table1[[#This Row],[Net Price]]*Table1[[#This Row],[Qty ordered]]</f>
        <v>800</v>
      </c>
      <c r="R441" s="36">
        <v>1</v>
      </c>
      <c r="S441" s="36">
        <v>1</v>
      </c>
      <c r="T441" s="40">
        <v>0</v>
      </c>
      <c r="U441" s="40">
        <v>1</v>
      </c>
      <c r="V441" s="40">
        <v>1</v>
      </c>
      <c r="W441" s="40">
        <v>0</v>
      </c>
      <c r="X441" s="40" t="str">
        <f>IF(Table1[[#This Row],[GR to be done]]=Table1[[#This Row],[IR to be done]], "✔ Match", "⚠ Mismatch")</f>
        <v>⚠ Mismatch</v>
      </c>
      <c r="Y441" s="40"/>
      <c r="Z441" s="41">
        <v>45736</v>
      </c>
      <c r="AA441" s="41"/>
      <c r="AB441" s="40"/>
      <c r="AC441" s="40"/>
      <c r="AD441" s="40"/>
      <c r="AE441" s="42" t="str">
        <f>_xlfn.XLOOKUP(Table1[[#This Row],[Vendor Name]],VendorLookup!C:C,VendorLookup!H:H, "")</f>
        <v>FCA</v>
      </c>
      <c r="AF441" s="42"/>
      <c r="AG441" s="42"/>
      <c r="AH441" s="43"/>
      <c r="AI441" s="43"/>
    </row>
    <row r="442" spans="1:35" x14ac:dyDescent="0.35">
      <c r="A442" s="45" t="str">
        <f>_xlfn.XLOOKUP(B442, NetworkLookup!B:B, NetworkLookup!A:A, "")</f>
        <v>13101</v>
      </c>
      <c r="B442" s="35">
        <v>901100666</v>
      </c>
      <c r="C442" s="45" t="str">
        <f>_xlfn.XLOOKUP(B442, NetworkLookup!B:B, NetworkLookup!C:C, "")</f>
        <v>RP MILANO 4472HP B5 DE</v>
      </c>
      <c r="D442" s="35" t="str">
        <f>_xlfn.XLOOKUP(B442, NetworkLookup!B:B, NetworkLookup!D:D, "")</f>
        <v>REMOTE</v>
      </c>
      <c r="E442" s="36" t="s">
        <v>3654</v>
      </c>
      <c r="F442" s="36" t="s">
        <v>30</v>
      </c>
      <c r="G442" s="36" t="s">
        <v>3637</v>
      </c>
      <c r="H442" s="36" t="s">
        <v>555</v>
      </c>
      <c r="I442" s="36">
        <f>_xlfn.XLOOKUP(Table1[[#This Row],[Vendor Name]], VendorLookup!C:C, VendorLookup!B:B, "")</f>
        <v>2000115430</v>
      </c>
      <c r="J442" s="36" t="s">
        <v>41</v>
      </c>
      <c r="K442" s="36" t="s">
        <v>199</v>
      </c>
      <c r="L442" s="37" t="s">
        <v>3716</v>
      </c>
      <c r="M442" s="37">
        <v>9203025699</v>
      </c>
      <c r="N442" s="36">
        <v>6</v>
      </c>
      <c r="O442" s="38">
        <v>800</v>
      </c>
      <c r="P442" s="36" t="s">
        <v>508</v>
      </c>
      <c r="Q442" s="38">
        <f>Table1[[#This Row],[Net Price]]*Table1[[#This Row],[Qty ordered]]</f>
        <v>800</v>
      </c>
      <c r="R442" s="36">
        <v>1</v>
      </c>
      <c r="S442" s="36">
        <v>1</v>
      </c>
      <c r="T442" s="40">
        <v>0</v>
      </c>
      <c r="U442" s="40">
        <v>1</v>
      </c>
      <c r="V442" s="40">
        <v>1</v>
      </c>
      <c r="W442" s="40">
        <v>0</v>
      </c>
      <c r="X442" s="40" t="str">
        <f>IF(Table1[[#This Row],[GR to be done]]=Table1[[#This Row],[IR to be done]], "✔ Match", "⚠ Mismatch")</f>
        <v>⚠ Mismatch</v>
      </c>
      <c r="Y442" s="40"/>
      <c r="Z442" s="41">
        <v>45736</v>
      </c>
      <c r="AA442" s="41"/>
      <c r="AB442" s="40"/>
      <c r="AC442" s="40"/>
      <c r="AD442" s="40"/>
      <c r="AE442" s="42" t="str">
        <f>_xlfn.XLOOKUP(Table1[[#This Row],[Vendor Name]],VendorLookup!C:C,VendorLookup!H:H, "")</f>
        <v>FCA</v>
      </c>
      <c r="AF442" s="42"/>
      <c r="AG442" s="42"/>
      <c r="AH442" s="43"/>
      <c r="AI442" s="43"/>
    </row>
    <row r="443" spans="1:35" x14ac:dyDescent="0.35">
      <c r="A443" s="45" t="str">
        <f>_xlfn.XLOOKUP(B443, NetworkLookup!B:B, NetworkLookup!A:A, "")</f>
        <v>13101</v>
      </c>
      <c r="B443" s="35">
        <v>901100666</v>
      </c>
      <c r="C443" s="45" t="str">
        <f>_xlfn.XLOOKUP(B443, NetworkLookup!B:B, NetworkLookup!C:C, "")</f>
        <v>RP MILANO 4472HP B5 DE</v>
      </c>
      <c r="D443" s="35" t="str">
        <f>_xlfn.XLOOKUP(B443, NetworkLookup!B:B, NetworkLookup!D:D, "")</f>
        <v>REMOTE</v>
      </c>
      <c r="E443" s="36" t="s">
        <v>3654</v>
      </c>
      <c r="F443" s="36" t="s">
        <v>30</v>
      </c>
      <c r="G443" s="36" t="s">
        <v>3637</v>
      </c>
      <c r="H443" s="36" t="s">
        <v>555</v>
      </c>
      <c r="I443" s="36">
        <f>_xlfn.XLOOKUP(Table1[[#This Row],[Vendor Name]], VendorLookup!C:C, VendorLookup!B:B, "")</f>
        <v>2000115430</v>
      </c>
      <c r="J443" s="36" t="s">
        <v>41</v>
      </c>
      <c r="K443" s="36" t="s">
        <v>131</v>
      </c>
      <c r="L443" s="37" t="s">
        <v>3716</v>
      </c>
      <c r="M443" s="37">
        <v>9203025699</v>
      </c>
      <c r="N443" s="36">
        <v>7</v>
      </c>
      <c r="O443" s="38">
        <v>6600</v>
      </c>
      <c r="P443" s="36" t="s">
        <v>508</v>
      </c>
      <c r="Q443" s="38">
        <f>Table1[[#This Row],[Net Price]]*Table1[[#This Row],[Qty ordered]]</f>
        <v>6600</v>
      </c>
      <c r="R443" s="36">
        <v>1</v>
      </c>
      <c r="S443" s="36">
        <v>1</v>
      </c>
      <c r="T443" s="40">
        <v>0</v>
      </c>
      <c r="U443" s="40">
        <v>1</v>
      </c>
      <c r="V443" s="40">
        <v>1</v>
      </c>
      <c r="W443" s="40">
        <v>0</v>
      </c>
      <c r="X443" s="40" t="str">
        <f>IF(Table1[[#This Row],[GR to be done]]=Table1[[#This Row],[IR to be done]], "✔ Match", "⚠ Mismatch")</f>
        <v>⚠ Mismatch</v>
      </c>
      <c r="Y443" s="40"/>
      <c r="Z443" s="41">
        <v>45736</v>
      </c>
      <c r="AA443" s="41"/>
      <c r="AB443" s="40"/>
      <c r="AC443" s="40"/>
      <c r="AD443" s="40"/>
      <c r="AE443" s="42" t="str">
        <f>_xlfn.XLOOKUP(Table1[[#This Row],[Vendor Name]],VendorLookup!C:C,VendorLookup!H:H, "")</f>
        <v>FCA</v>
      </c>
      <c r="AF443" s="42"/>
      <c r="AG443" s="42"/>
      <c r="AH443" s="43"/>
      <c r="AI443" s="43"/>
    </row>
    <row r="444" spans="1:35" x14ac:dyDescent="0.35">
      <c r="A444" s="45" t="str">
        <f>_xlfn.XLOOKUP(B444, NetworkLookup!B:B, NetworkLookup!A:A, "")</f>
        <v>13101</v>
      </c>
      <c r="B444" s="35">
        <v>901100666</v>
      </c>
      <c r="C444" s="45" t="str">
        <f>_xlfn.XLOOKUP(B444, NetworkLookup!B:B, NetworkLookup!C:C, "")</f>
        <v>RP MILANO 4472HP B5 DE</v>
      </c>
      <c r="D444" s="35" t="str">
        <f>_xlfn.XLOOKUP(B444, NetworkLookup!B:B, NetworkLookup!D:D, "")</f>
        <v>REMOTE</v>
      </c>
      <c r="E444" s="36" t="s">
        <v>3654</v>
      </c>
      <c r="F444" s="36" t="s">
        <v>30</v>
      </c>
      <c r="G444" s="36" t="s">
        <v>3637</v>
      </c>
      <c r="H444" s="36" t="s">
        <v>555</v>
      </c>
      <c r="I444" s="36">
        <f>_xlfn.XLOOKUP(Table1[[#This Row],[Vendor Name]], VendorLookup!C:C, VendorLookup!B:B, "")</f>
        <v>2000115430</v>
      </c>
      <c r="J444" s="36" t="s">
        <v>41</v>
      </c>
      <c r="K444" s="36" t="s">
        <v>90</v>
      </c>
      <c r="L444" s="37" t="s">
        <v>3716</v>
      </c>
      <c r="M444" s="37">
        <v>9203025699</v>
      </c>
      <c r="N444" s="36">
        <v>8</v>
      </c>
      <c r="O444" s="38">
        <v>1200</v>
      </c>
      <c r="P444" s="36" t="s">
        <v>508</v>
      </c>
      <c r="Q444" s="38">
        <f>Table1[[#This Row],[Net Price]]*Table1[[#This Row],[Qty ordered]]</f>
        <v>1200</v>
      </c>
      <c r="R444" s="36">
        <v>1</v>
      </c>
      <c r="S444" s="36">
        <v>1</v>
      </c>
      <c r="T444" s="40">
        <v>0</v>
      </c>
      <c r="U444" s="40">
        <v>1</v>
      </c>
      <c r="V444" s="40">
        <v>1</v>
      </c>
      <c r="W444" s="40">
        <v>0</v>
      </c>
      <c r="X444" s="40" t="str">
        <f>IF(Table1[[#This Row],[GR to be done]]=Table1[[#This Row],[IR to be done]], "✔ Match", "⚠ Mismatch")</f>
        <v>⚠ Mismatch</v>
      </c>
      <c r="Y444" s="40"/>
      <c r="Z444" s="41">
        <v>45736</v>
      </c>
      <c r="AA444" s="41"/>
      <c r="AB444" s="40"/>
      <c r="AC444" s="40"/>
      <c r="AD444" s="40"/>
      <c r="AE444" s="42" t="str">
        <f>_xlfn.XLOOKUP(Table1[[#This Row],[Vendor Name]],VendorLookup!C:C,VendorLookup!H:H, "")</f>
        <v>FCA</v>
      </c>
      <c r="AF444" s="42"/>
      <c r="AG444" s="42"/>
      <c r="AH444" s="43"/>
      <c r="AI444" s="43"/>
    </row>
    <row r="445" spans="1:35" x14ac:dyDescent="0.35">
      <c r="A445" s="45" t="str">
        <f>_xlfn.XLOOKUP(B445, NetworkLookup!B:B, NetworkLookup!A:A, "")</f>
        <v>13101</v>
      </c>
      <c r="B445" s="35">
        <v>901100666</v>
      </c>
      <c r="C445" s="45" t="str">
        <f>_xlfn.XLOOKUP(B445, NetworkLookup!B:B, NetworkLookup!C:C, "")</f>
        <v>RP MILANO 4472HP B5 DE</v>
      </c>
      <c r="D445" s="35" t="str">
        <f>_xlfn.XLOOKUP(B445, NetworkLookup!B:B, NetworkLookup!D:D, "")</f>
        <v>REMOTE</v>
      </c>
      <c r="E445" s="36" t="s">
        <v>3654</v>
      </c>
      <c r="F445" s="36" t="s">
        <v>30</v>
      </c>
      <c r="G445" s="36" t="s">
        <v>3637</v>
      </c>
      <c r="H445" s="36" t="s">
        <v>555</v>
      </c>
      <c r="I445" s="36">
        <f>_xlfn.XLOOKUP(Table1[[#This Row],[Vendor Name]], VendorLookup!C:C, VendorLookup!B:B, "")</f>
        <v>2000115430</v>
      </c>
      <c r="J445" s="36" t="s">
        <v>41</v>
      </c>
      <c r="K445" s="36" t="s">
        <v>96</v>
      </c>
      <c r="L445" s="37" t="s">
        <v>3716</v>
      </c>
      <c r="M445" s="37">
        <v>9203025699</v>
      </c>
      <c r="N445" s="36">
        <v>9</v>
      </c>
      <c r="O445" s="38">
        <v>1575</v>
      </c>
      <c r="P445" s="36" t="s">
        <v>508</v>
      </c>
      <c r="Q445" s="38">
        <f>Table1[[#This Row],[Net Price]]*Table1[[#This Row],[Qty ordered]]</f>
        <v>1575</v>
      </c>
      <c r="R445" s="36">
        <v>1</v>
      </c>
      <c r="S445" s="36">
        <v>1</v>
      </c>
      <c r="T445" s="40">
        <v>0</v>
      </c>
      <c r="U445" s="40">
        <v>1</v>
      </c>
      <c r="V445" s="40">
        <v>1</v>
      </c>
      <c r="W445" s="40">
        <v>0</v>
      </c>
      <c r="X445" s="40" t="str">
        <f>IF(Table1[[#This Row],[GR to be done]]=Table1[[#This Row],[IR to be done]], "✔ Match", "⚠ Mismatch")</f>
        <v>⚠ Mismatch</v>
      </c>
      <c r="Y445" s="40"/>
      <c r="Z445" s="41">
        <v>45736</v>
      </c>
      <c r="AA445" s="41"/>
      <c r="AB445" s="40"/>
      <c r="AC445" s="40"/>
      <c r="AD445" s="40"/>
      <c r="AE445" s="42" t="str">
        <f>_xlfn.XLOOKUP(Table1[[#This Row],[Vendor Name]],VendorLookup!C:C,VendorLookup!H:H, "")</f>
        <v>FCA</v>
      </c>
      <c r="AF445" s="42"/>
      <c r="AG445" s="42"/>
      <c r="AH445" s="43"/>
      <c r="AI445" s="43"/>
    </row>
    <row r="446" spans="1:35" x14ac:dyDescent="0.35">
      <c r="A446" s="45" t="str">
        <f>_xlfn.XLOOKUP(B446, NetworkLookup!B:B, NetworkLookup!A:A, "")</f>
        <v>13101</v>
      </c>
      <c r="B446" s="35">
        <v>901100666</v>
      </c>
      <c r="C446" s="45" t="str">
        <f>_xlfn.XLOOKUP(B446, NetworkLookup!B:B, NetworkLookup!C:C, "")</f>
        <v>RP MILANO 4472HP B5 DE</v>
      </c>
      <c r="D446" s="35" t="str">
        <f>_xlfn.XLOOKUP(B446, NetworkLookup!B:B, NetworkLookup!D:D, "")</f>
        <v>REMOTE</v>
      </c>
      <c r="E446" s="36" t="s">
        <v>3654</v>
      </c>
      <c r="F446" s="36" t="s">
        <v>30</v>
      </c>
      <c r="G446" s="36" t="s">
        <v>3637</v>
      </c>
      <c r="H446" s="36" t="s">
        <v>555</v>
      </c>
      <c r="I446" s="36">
        <f>_xlfn.XLOOKUP(Table1[[#This Row],[Vendor Name]], VendorLookup!C:C, VendorLookup!B:B, "")</f>
        <v>2000115430</v>
      </c>
      <c r="J446" s="36" t="s">
        <v>41</v>
      </c>
      <c r="K446" s="36" t="s">
        <v>97</v>
      </c>
      <c r="L446" s="37" t="s">
        <v>3716</v>
      </c>
      <c r="M446" s="37">
        <v>9203025699</v>
      </c>
      <c r="N446" s="36">
        <v>10</v>
      </c>
      <c r="O446" s="38">
        <v>785</v>
      </c>
      <c r="P446" s="36" t="s">
        <v>508</v>
      </c>
      <c r="Q446" s="38">
        <f>Table1[[#This Row],[Net Price]]*Table1[[#This Row],[Qty ordered]]</f>
        <v>785</v>
      </c>
      <c r="R446" s="36">
        <v>1</v>
      </c>
      <c r="S446" s="36">
        <v>1</v>
      </c>
      <c r="T446" s="40">
        <v>0</v>
      </c>
      <c r="U446" s="40">
        <v>1</v>
      </c>
      <c r="V446" s="40">
        <v>1</v>
      </c>
      <c r="W446" s="40">
        <v>0</v>
      </c>
      <c r="X446" s="40" t="str">
        <f>IF(Table1[[#This Row],[GR to be done]]=Table1[[#This Row],[IR to be done]], "✔ Match", "⚠ Mismatch")</f>
        <v>⚠ Mismatch</v>
      </c>
      <c r="Y446" s="40"/>
      <c r="Z446" s="41">
        <v>45736</v>
      </c>
      <c r="AA446" s="41"/>
      <c r="AB446" s="40"/>
      <c r="AC446" s="40"/>
      <c r="AD446" s="40"/>
      <c r="AE446" s="42" t="str">
        <f>_xlfn.XLOOKUP(Table1[[#This Row],[Vendor Name]],VendorLookup!C:C,VendorLookup!H:H, "")</f>
        <v>FCA</v>
      </c>
      <c r="AF446" s="42"/>
      <c r="AG446" s="42"/>
      <c r="AH446" s="43"/>
      <c r="AI446" s="43"/>
    </row>
    <row r="447" spans="1:35" x14ac:dyDescent="0.35">
      <c r="A447" s="45" t="str">
        <f>_xlfn.XLOOKUP(B447, NetworkLookup!B:B, NetworkLookup!A:A, "")</f>
        <v>13101</v>
      </c>
      <c r="B447" s="35">
        <v>901100666</v>
      </c>
      <c r="C447" s="45" t="str">
        <f>_xlfn.XLOOKUP(B447, NetworkLookup!B:B, NetworkLookup!C:C, "")</f>
        <v>RP MILANO 4472HP B5 DE</v>
      </c>
      <c r="D447" s="35" t="str">
        <f>_xlfn.XLOOKUP(B447, NetworkLookup!B:B, NetworkLookup!D:D, "")</f>
        <v>REMOTE</v>
      </c>
      <c r="E447" s="36" t="s">
        <v>3654</v>
      </c>
      <c r="F447" s="36" t="s">
        <v>30</v>
      </c>
      <c r="G447" s="36" t="s">
        <v>3637</v>
      </c>
      <c r="H447" s="36" t="s">
        <v>555</v>
      </c>
      <c r="I447" s="36">
        <f>_xlfn.XLOOKUP(Table1[[#This Row],[Vendor Name]], VendorLookup!C:C, VendorLookup!B:B, "")</f>
        <v>2000115430</v>
      </c>
      <c r="J447" s="36" t="s">
        <v>41</v>
      </c>
      <c r="K447" s="36" t="s">
        <v>200</v>
      </c>
      <c r="L447" s="37" t="s">
        <v>3716</v>
      </c>
      <c r="M447" s="37">
        <v>9203025699</v>
      </c>
      <c r="N447" s="36">
        <v>11</v>
      </c>
      <c r="O447" s="38">
        <v>1575</v>
      </c>
      <c r="P447" s="36" t="s">
        <v>508</v>
      </c>
      <c r="Q447" s="38">
        <f>Table1[[#This Row],[Net Price]]*Table1[[#This Row],[Qty ordered]]</f>
        <v>1575</v>
      </c>
      <c r="R447" s="36">
        <v>1</v>
      </c>
      <c r="S447" s="36">
        <v>1</v>
      </c>
      <c r="T447" s="40">
        <v>0</v>
      </c>
      <c r="U447" s="40">
        <v>1</v>
      </c>
      <c r="V447" s="40">
        <v>1</v>
      </c>
      <c r="W447" s="40">
        <v>0</v>
      </c>
      <c r="X447" s="40" t="str">
        <f>IF(Table1[[#This Row],[GR to be done]]=Table1[[#This Row],[IR to be done]], "✔ Match", "⚠ Mismatch")</f>
        <v>⚠ Mismatch</v>
      </c>
      <c r="Y447" s="40"/>
      <c r="Z447" s="41">
        <v>45736</v>
      </c>
      <c r="AA447" s="41"/>
      <c r="AB447" s="40"/>
      <c r="AC447" s="40"/>
      <c r="AD447" s="40"/>
      <c r="AE447" s="42" t="str">
        <f>_xlfn.XLOOKUP(Table1[[#This Row],[Vendor Name]],VendorLookup!C:C,VendorLookup!H:H, "")</f>
        <v>FCA</v>
      </c>
      <c r="AF447" s="42"/>
      <c r="AG447" s="42"/>
      <c r="AH447" s="43"/>
      <c r="AI447" s="43"/>
    </row>
    <row r="448" spans="1:35" x14ac:dyDescent="0.35">
      <c r="A448" s="45" t="str">
        <f>_xlfn.XLOOKUP(B448, NetworkLookup!B:B, NetworkLookup!A:A, "")</f>
        <v>13101</v>
      </c>
      <c r="B448" s="35">
        <v>901100666</v>
      </c>
      <c r="C448" s="45" t="str">
        <f>_xlfn.XLOOKUP(B448, NetworkLookup!B:B, NetworkLookup!C:C, "")</f>
        <v>RP MILANO 4472HP B5 DE</v>
      </c>
      <c r="D448" s="35" t="str">
        <f>_xlfn.XLOOKUP(B448, NetworkLookup!B:B, NetworkLookup!D:D, "")</f>
        <v>REMOTE</v>
      </c>
      <c r="E448" s="36" t="s">
        <v>3654</v>
      </c>
      <c r="F448" s="36" t="s">
        <v>30</v>
      </c>
      <c r="G448" s="36" t="s">
        <v>3637</v>
      </c>
      <c r="H448" s="36" t="s">
        <v>555</v>
      </c>
      <c r="I448" s="36">
        <f>_xlfn.XLOOKUP(Table1[[#This Row],[Vendor Name]], VendorLookup!C:C, VendorLookup!B:B, "")</f>
        <v>2000115430</v>
      </c>
      <c r="J448" s="36" t="s">
        <v>41</v>
      </c>
      <c r="K448" s="36" t="s">
        <v>93</v>
      </c>
      <c r="L448" s="37" t="s">
        <v>3716</v>
      </c>
      <c r="M448" s="37">
        <v>9203025699</v>
      </c>
      <c r="N448" s="36">
        <v>12</v>
      </c>
      <c r="O448" s="38">
        <v>1000</v>
      </c>
      <c r="P448" s="36" t="s">
        <v>508</v>
      </c>
      <c r="Q448" s="38">
        <f>Table1[[#This Row],[Net Price]]*Table1[[#This Row],[Qty ordered]]</f>
        <v>1000</v>
      </c>
      <c r="R448" s="36">
        <v>1</v>
      </c>
      <c r="S448" s="36">
        <v>1</v>
      </c>
      <c r="T448" s="40">
        <v>0</v>
      </c>
      <c r="U448" s="40">
        <v>1</v>
      </c>
      <c r="V448" s="40">
        <v>1</v>
      </c>
      <c r="W448" s="40">
        <v>0</v>
      </c>
      <c r="X448" s="40" t="str">
        <f>IF(Table1[[#This Row],[GR to be done]]=Table1[[#This Row],[IR to be done]], "✔ Match", "⚠ Mismatch")</f>
        <v>⚠ Mismatch</v>
      </c>
      <c r="Y448" s="40"/>
      <c r="Z448" s="41">
        <v>45736</v>
      </c>
      <c r="AA448" s="41"/>
      <c r="AB448" s="40"/>
      <c r="AC448" s="40"/>
      <c r="AD448" s="40"/>
      <c r="AE448" s="42" t="str">
        <f>_xlfn.XLOOKUP(Table1[[#This Row],[Vendor Name]],VendorLookup!C:C,VendorLookup!H:H, "")</f>
        <v>FCA</v>
      </c>
      <c r="AF448" s="42"/>
      <c r="AG448" s="42"/>
      <c r="AH448" s="43"/>
      <c r="AI448" s="43"/>
    </row>
    <row r="449" spans="1:35" x14ac:dyDescent="0.35">
      <c r="A449" s="45" t="str">
        <f>_xlfn.XLOOKUP(B449, NetworkLookup!B:B, NetworkLookup!A:A, "")</f>
        <v>13101</v>
      </c>
      <c r="B449" s="35">
        <v>901100666</v>
      </c>
      <c r="C449" s="45" t="str">
        <f>_xlfn.XLOOKUP(B449, NetworkLookup!B:B, NetworkLookup!C:C, "")</f>
        <v>RP MILANO 4472HP B5 DE</v>
      </c>
      <c r="D449" s="35" t="str">
        <f>_xlfn.XLOOKUP(B449, NetworkLookup!B:B, NetworkLookup!D:D, "")</f>
        <v>REMOTE</v>
      </c>
      <c r="E449" s="36" t="s">
        <v>3654</v>
      </c>
      <c r="F449" s="36" t="s">
        <v>30</v>
      </c>
      <c r="G449" s="36" t="s">
        <v>3637</v>
      </c>
      <c r="H449" s="36" t="s">
        <v>555</v>
      </c>
      <c r="I449" s="36">
        <f>_xlfn.XLOOKUP(Table1[[#This Row],[Vendor Name]], VendorLookup!C:C, VendorLookup!B:B, "")</f>
        <v>2000115430</v>
      </c>
      <c r="J449" s="36" t="s">
        <v>41</v>
      </c>
      <c r="K449" s="36" t="s">
        <v>93</v>
      </c>
      <c r="L449" s="37" t="s">
        <v>3716</v>
      </c>
      <c r="M449" s="37">
        <v>9203025699</v>
      </c>
      <c r="N449" s="36">
        <v>13</v>
      </c>
      <c r="O449" s="38">
        <v>1000</v>
      </c>
      <c r="P449" s="36" t="s">
        <v>508</v>
      </c>
      <c r="Q449" s="38">
        <f>Table1[[#This Row],[Net Price]]*Table1[[#This Row],[Qty ordered]]</f>
        <v>1000</v>
      </c>
      <c r="R449" s="36">
        <v>1</v>
      </c>
      <c r="S449" s="36">
        <v>1</v>
      </c>
      <c r="T449" s="40">
        <v>0</v>
      </c>
      <c r="U449" s="40">
        <v>1</v>
      </c>
      <c r="V449" s="40">
        <v>1</v>
      </c>
      <c r="W449" s="40">
        <v>0</v>
      </c>
      <c r="X449" s="40" t="str">
        <f>IF(Table1[[#This Row],[GR to be done]]=Table1[[#This Row],[IR to be done]], "✔ Match", "⚠ Mismatch")</f>
        <v>⚠ Mismatch</v>
      </c>
      <c r="Y449" s="40"/>
      <c r="Z449" s="41">
        <v>45736</v>
      </c>
      <c r="AA449" s="41"/>
      <c r="AB449" s="40"/>
      <c r="AC449" s="40"/>
      <c r="AD449" s="40"/>
      <c r="AE449" s="42" t="str">
        <f>_xlfn.XLOOKUP(Table1[[#This Row],[Vendor Name]],VendorLookup!C:C,VendorLookup!H:H, "")</f>
        <v>FCA</v>
      </c>
      <c r="AF449" s="42"/>
      <c r="AG449" s="42"/>
      <c r="AH449" s="43"/>
      <c r="AI449" s="43"/>
    </row>
    <row r="450" spans="1:35" x14ac:dyDescent="0.35">
      <c r="A450" s="45" t="str">
        <f>_xlfn.XLOOKUP(B450, NetworkLookup!B:B, NetworkLookup!A:A, "")</f>
        <v>000666</v>
      </c>
      <c r="B450" s="35">
        <v>902042566</v>
      </c>
      <c r="C450" s="45" t="str">
        <f>_xlfn.XLOOKUP(B450, NetworkLookup!B:B, NetworkLookup!C:C, "")</f>
        <v>RP MILANO 4461HP B41 HW</v>
      </c>
      <c r="D450" s="35" t="s">
        <v>554</v>
      </c>
      <c r="E450" s="36" t="s">
        <v>571</v>
      </c>
      <c r="F450" s="36" t="s">
        <v>30</v>
      </c>
      <c r="G450" s="36" t="s">
        <v>3637</v>
      </c>
      <c r="H450" s="36" t="s">
        <v>555</v>
      </c>
      <c r="I450" s="36">
        <f>_xlfn.XLOOKUP(Table1[[#This Row],[Vendor Name]], VendorLookup!C:C, VendorLookup!B:B, "")</f>
        <v>2000115098</v>
      </c>
      <c r="J450" s="36" t="s">
        <v>52</v>
      </c>
      <c r="K450" s="36" t="s">
        <v>375</v>
      </c>
      <c r="L450" s="37" t="s">
        <v>3717</v>
      </c>
      <c r="M450" s="37">
        <v>9203026001</v>
      </c>
      <c r="N450" s="36">
        <v>1</v>
      </c>
      <c r="O450" s="38">
        <v>5450</v>
      </c>
      <c r="P450" s="36" t="s">
        <v>510</v>
      </c>
      <c r="Q450" s="38">
        <f>Table1[[#This Row],[Net Price]]*Table1[[#This Row],[Qty ordered]]</f>
        <v>5450</v>
      </c>
      <c r="R450" s="36">
        <v>1.5717000000000001</v>
      </c>
      <c r="S450" s="36">
        <v>1</v>
      </c>
      <c r="T450" s="40">
        <v>0</v>
      </c>
      <c r="U450" s="40">
        <v>1</v>
      </c>
      <c r="V450" s="40">
        <v>1</v>
      </c>
      <c r="W450" s="40">
        <v>0</v>
      </c>
      <c r="X450" s="40" t="str">
        <f>IF(Table1[[#This Row],[GR to be done]]=Table1[[#This Row],[IR to be done]], "✔ Match", "⚠ Mismatch")</f>
        <v>⚠ Mismatch</v>
      </c>
      <c r="Y450" s="40"/>
      <c r="Z450" s="41">
        <v>45740</v>
      </c>
      <c r="AA450" s="41"/>
      <c r="AB450" s="40"/>
      <c r="AC450" s="40"/>
      <c r="AD450" s="40"/>
      <c r="AE450" s="42" t="str">
        <f>_xlfn.XLOOKUP(Table1[[#This Row],[Vendor Name]],VendorLookup!C:C,VendorLookup!H:H, "")</f>
        <v>ZZ</v>
      </c>
      <c r="AF450" s="42"/>
      <c r="AG450" s="42"/>
      <c r="AH450" s="43"/>
      <c r="AI450" s="43"/>
    </row>
    <row r="451" spans="1:35" x14ac:dyDescent="0.35">
      <c r="A451" s="45" t="str">
        <f>_xlfn.XLOOKUP(B451, NetworkLookup!B:B, NetworkLookup!A:A, "")</f>
        <v>000666</v>
      </c>
      <c r="B451" s="35">
        <v>902042566</v>
      </c>
      <c r="C451" s="45" t="str">
        <f>_xlfn.XLOOKUP(B451, NetworkLookup!B:B, NetworkLookup!C:C, "")</f>
        <v>RP MILANO 4461HP B41 HW</v>
      </c>
      <c r="D451" s="35" t="s">
        <v>554</v>
      </c>
      <c r="E451" s="36" t="s">
        <v>571</v>
      </c>
      <c r="F451" s="36" t="s">
        <v>30</v>
      </c>
      <c r="G451" s="36" t="s">
        <v>3637</v>
      </c>
      <c r="H451" s="36" t="s">
        <v>555</v>
      </c>
      <c r="I451" s="36">
        <f>_xlfn.XLOOKUP(Table1[[#This Row],[Vendor Name]], VendorLookup!C:C, VendorLookup!B:B, "")</f>
        <v>2000115098</v>
      </c>
      <c r="J451" s="36" t="s">
        <v>52</v>
      </c>
      <c r="K451" s="36" t="s">
        <v>376</v>
      </c>
      <c r="L451" s="37" t="s">
        <v>3717</v>
      </c>
      <c r="M451" s="37">
        <v>9203026001</v>
      </c>
      <c r="N451" s="36">
        <v>2</v>
      </c>
      <c r="O451" s="38">
        <v>300</v>
      </c>
      <c r="P451" s="36" t="s">
        <v>510</v>
      </c>
      <c r="Q451" s="38">
        <f>Table1[[#This Row],[Net Price]]*Table1[[#This Row],[Qty ordered]]</f>
        <v>300</v>
      </c>
      <c r="R451" s="36">
        <v>1.5717000000000001</v>
      </c>
      <c r="S451" s="36">
        <v>1</v>
      </c>
      <c r="T451" s="40">
        <v>0</v>
      </c>
      <c r="U451" s="40">
        <v>1</v>
      </c>
      <c r="V451" s="40">
        <v>1</v>
      </c>
      <c r="W451" s="40">
        <v>0</v>
      </c>
      <c r="X451" s="40" t="str">
        <f>IF(Table1[[#This Row],[GR to be done]]=Table1[[#This Row],[IR to be done]], "✔ Match", "⚠ Mismatch")</f>
        <v>⚠ Mismatch</v>
      </c>
      <c r="Y451" s="40"/>
      <c r="Z451" s="41">
        <v>45740</v>
      </c>
      <c r="AA451" s="41"/>
      <c r="AB451" s="40"/>
      <c r="AC451" s="40"/>
      <c r="AD451" s="40"/>
      <c r="AE451" s="42" t="str">
        <f>_xlfn.XLOOKUP(Table1[[#This Row],[Vendor Name]],VendorLookup!C:C,VendorLookup!H:H, "")</f>
        <v>ZZ</v>
      </c>
      <c r="AF451" s="42"/>
      <c r="AG451" s="42"/>
      <c r="AH451" s="43"/>
      <c r="AI451" s="43"/>
    </row>
    <row r="452" spans="1:35" x14ac:dyDescent="0.35">
      <c r="A452" s="45" t="str">
        <f>_xlfn.XLOOKUP(B452, NetworkLookup!B:B, NetworkLookup!A:A, "")</f>
        <v>000666</v>
      </c>
      <c r="B452" s="35">
        <v>902042566</v>
      </c>
      <c r="C452" s="45" t="str">
        <f>_xlfn.XLOOKUP(B452, NetworkLookup!B:B, NetworkLookup!C:C, "")</f>
        <v>RP MILANO 4461HP B41 HW</v>
      </c>
      <c r="D452" s="35" t="s">
        <v>554</v>
      </c>
      <c r="E452" s="36" t="s">
        <v>571</v>
      </c>
      <c r="F452" s="36" t="s">
        <v>30</v>
      </c>
      <c r="G452" s="36" t="s">
        <v>3637</v>
      </c>
      <c r="H452" s="36" t="s">
        <v>555</v>
      </c>
      <c r="I452" s="36">
        <f>_xlfn.XLOOKUP(Table1[[#This Row],[Vendor Name]], VendorLookup!C:C, VendorLookup!B:B, "")</f>
        <v>2000115098</v>
      </c>
      <c r="J452" s="36" t="s">
        <v>52</v>
      </c>
      <c r="K452" s="36" t="s">
        <v>207</v>
      </c>
      <c r="L452" s="37" t="s">
        <v>3717</v>
      </c>
      <c r="M452" s="37">
        <v>9203026001</v>
      </c>
      <c r="N452" s="36">
        <v>3</v>
      </c>
      <c r="O452" s="38">
        <v>300</v>
      </c>
      <c r="P452" s="36" t="s">
        <v>510</v>
      </c>
      <c r="Q452" s="38">
        <f>Table1[[#This Row],[Net Price]]*Table1[[#This Row],[Qty ordered]]</f>
        <v>300</v>
      </c>
      <c r="R452" s="36">
        <v>1.5717000000000001</v>
      </c>
      <c r="S452" s="36">
        <v>1</v>
      </c>
      <c r="T452" s="40">
        <v>0</v>
      </c>
      <c r="U452" s="40">
        <v>1</v>
      </c>
      <c r="V452" s="40">
        <v>1</v>
      </c>
      <c r="W452" s="40">
        <v>0</v>
      </c>
      <c r="X452" s="40" t="str">
        <f>IF(Table1[[#This Row],[GR to be done]]=Table1[[#This Row],[IR to be done]], "✔ Match", "⚠ Mismatch")</f>
        <v>⚠ Mismatch</v>
      </c>
      <c r="Y452" s="40"/>
      <c r="Z452" s="41">
        <v>45740</v>
      </c>
      <c r="AA452" s="41"/>
      <c r="AB452" s="40"/>
      <c r="AC452" s="40"/>
      <c r="AD452" s="40"/>
      <c r="AE452" s="42" t="str">
        <f>_xlfn.XLOOKUP(Table1[[#This Row],[Vendor Name]],VendorLookup!C:C,VendorLookup!H:H, "")</f>
        <v>ZZ</v>
      </c>
      <c r="AF452" s="42"/>
      <c r="AG452" s="42"/>
      <c r="AH452" s="43"/>
      <c r="AI452" s="43"/>
    </row>
    <row r="453" spans="1:35" x14ac:dyDescent="0.35">
      <c r="A453" s="45" t="str">
        <f>_xlfn.XLOOKUP(B453, NetworkLookup!B:B, NetworkLookup!A:A, "")</f>
        <v>13101</v>
      </c>
      <c r="B453" s="35">
        <v>901100666</v>
      </c>
      <c r="C453" s="45" t="str">
        <f>_xlfn.XLOOKUP(B453, NetworkLookup!B:B, NetworkLookup!C:C, "")</f>
        <v>RP MILANO 4472HP B5 DE</v>
      </c>
      <c r="D453" s="35" t="s">
        <v>554</v>
      </c>
      <c r="E453" s="36" t="s">
        <v>571</v>
      </c>
      <c r="F453" s="36" t="s">
        <v>30</v>
      </c>
      <c r="G453" s="36" t="s">
        <v>3637</v>
      </c>
      <c r="H453" s="36" t="s">
        <v>555</v>
      </c>
      <c r="I453" s="36">
        <f>_xlfn.XLOOKUP(Table1[[#This Row],[Vendor Name]], VendorLookup!C:C, VendorLookup!B:B, "")</f>
        <v>2000115098</v>
      </c>
      <c r="J453" s="36" t="s">
        <v>52</v>
      </c>
      <c r="K453" s="36" t="s">
        <v>377</v>
      </c>
      <c r="L453" s="37" t="s">
        <v>3718</v>
      </c>
      <c r="M453" s="37">
        <v>9203026085</v>
      </c>
      <c r="N453" s="36">
        <v>1</v>
      </c>
      <c r="O453" s="38">
        <v>3100</v>
      </c>
      <c r="P453" s="36" t="s">
        <v>510</v>
      </c>
      <c r="Q453" s="38">
        <f>Table1[[#This Row],[Net Price]]*Table1[[#This Row],[Qty ordered]]</f>
        <v>3100</v>
      </c>
      <c r="R453" s="36">
        <v>1.56501</v>
      </c>
      <c r="S453" s="36">
        <v>1</v>
      </c>
      <c r="T453" s="40">
        <v>0</v>
      </c>
      <c r="U453" s="40">
        <v>1</v>
      </c>
      <c r="V453" s="40">
        <v>1</v>
      </c>
      <c r="W453" s="40">
        <v>0</v>
      </c>
      <c r="X453" s="40" t="str">
        <f>IF(Table1[[#This Row],[GR to be done]]=Table1[[#This Row],[IR to be done]], "✔ Match", "⚠ Mismatch")</f>
        <v>⚠ Mismatch</v>
      </c>
      <c r="Y453" s="40"/>
      <c r="Z453" s="41">
        <v>45741</v>
      </c>
      <c r="AA453" s="41"/>
      <c r="AB453" s="40"/>
      <c r="AC453" s="40"/>
      <c r="AD453" s="40"/>
      <c r="AE453" s="42" t="str">
        <f>_xlfn.XLOOKUP(Table1[[#This Row],[Vendor Name]],VendorLookup!C:C,VendorLookup!H:H, "")</f>
        <v>ZZ</v>
      </c>
      <c r="AF453" s="42"/>
      <c r="AG453" s="42"/>
      <c r="AH453" s="43"/>
      <c r="AI453" s="43"/>
    </row>
    <row r="454" spans="1:35" x14ac:dyDescent="0.35">
      <c r="A454" s="45" t="str">
        <f>_xlfn.XLOOKUP(B454, NetworkLookup!B:B, NetworkLookup!A:A, "")</f>
        <v>13101</v>
      </c>
      <c r="B454" s="35">
        <v>901100666</v>
      </c>
      <c r="C454" s="45" t="str">
        <f>_xlfn.XLOOKUP(B454, NetworkLookup!B:B, NetworkLookup!C:C, "")</f>
        <v>RP MILANO 4472HP B5 DE</v>
      </c>
      <c r="D454" s="35" t="s">
        <v>554</v>
      </c>
      <c r="E454" s="36" t="s">
        <v>571</v>
      </c>
      <c r="F454" s="36" t="s">
        <v>30</v>
      </c>
      <c r="G454" s="36" t="s">
        <v>3637</v>
      </c>
      <c r="H454" s="36" t="s">
        <v>555</v>
      </c>
      <c r="I454" s="36">
        <f>_xlfn.XLOOKUP(Table1[[#This Row],[Vendor Name]], VendorLookup!C:C, VendorLookup!B:B, "")</f>
        <v>2000115098</v>
      </c>
      <c r="J454" s="36" t="s">
        <v>52</v>
      </c>
      <c r="K454" s="36" t="s">
        <v>206</v>
      </c>
      <c r="L454" s="37" t="s">
        <v>3718</v>
      </c>
      <c r="M454" s="37">
        <v>9203026085</v>
      </c>
      <c r="N454" s="36">
        <v>2</v>
      </c>
      <c r="O454" s="38">
        <v>300</v>
      </c>
      <c r="P454" s="36" t="s">
        <v>510</v>
      </c>
      <c r="Q454" s="38">
        <f>Table1[[#This Row],[Net Price]]*Table1[[#This Row],[Qty ordered]]</f>
        <v>300</v>
      </c>
      <c r="R454" s="36">
        <v>1.56501</v>
      </c>
      <c r="S454" s="36">
        <v>1</v>
      </c>
      <c r="T454" s="40">
        <v>0</v>
      </c>
      <c r="U454" s="40">
        <v>1</v>
      </c>
      <c r="V454" s="40">
        <v>1</v>
      </c>
      <c r="W454" s="40">
        <v>0</v>
      </c>
      <c r="X454" s="40" t="str">
        <f>IF(Table1[[#This Row],[GR to be done]]=Table1[[#This Row],[IR to be done]], "✔ Match", "⚠ Mismatch")</f>
        <v>⚠ Mismatch</v>
      </c>
      <c r="Y454" s="40"/>
      <c r="Z454" s="41">
        <v>45741</v>
      </c>
      <c r="AA454" s="41"/>
      <c r="AB454" s="40"/>
      <c r="AC454" s="40"/>
      <c r="AD454" s="40"/>
      <c r="AE454" s="42" t="str">
        <f>_xlfn.XLOOKUP(Table1[[#This Row],[Vendor Name]],VendorLookup!C:C,VendorLookup!H:H, "")</f>
        <v>ZZ</v>
      </c>
      <c r="AF454" s="42"/>
      <c r="AG454" s="42"/>
      <c r="AH454" s="43"/>
      <c r="AI454" s="43"/>
    </row>
    <row r="455" spans="1:35" x14ac:dyDescent="0.35">
      <c r="A455" s="45" t="str">
        <f>_xlfn.XLOOKUP(B455, NetworkLookup!B:B, NetworkLookup!A:A, "")</f>
        <v>13101</v>
      </c>
      <c r="B455" s="35">
        <v>901100666</v>
      </c>
      <c r="C455" s="45" t="str">
        <f>_xlfn.XLOOKUP(B455, NetworkLookup!B:B, NetworkLookup!C:C, "")</f>
        <v>RP MILANO 4472HP B5 DE</v>
      </c>
      <c r="D455" s="35" t="s">
        <v>554</v>
      </c>
      <c r="E455" s="36" t="s">
        <v>571</v>
      </c>
      <c r="F455" s="36" t="s">
        <v>30</v>
      </c>
      <c r="G455" s="36" t="s">
        <v>3637</v>
      </c>
      <c r="H455" s="36" t="s">
        <v>555</v>
      </c>
      <c r="I455" s="36">
        <f>_xlfn.XLOOKUP(Table1[[#This Row],[Vendor Name]], VendorLookup!C:C, VendorLookup!B:B, "")</f>
        <v>2000115098</v>
      </c>
      <c r="J455" s="36" t="s">
        <v>52</v>
      </c>
      <c r="K455" s="36" t="s">
        <v>207</v>
      </c>
      <c r="L455" s="37" t="s">
        <v>3718</v>
      </c>
      <c r="M455" s="37">
        <v>9203026085</v>
      </c>
      <c r="N455" s="36">
        <v>3</v>
      </c>
      <c r="O455" s="38">
        <v>300</v>
      </c>
      <c r="P455" s="36" t="s">
        <v>510</v>
      </c>
      <c r="Q455" s="38">
        <f>Table1[[#This Row],[Net Price]]*Table1[[#This Row],[Qty ordered]]</f>
        <v>300</v>
      </c>
      <c r="R455" s="36">
        <v>1.56501</v>
      </c>
      <c r="S455" s="36">
        <v>1</v>
      </c>
      <c r="T455" s="40">
        <v>0</v>
      </c>
      <c r="U455" s="40">
        <v>1</v>
      </c>
      <c r="V455" s="40">
        <v>1</v>
      </c>
      <c r="W455" s="40">
        <v>0</v>
      </c>
      <c r="X455" s="40" t="str">
        <f>IF(Table1[[#This Row],[GR to be done]]=Table1[[#This Row],[IR to be done]], "✔ Match", "⚠ Mismatch")</f>
        <v>⚠ Mismatch</v>
      </c>
      <c r="Y455" s="40"/>
      <c r="Z455" s="41">
        <v>45741</v>
      </c>
      <c r="AA455" s="41"/>
      <c r="AB455" s="40"/>
      <c r="AC455" s="40"/>
      <c r="AD455" s="40"/>
      <c r="AE455" s="42" t="str">
        <f>_xlfn.XLOOKUP(Table1[[#This Row],[Vendor Name]],VendorLookup!C:C,VendorLookup!H:H, "")</f>
        <v>ZZ</v>
      </c>
      <c r="AF455" s="42"/>
      <c r="AG455" s="42"/>
      <c r="AH455" s="43"/>
      <c r="AI455" s="43"/>
    </row>
    <row r="456" spans="1:35" x14ac:dyDescent="0.35">
      <c r="A456" s="45" t="str">
        <f>_xlfn.XLOOKUP(B456, NetworkLookup!B:B, NetworkLookup!A:A, "")</f>
        <v>13101</v>
      </c>
      <c r="B456" s="35">
        <v>901100666</v>
      </c>
      <c r="C456" s="45" t="str">
        <f>_xlfn.XLOOKUP(B456, NetworkLookup!B:B, NetworkLookup!C:C, "")</f>
        <v>RP MILANO 4472HP B5 DE</v>
      </c>
      <c r="D456" s="35" t="s">
        <v>554</v>
      </c>
      <c r="E456" s="36" t="s">
        <v>3653</v>
      </c>
      <c r="F456" s="36" t="s">
        <v>30</v>
      </c>
      <c r="G456" s="36" t="s">
        <v>3637</v>
      </c>
      <c r="H456" s="36" t="s">
        <v>3753</v>
      </c>
      <c r="I456" s="36">
        <f>_xlfn.XLOOKUP(Table1[[#This Row],[Vendor Name]], VendorLookup!C:C, VendorLookup!B:B, "")</f>
        <v>1000003280</v>
      </c>
      <c r="J456" s="36" t="s">
        <v>35</v>
      </c>
      <c r="K456" s="36" t="s">
        <v>378</v>
      </c>
      <c r="L456" s="37" t="s">
        <v>3719</v>
      </c>
      <c r="M456" s="37">
        <v>9203026086</v>
      </c>
      <c r="N456" s="36">
        <v>1</v>
      </c>
      <c r="O456" s="38">
        <v>636.92999999999995</v>
      </c>
      <c r="P456" s="36" t="s">
        <v>507</v>
      </c>
      <c r="Q456" s="38">
        <f>Table1[[#This Row],[Net Price]]*Table1[[#This Row],[Qty ordered]]</f>
        <v>2547.7199999999998</v>
      </c>
      <c r="R456" s="36">
        <v>1.4358500000000001</v>
      </c>
      <c r="S456" s="36">
        <v>4</v>
      </c>
      <c r="T456" s="40">
        <v>4</v>
      </c>
      <c r="U456" s="40">
        <v>0</v>
      </c>
      <c r="V456" s="40">
        <v>4</v>
      </c>
      <c r="W456" s="40">
        <v>0</v>
      </c>
      <c r="X456" s="40" t="str">
        <f>IF(Table1[[#This Row],[GR to be done]]=Table1[[#This Row],[IR to be done]], "✔ Match", "⚠ Mismatch")</f>
        <v>✔ Match</v>
      </c>
      <c r="Y456" s="40"/>
      <c r="Z456" s="41">
        <v>45741</v>
      </c>
      <c r="AA456" s="41"/>
      <c r="AB456" s="40"/>
      <c r="AC456" s="40"/>
      <c r="AD456" s="40"/>
      <c r="AE456" s="42" t="str">
        <f>_xlfn.XLOOKUP(Table1[[#This Row],[Vendor Name]],VendorLookup!C:C,VendorLookup!H:H, "")</f>
        <v>DAP</v>
      </c>
      <c r="AF456" s="42"/>
      <c r="AG456" s="42"/>
      <c r="AH456" s="43"/>
      <c r="AI456" s="43"/>
    </row>
    <row r="457" spans="1:35" x14ac:dyDescent="0.35">
      <c r="A457" s="45" t="str">
        <f>_xlfn.XLOOKUP(B457, NetworkLookup!B:B, NetworkLookup!A:A, "")</f>
        <v>000989</v>
      </c>
      <c r="B457" s="35">
        <v>901837526</v>
      </c>
      <c r="C457" s="45" t="str">
        <f>_xlfn.XLOOKUP(B457, NetworkLookup!B:B, NetworkLookup!C:C, "")</f>
        <v>RP MILANO 4461 B77D DE</v>
      </c>
      <c r="D457" s="35" t="s">
        <v>554</v>
      </c>
      <c r="E457" s="36" t="s">
        <v>3652</v>
      </c>
      <c r="F457" s="36" t="s">
        <v>30</v>
      </c>
      <c r="G457" s="36" t="s">
        <v>3637</v>
      </c>
      <c r="H457" s="36" t="s">
        <v>3754</v>
      </c>
      <c r="I457" s="36">
        <f>_xlfn.XLOOKUP(Table1[[#This Row],[Vendor Name]], VendorLookup!C:C, VendorLookup!B:B, "")</f>
        <v>1000003280</v>
      </c>
      <c r="J457" s="36" t="s">
        <v>35</v>
      </c>
      <c r="K457" s="36" t="s">
        <v>379</v>
      </c>
      <c r="L457" s="37" t="s">
        <v>3720</v>
      </c>
      <c r="M457" s="37">
        <v>9203026530</v>
      </c>
      <c r="N457" s="36">
        <v>1</v>
      </c>
      <c r="O457" s="38">
        <v>2203.9899999999998</v>
      </c>
      <c r="P457" s="36" t="s">
        <v>507</v>
      </c>
      <c r="Q457" s="38">
        <f>Table1[[#This Row],[Net Price]]*Table1[[#This Row],[Qty ordered]]</f>
        <v>6611.9699999999993</v>
      </c>
      <c r="R457" s="36">
        <v>1.4358500000000001</v>
      </c>
      <c r="S457" s="36">
        <v>3</v>
      </c>
      <c r="T457" s="40">
        <v>3</v>
      </c>
      <c r="U457" s="40">
        <v>0</v>
      </c>
      <c r="V457" s="40">
        <v>3</v>
      </c>
      <c r="W457" s="40">
        <v>0</v>
      </c>
      <c r="X457" s="40" t="str">
        <f>IF(Table1[[#This Row],[GR to be done]]=Table1[[#This Row],[IR to be done]], "✔ Match", "⚠ Mismatch")</f>
        <v>✔ Match</v>
      </c>
      <c r="Y457" s="40"/>
      <c r="Z457" s="41">
        <v>45744</v>
      </c>
      <c r="AA457" s="41"/>
      <c r="AB457" s="40"/>
      <c r="AC457" s="40"/>
      <c r="AD457" s="40"/>
      <c r="AE457" s="42" t="str">
        <f>_xlfn.XLOOKUP(Table1[[#This Row],[Vendor Name]],VendorLookup!C:C,VendorLookup!H:H, "")</f>
        <v>DAP</v>
      </c>
      <c r="AF457" s="42"/>
      <c r="AG457" s="42"/>
      <c r="AH457" s="43"/>
      <c r="AI457" s="43"/>
    </row>
    <row r="458" spans="1:35" x14ac:dyDescent="0.35">
      <c r="A458" s="45" t="str">
        <f>_xlfn.XLOOKUP(B458, NetworkLookup!B:B, NetworkLookup!A:A, "")</f>
        <v>000989</v>
      </c>
      <c r="B458" s="35">
        <v>901837526</v>
      </c>
      <c r="C458" s="45" t="str">
        <f>_xlfn.XLOOKUP(B458, NetworkLookup!B:B, NetworkLookup!C:C, "")</f>
        <v>RP MILANO 4461 B77D DE</v>
      </c>
      <c r="D458" s="35" t="s">
        <v>554</v>
      </c>
      <c r="E458" s="36" t="s">
        <v>3652</v>
      </c>
      <c r="F458" s="36" t="s">
        <v>30</v>
      </c>
      <c r="G458" s="36" t="s">
        <v>3637</v>
      </c>
      <c r="H458" s="36" t="s">
        <v>3755</v>
      </c>
      <c r="I458" s="36">
        <f>_xlfn.XLOOKUP(Table1[[#This Row],[Vendor Name]], VendorLookup!C:C, VendorLookup!B:B, "")</f>
        <v>1000003280</v>
      </c>
      <c r="J458" s="36" t="s">
        <v>35</v>
      </c>
      <c r="K458" s="36" t="s">
        <v>380</v>
      </c>
      <c r="L458" s="37" t="s">
        <v>3721</v>
      </c>
      <c r="M458" s="37">
        <v>9203026542</v>
      </c>
      <c r="N458" s="36">
        <v>1</v>
      </c>
      <c r="O458" s="38">
        <v>127.33</v>
      </c>
      <c r="P458" s="36" t="s">
        <v>507</v>
      </c>
      <c r="Q458" s="38">
        <f>Table1[[#This Row],[Net Price]]*Table1[[#This Row],[Qty ordered]]</f>
        <v>509.32</v>
      </c>
      <c r="R458" s="36">
        <v>1.4358500000000001</v>
      </c>
      <c r="S458" s="36">
        <v>4</v>
      </c>
      <c r="T458" s="40">
        <v>4</v>
      </c>
      <c r="U458" s="40">
        <v>0</v>
      </c>
      <c r="V458" s="40">
        <v>4</v>
      </c>
      <c r="W458" s="40">
        <v>0</v>
      </c>
      <c r="X458" s="40" t="str">
        <f>IF(Table1[[#This Row],[GR to be done]]=Table1[[#This Row],[IR to be done]], "✔ Match", "⚠ Mismatch")</f>
        <v>✔ Match</v>
      </c>
      <c r="Y458" s="40"/>
      <c r="Z458" s="41">
        <v>45744</v>
      </c>
      <c r="AA458" s="41"/>
      <c r="AB458" s="40"/>
      <c r="AC458" s="40"/>
      <c r="AD458" s="40"/>
      <c r="AE458" s="42" t="str">
        <f>_xlfn.XLOOKUP(Table1[[#This Row],[Vendor Name]],VendorLookup!C:C,VendorLookup!H:H, "")</f>
        <v>DAP</v>
      </c>
      <c r="AF458" s="42"/>
      <c r="AG458" s="42"/>
      <c r="AH458" s="43"/>
      <c r="AI458" s="43"/>
    </row>
    <row r="459" spans="1:35" x14ac:dyDescent="0.35">
      <c r="A459" s="45" t="str">
        <f>_xlfn.XLOOKUP(B459, NetworkLookup!B:B, NetworkLookup!A:A, "")</f>
        <v>13101</v>
      </c>
      <c r="B459" s="35">
        <v>901100666</v>
      </c>
      <c r="C459" s="45" t="str">
        <f>_xlfn.XLOOKUP(B459, NetworkLookup!B:B, NetworkLookup!C:C, "")</f>
        <v>RP MILANO 4472HP B5 DE</v>
      </c>
      <c r="D459" s="35" t="s">
        <v>554</v>
      </c>
      <c r="E459" s="36" t="s">
        <v>3653</v>
      </c>
      <c r="F459" s="36" t="s">
        <v>30</v>
      </c>
      <c r="G459" s="36" t="s">
        <v>3637</v>
      </c>
      <c r="H459" s="36" t="s">
        <v>3756</v>
      </c>
      <c r="I459" s="36">
        <f>_xlfn.XLOOKUP(Table1[[#This Row],[Vendor Name]], VendorLookup!C:C, VendorLookup!B:B, "")</f>
        <v>1000003280</v>
      </c>
      <c r="J459" s="36" t="s">
        <v>35</v>
      </c>
      <c r="K459" s="36" t="s">
        <v>381</v>
      </c>
      <c r="L459" s="37" t="s">
        <v>3722</v>
      </c>
      <c r="M459" s="37">
        <v>9203026727</v>
      </c>
      <c r="N459" s="36">
        <v>1</v>
      </c>
      <c r="O459" s="38">
        <v>120.27</v>
      </c>
      <c r="P459" s="36" t="s">
        <v>507</v>
      </c>
      <c r="Q459" s="38">
        <f>Table1[[#This Row],[Net Price]]*Table1[[#This Row],[Qty ordered]]</f>
        <v>360.81</v>
      </c>
      <c r="R459" s="36">
        <v>1.4358500000000001</v>
      </c>
      <c r="S459" s="36">
        <v>3</v>
      </c>
      <c r="T459" s="40">
        <v>3</v>
      </c>
      <c r="U459" s="40">
        <v>0</v>
      </c>
      <c r="V459" s="40">
        <v>3</v>
      </c>
      <c r="W459" s="40">
        <v>0</v>
      </c>
      <c r="X459" s="40" t="str">
        <f>IF(Table1[[#This Row],[GR to be done]]=Table1[[#This Row],[IR to be done]], "✔ Match", "⚠ Mismatch")</f>
        <v>✔ Match</v>
      </c>
      <c r="Y459" s="40"/>
      <c r="Z459" s="41">
        <v>45747</v>
      </c>
      <c r="AA459" s="41"/>
      <c r="AB459" s="40"/>
      <c r="AC459" s="40"/>
      <c r="AD459" s="40"/>
      <c r="AE459" s="42" t="str">
        <f>_xlfn.XLOOKUP(Table1[[#This Row],[Vendor Name]],VendorLookup!C:C,VendorLookup!H:H, "")</f>
        <v>DAP</v>
      </c>
      <c r="AF459" s="42"/>
      <c r="AG459" s="42"/>
      <c r="AH459" s="43"/>
      <c r="AI459" s="43"/>
    </row>
    <row r="460" spans="1:35" x14ac:dyDescent="0.35">
      <c r="A460" s="45" t="str">
        <f>_xlfn.XLOOKUP(B460, NetworkLookup!B:B, NetworkLookup!A:A, "")</f>
        <v>13101</v>
      </c>
      <c r="B460" s="35">
        <v>901100666</v>
      </c>
      <c r="C460" s="45" t="str">
        <f>_xlfn.XLOOKUP(B460, NetworkLookup!B:B, NetworkLookup!C:C, "")</f>
        <v>RP MILANO 4472HP B5 DE</v>
      </c>
      <c r="D460" s="35" t="s">
        <v>554</v>
      </c>
      <c r="E460" s="36" t="s">
        <v>3653</v>
      </c>
      <c r="F460" s="36" t="s">
        <v>30</v>
      </c>
      <c r="G460" s="36" t="s">
        <v>3637</v>
      </c>
      <c r="H460" s="36" t="s">
        <v>3757</v>
      </c>
      <c r="I460" s="36">
        <f>_xlfn.XLOOKUP(Table1[[#This Row],[Vendor Name]], VendorLookup!C:C, VendorLookup!B:B, "")</f>
        <v>1000003280</v>
      </c>
      <c r="J460" s="36" t="s">
        <v>35</v>
      </c>
      <c r="K460" s="36" t="s">
        <v>382</v>
      </c>
      <c r="L460" s="37" t="s">
        <v>3723</v>
      </c>
      <c r="M460" s="37">
        <v>9203026752</v>
      </c>
      <c r="N460" s="36">
        <v>1</v>
      </c>
      <c r="O460" s="38">
        <v>333.85</v>
      </c>
      <c r="P460" s="36" t="s">
        <v>507</v>
      </c>
      <c r="Q460" s="38">
        <f>Table1[[#This Row],[Net Price]]*Table1[[#This Row],[Qty ordered]]</f>
        <v>8012.4000000000005</v>
      </c>
      <c r="R460" s="36">
        <v>1.4358500000000001</v>
      </c>
      <c r="S460" s="36">
        <v>24</v>
      </c>
      <c r="T460" s="40">
        <v>24</v>
      </c>
      <c r="U460" s="40">
        <v>0</v>
      </c>
      <c r="V460" s="40">
        <v>24</v>
      </c>
      <c r="W460" s="40">
        <v>0</v>
      </c>
      <c r="X460" s="40" t="str">
        <f>IF(Table1[[#This Row],[GR to be done]]=Table1[[#This Row],[IR to be done]], "✔ Match", "⚠ Mismatch")</f>
        <v>✔ Match</v>
      </c>
      <c r="Y460" s="40"/>
      <c r="Z460" s="41">
        <v>45747</v>
      </c>
      <c r="AA460" s="41"/>
      <c r="AB460" s="40"/>
      <c r="AC460" s="40"/>
      <c r="AD460" s="40"/>
      <c r="AE460" s="42" t="str">
        <f>_xlfn.XLOOKUP(Table1[[#This Row],[Vendor Name]],VendorLookup!C:C,VendorLookup!H:H, "")</f>
        <v>DAP</v>
      </c>
      <c r="AF460" s="42"/>
      <c r="AG460" s="42"/>
      <c r="AH460" s="43"/>
      <c r="AI460" s="43"/>
    </row>
    <row r="461" spans="1:35" x14ac:dyDescent="0.35">
      <c r="A461" s="45" t="str">
        <f>_xlfn.XLOOKUP(B461, NetworkLookup!B:B, NetworkLookup!A:A, "")</f>
        <v>13101</v>
      </c>
      <c r="B461" s="35">
        <v>901100666</v>
      </c>
      <c r="C461" s="45" t="str">
        <f>_xlfn.XLOOKUP(B461, NetworkLookup!B:B, NetworkLookup!C:C, "")</f>
        <v>RP MILANO 4472HP B5 DE</v>
      </c>
      <c r="D461" s="35" t="s">
        <v>554</v>
      </c>
      <c r="E461" s="36" t="s">
        <v>3653</v>
      </c>
      <c r="F461" s="36" t="s">
        <v>30</v>
      </c>
      <c r="G461" s="36" t="s">
        <v>3637</v>
      </c>
      <c r="H461" s="36" t="s">
        <v>3758</v>
      </c>
      <c r="I461" s="36">
        <f>_xlfn.XLOOKUP(Table1[[#This Row],[Vendor Name]], VendorLookup!C:C, VendorLookup!B:B, "")</f>
        <v>1000003280</v>
      </c>
      <c r="J461" s="36" t="s">
        <v>35</v>
      </c>
      <c r="K461" s="36" t="s">
        <v>383</v>
      </c>
      <c r="L461" s="37" t="s">
        <v>3724</v>
      </c>
      <c r="M461" s="37">
        <v>9203026909</v>
      </c>
      <c r="N461" s="36">
        <v>1</v>
      </c>
      <c r="O461" s="38">
        <v>3875.08</v>
      </c>
      <c r="P461" s="36" t="s">
        <v>507</v>
      </c>
      <c r="Q461" s="38">
        <f>Table1[[#This Row],[Net Price]]*Table1[[#This Row],[Qty ordered]]</f>
        <v>54251.119999999995</v>
      </c>
      <c r="R461" s="36">
        <v>1.3833599999999999</v>
      </c>
      <c r="S461" s="36">
        <v>14</v>
      </c>
      <c r="T461" s="40">
        <v>14</v>
      </c>
      <c r="U461" s="40">
        <v>0</v>
      </c>
      <c r="V461" s="40">
        <v>14</v>
      </c>
      <c r="W461" s="40">
        <v>0</v>
      </c>
      <c r="X461" s="40" t="str">
        <f>IF(Table1[[#This Row],[GR to be done]]=Table1[[#This Row],[IR to be done]], "✔ Match", "⚠ Mismatch")</f>
        <v>✔ Match</v>
      </c>
      <c r="Y461" s="40"/>
      <c r="Z461" s="41">
        <v>45750</v>
      </c>
      <c r="AA461" s="41"/>
      <c r="AB461" s="40"/>
      <c r="AC461" s="40"/>
      <c r="AD461" s="40"/>
      <c r="AE461" s="42" t="str">
        <f>_xlfn.XLOOKUP(Table1[[#This Row],[Vendor Name]],VendorLookup!C:C,VendorLookup!H:H, "")</f>
        <v>DAP</v>
      </c>
      <c r="AF461" s="42"/>
      <c r="AG461" s="42"/>
      <c r="AH461" s="43"/>
      <c r="AI461" s="43"/>
    </row>
    <row r="462" spans="1:35" x14ac:dyDescent="0.35">
      <c r="A462" s="45" t="str">
        <f>_xlfn.XLOOKUP(B462, NetworkLookup!B:B, NetworkLookup!A:A, "")</f>
        <v>13101</v>
      </c>
      <c r="B462" s="35">
        <v>901100666</v>
      </c>
      <c r="C462" s="45" t="str">
        <f>_xlfn.XLOOKUP(B462, NetworkLookup!B:B, NetworkLookup!C:C, "")</f>
        <v>RP MILANO 4472HP B5 DE</v>
      </c>
      <c r="D462" s="35" t="s">
        <v>554</v>
      </c>
      <c r="E462" s="36" t="s">
        <v>3653</v>
      </c>
      <c r="F462" s="36" t="s">
        <v>30</v>
      </c>
      <c r="G462" s="36" t="s">
        <v>3637</v>
      </c>
      <c r="H462" s="36" t="s">
        <v>3758</v>
      </c>
      <c r="I462" s="36">
        <f>_xlfn.XLOOKUP(Table1[[#This Row],[Vendor Name]], VendorLookup!C:C, VendorLookup!B:B, "")</f>
        <v>1000003280</v>
      </c>
      <c r="J462" s="36" t="s">
        <v>35</v>
      </c>
      <c r="K462" s="36" t="s">
        <v>384</v>
      </c>
      <c r="L462" s="37" t="s">
        <v>3724</v>
      </c>
      <c r="M462" s="37">
        <v>9203026909</v>
      </c>
      <c r="N462" s="36">
        <v>2</v>
      </c>
      <c r="O462" s="38">
        <v>3875.08</v>
      </c>
      <c r="P462" s="36" t="s">
        <v>507</v>
      </c>
      <c r="Q462" s="38">
        <f>Table1[[#This Row],[Net Price]]*Table1[[#This Row],[Qty ordered]]</f>
        <v>31000.639999999999</v>
      </c>
      <c r="R462" s="36">
        <v>1.3833599999999999</v>
      </c>
      <c r="S462" s="36">
        <v>8</v>
      </c>
      <c r="T462" s="40">
        <v>8</v>
      </c>
      <c r="U462" s="40">
        <v>0</v>
      </c>
      <c r="V462" s="40">
        <v>8</v>
      </c>
      <c r="W462" s="40">
        <v>0</v>
      </c>
      <c r="X462" s="40" t="str">
        <f>IF(Table1[[#This Row],[GR to be done]]=Table1[[#This Row],[IR to be done]], "✔ Match", "⚠ Mismatch")</f>
        <v>✔ Match</v>
      </c>
      <c r="Y462" s="40"/>
      <c r="Z462" s="41">
        <v>45750</v>
      </c>
      <c r="AA462" s="41"/>
      <c r="AB462" s="40"/>
      <c r="AC462" s="40"/>
      <c r="AD462" s="40"/>
      <c r="AE462" s="42" t="str">
        <f>_xlfn.XLOOKUP(Table1[[#This Row],[Vendor Name]],VendorLookup!C:C,VendorLookup!H:H, "")</f>
        <v>DAP</v>
      </c>
      <c r="AF462" s="42"/>
      <c r="AG462" s="42"/>
      <c r="AH462" s="43"/>
      <c r="AI462" s="43"/>
    </row>
    <row r="463" spans="1:35" x14ac:dyDescent="0.35">
      <c r="A463" s="45" t="str">
        <f>_xlfn.XLOOKUP(B463, NetworkLookup!B:B, NetworkLookup!A:A, "")</f>
        <v>13101</v>
      </c>
      <c r="B463" s="35">
        <v>901100666</v>
      </c>
      <c r="C463" s="45" t="str">
        <f>_xlfn.XLOOKUP(B463, NetworkLookup!B:B, NetworkLookup!C:C, "")</f>
        <v>RP MILANO 4472HP B5 DE</v>
      </c>
      <c r="D463" s="35" t="s">
        <v>554</v>
      </c>
      <c r="E463" s="36" t="s">
        <v>3653</v>
      </c>
      <c r="F463" s="36" t="s">
        <v>30</v>
      </c>
      <c r="G463" s="36" t="s">
        <v>3637</v>
      </c>
      <c r="H463" s="36" t="s">
        <v>3759</v>
      </c>
      <c r="I463" s="36">
        <f>_xlfn.XLOOKUP(Table1[[#This Row],[Vendor Name]], VendorLookup!C:C, VendorLookup!B:B, "")</f>
        <v>1000003280</v>
      </c>
      <c r="J463" s="36" t="s">
        <v>35</v>
      </c>
      <c r="K463" s="36" t="s">
        <v>385</v>
      </c>
      <c r="L463" s="37" t="s">
        <v>3725</v>
      </c>
      <c r="M463" s="37">
        <v>9203026926</v>
      </c>
      <c r="N463" s="36">
        <v>1</v>
      </c>
      <c r="O463" s="38">
        <v>4693.13</v>
      </c>
      <c r="P463" s="36" t="s">
        <v>507</v>
      </c>
      <c r="Q463" s="38">
        <f>Table1[[#This Row],[Net Price]]*Table1[[#This Row],[Qty ordered]]</f>
        <v>23465.65</v>
      </c>
      <c r="R463" s="36">
        <v>1.3833599999999999</v>
      </c>
      <c r="S463" s="36">
        <v>5</v>
      </c>
      <c r="T463" s="40">
        <v>5</v>
      </c>
      <c r="U463" s="40">
        <v>0</v>
      </c>
      <c r="V463" s="40">
        <v>5</v>
      </c>
      <c r="W463" s="40">
        <v>0</v>
      </c>
      <c r="X463" s="40" t="str">
        <f>IF(Table1[[#This Row],[GR to be done]]=Table1[[#This Row],[IR to be done]], "✔ Match", "⚠ Mismatch")</f>
        <v>✔ Match</v>
      </c>
      <c r="Y463" s="40"/>
      <c r="Z463" s="41">
        <v>45750</v>
      </c>
      <c r="AA463" s="41"/>
      <c r="AB463" s="40"/>
      <c r="AC463" s="40"/>
      <c r="AD463" s="40"/>
      <c r="AE463" s="42" t="str">
        <f>_xlfn.XLOOKUP(Table1[[#This Row],[Vendor Name]],VendorLookup!C:C,VendorLookup!H:H, "")</f>
        <v>DAP</v>
      </c>
      <c r="AF463" s="42"/>
      <c r="AG463" s="42"/>
      <c r="AH463" s="43"/>
      <c r="AI463" s="43"/>
    </row>
    <row r="464" spans="1:35" x14ac:dyDescent="0.35">
      <c r="A464" s="45" t="str">
        <f>_xlfn.XLOOKUP(B464, NetworkLookup!B:B, NetworkLookup!A:A, "")</f>
        <v>000666</v>
      </c>
      <c r="B464" s="35">
        <v>902042566</v>
      </c>
      <c r="C464" s="45" t="str">
        <f>_xlfn.XLOOKUP(B464, NetworkLookup!B:B, NetworkLookup!C:C, "")</f>
        <v>RP MILANO 4461HP B41 HW</v>
      </c>
      <c r="D464" s="35" t="s">
        <v>554</v>
      </c>
      <c r="E464" s="36" t="s">
        <v>3697</v>
      </c>
      <c r="F464" s="36" t="s">
        <v>30</v>
      </c>
      <c r="G464" s="36" t="s">
        <v>3637</v>
      </c>
      <c r="H464" s="36" t="s">
        <v>3760</v>
      </c>
      <c r="I464" s="36">
        <f>_xlfn.XLOOKUP(Table1[[#This Row],[Vendor Name]], VendorLookup!C:C, VendorLookup!B:B, "")</f>
        <v>1000003280</v>
      </c>
      <c r="J464" s="36" t="s">
        <v>35</v>
      </c>
      <c r="K464" s="36" t="s">
        <v>386</v>
      </c>
      <c r="L464" s="37" t="s">
        <v>3726</v>
      </c>
      <c r="M464" s="37">
        <v>9203026989</v>
      </c>
      <c r="N464" s="36">
        <v>1</v>
      </c>
      <c r="O464" s="38">
        <v>128.1</v>
      </c>
      <c r="P464" s="36" t="s">
        <v>507</v>
      </c>
      <c r="Q464" s="38">
        <f>Table1[[#This Row],[Net Price]]*Table1[[#This Row],[Qty ordered]]</f>
        <v>768.59999999999991</v>
      </c>
      <c r="R464" s="36">
        <v>1.4358500000000001</v>
      </c>
      <c r="S464" s="36">
        <v>6</v>
      </c>
      <c r="T464" s="40">
        <v>6</v>
      </c>
      <c r="U464" s="40">
        <v>0</v>
      </c>
      <c r="V464" s="40">
        <v>6</v>
      </c>
      <c r="W464" s="40">
        <v>0</v>
      </c>
      <c r="X464" s="40" t="str">
        <f>IF(Table1[[#This Row],[GR to be done]]=Table1[[#This Row],[IR to be done]], "✔ Match", "⚠ Mismatch")</f>
        <v>✔ Match</v>
      </c>
      <c r="Y464" s="40"/>
      <c r="Z464" s="41">
        <v>45750</v>
      </c>
      <c r="AA464" s="41"/>
      <c r="AB464" s="40"/>
      <c r="AC464" s="40"/>
      <c r="AD464" s="40"/>
      <c r="AE464" s="42" t="str">
        <f>_xlfn.XLOOKUP(Table1[[#This Row],[Vendor Name]],VendorLookup!C:C,VendorLookup!H:H, "")</f>
        <v>DAP</v>
      </c>
      <c r="AF464" s="42"/>
      <c r="AG464" s="42"/>
      <c r="AH464" s="43"/>
      <c r="AI464" s="43"/>
    </row>
    <row r="465" spans="1:35" x14ac:dyDescent="0.35">
      <c r="A465" s="45">
        <f>_xlfn.XLOOKUP(B465, NetworkLookup!B:B, NetworkLookup!A:A, "")</f>
        <v>2256</v>
      </c>
      <c r="B465" s="35">
        <v>902111010</v>
      </c>
      <c r="C465" s="45" t="str">
        <f>_xlfn.XLOOKUP(B465, NetworkLookup!B:B, NetworkLookup!C:C, "")</f>
        <v>IND RDS MR2024 DOT 2256 DE</v>
      </c>
      <c r="D465" s="35" t="s">
        <v>552</v>
      </c>
      <c r="E465" s="36" t="s">
        <v>3659</v>
      </c>
      <c r="F465" s="36" t="s">
        <v>30</v>
      </c>
      <c r="G465" s="36" t="s">
        <v>3637</v>
      </c>
      <c r="H465" s="36" t="s">
        <v>555</v>
      </c>
      <c r="I465" s="36">
        <f>_xlfn.XLOOKUP(Table1[[#This Row],[Vendor Name]], VendorLookup!C:C, VendorLookup!B:B, "")</f>
        <v>2000041466</v>
      </c>
      <c r="J465" s="36" t="s">
        <v>1810</v>
      </c>
      <c r="K465" s="36" t="s">
        <v>387</v>
      </c>
      <c r="L465" s="37" t="s">
        <v>3727</v>
      </c>
      <c r="M465" s="37" t="s">
        <v>3751</v>
      </c>
      <c r="N465" s="36">
        <v>1</v>
      </c>
      <c r="O465" s="38">
        <v>2069.13</v>
      </c>
      <c r="P465" s="36" t="s">
        <v>507</v>
      </c>
      <c r="Q465" s="38">
        <f>Table1[[#This Row],[Net Price]]*Table1[[#This Row],[Qty ordered]]</f>
        <v>2069.13</v>
      </c>
      <c r="R465" s="39"/>
      <c r="S465" s="36">
        <v>1</v>
      </c>
      <c r="T465" s="40">
        <v>1</v>
      </c>
      <c r="U465" s="40">
        <v>0</v>
      </c>
      <c r="V465" s="40">
        <v>1</v>
      </c>
      <c r="W465" s="40">
        <v>0</v>
      </c>
      <c r="X465" s="40" t="str">
        <f>IF(Table1[[#This Row],[GR to be done]]=Table1[[#This Row],[IR to be done]], "✔ Match", "⚠ Mismatch")</f>
        <v>✔ Match</v>
      </c>
      <c r="Y465" s="40"/>
      <c r="Z465" s="41">
        <v>45750</v>
      </c>
      <c r="AA465" s="41"/>
      <c r="AB465" s="40"/>
      <c r="AC465" s="40"/>
      <c r="AD465" s="40"/>
      <c r="AE465" s="42" t="str">
        <f>_xlfn.XLOOKUP(Table1[[#This Row],[Vendor Name]],VendorLookup!C:C,VendorLookup!H:H, "")</f>
        <v>DAP</v>
      </c>
      <c r="AF465" s="42"/>
      <c r="AG465" s="42"/>
      <c r="AH465" s="43"/>
      <c r="AI465" s="43"/>
    </row>
    <row r="466" spans="1:35" x14ac:dyDescent="0.35">
      <c r="A466" s="45">
        <f>_xlfn.XLOOKUP(B466, NetworkLookup!B:B, NetworkLookup!A:A, "")</f>
        <v>2256</v>
      </c>
      <c r="B466" s="35">
        <v>902111010</v>
      </c>
      <c r="C466" s="45" t="str">
        <f>_xlfn.XLOOKUP(B466, NetworkLookup!B:B, NetworkLookup!C:C, "")</f>
        <v>IND RDS MR2024 DOT 2256 DE</v>
      </c>
      <c r="D466" s="35" t="s">
        <v>552</v>
      </c>
      <c r="E466" s="36" t="s">
        <v>3659</v>
      </c>
      <c r="F466" s="36" t="s">
        <v>30</v>
      </c>
      <c r="G466" s="36" t="s">
        <v>3637</v>
      </c>
      <c r="H466" s="36" t="s">
        <v>555</v>
      </c>
      <c r="I466" s="36">
        <f>_xlfn.XLOOKUP(Table1[[#This Row],[Vendor Name]], VendorLookup!C:C, VendorLookup!B:B, "")</f>
        <v>2000041466</v>
      </c>
      <c r="J466" s="36" t="s">
        <v>1810</v>
      </c>
      <c r="K466" s="36" t="s">
        <v>388</v>
      </c>
      <c r="L466" s="37" t="s">
        <v>3727</v>
      </c>
      <c r="M466" s="37">
        <v>9203026999</v>
      </c>
      <c r="N466" s="36">
        <v>2</v>
      </c>
      <c r="O466" s="38">
        <v>1644.12</v>
      </c>
      <c r="P466" s="36" t="s">
        <v>507</v>
      </c>
      <c r="Q466" s="38">
        <f>Table1[[#This Row],[Net Price]]*Table1[[#This Row],[Qty ordered]]</f>
        <v>1644.12</v>
      </c>
      <c r="R466" s="39"/>
      <c r="S466" s="36">
        <v>1</v>
      </c>
      <c r="T466" s="40">
        <v>1</v>
      </c>
      <c r="U466" s="40">
        <v>0</v>
      </c>
      <c r="V466" s="40">
        <v>1</v>
      </c>
      <c r="W466" s="40">
        <v>0</v>
      </c>
      <c r="X466" s="40" t="str">
        <f>IF(Table1[[#This Row],[GR to be done]]=Table1[[#This Row],[IR to be done]], "✔ Match", "⚠ Mismatch")</f>
        <v>✔ Match</v>
      </c>
      <c r="Y466" s="40"/>
      <c r="Z466" s="41">
        <v>45750</v>
      </c>
      <c r="AA466" s="41"/>
      <c r="AB466" s="40"/>
      <c r="AC466" s="40"/>
      <c r="AD466" s="40"/>
      <c r="AE466" s="42" t="str">
        <f>_xlfn.XLOOKUP(Table1[[#This Row],[Vendor Name]],VendorLookup!C:C,VendorLookup!H:H, "")</f>
        <v>DAP</v>
      </c>
      <c r="AF466" s="42"/>
      <c r="AG466" s="42"/>
      <c r="AH466" s="43"/>
      <c r="AI466" s="43"/>
    </row>
    <row r="467" spans="1:35" x14ac:dyDescent="0.35">
      <c r="A467" s="45" t="str">
        <f>_xlfn.XLOOKUP(B467, NetworkLookup!B:B, NetworkLookup!A:A, "")</f>
        <v>13101</v>
      </c>
      <c r="B467" s="35">
        <v>901100666</v>
      </c>
      <c r="C467" s="45" t="str">
        <f>_xlfn.XLOOKUP(B467, NetworkLookup!B:B, NetworkLookup!C:C, "")</f>
        <v>RP MILANO 4472HP B5 DE</v>
      </c>
      <c r="D467" s="35" t="s">
        <v>554</v>
      </c>
      <c r="E467" s="36" t="s">
        <v>571</v>
      </c>
      <c r="F467" s="36" t="s">
        <v>30</v>
      </c>
      <c r="G467" s="36" t="s">
        <v>3637</v>
      </c>
      <c r="H467" s="36" t="s">
        <v>555</v>
      </c>
      <c r="I467" s="36">
        <f>_xlfn.XLOOKUP(Table1[[#This Row],[Vendor Name]], VendorLookup!C:C, VendorLookup!B:B, "")</f>
        <v>2000115282</v>
      </c>
      <c r="J467" s="36" t="s">
        <v>2556</v>
      </c>
      <c r="K467" s="36" t="s">
        <v>389</v>
      </c>
      <c r="L467" s="37" t="s">
        <v>3728</v>
      </c>
      <c r="M467" s="37" t="s">
        <v>3752</v>
      </c>
      <c r="N467" s="36">
        <v>1</v>
      </c>
      <c r="O467" s="38">
        <v>5200</v>
      </c>
      <c r="P467" s="36" t="s">
        <v>507</v>
      </c>
      <c r="Q467" s="38">
        <f>Table1[[#This Row],[Net Price]]*Table1[[#This Row],[Qty ordered]]</f>
        <v>5200</v>
      </c>
      <c r="R467" s="39"/>
      <c r="S467" s="36">
        <v>1</v>
      </c>
      <c r="T467" s="40">
        <v>0</v>
      </c>
      <c r="U467" s="40">
        <v>1</v>
      </c>
      <c r="V467" s="40">
        <v>0</v>
      </c>
      <c r="W467" s="40">
        <v>1</v>
      </c>
      <c r="X467" s="40" t="str">
        <f>IF(Table1[[#This Row],[GR to be done]]=Table1[[#This Row],[IR to be done]], "✔ Match", "⚠ Mismatch")</f>
        <v>✔ Match</v>
      </c>
      <c r="Y467" s="40"/>
      <c r="Z467" s="41">
        <v>45750</v>
      </c>
      <c r="AA467" s="41"/>
      <c r="AB467" s="40"/>
      <c r="AC467" s="40"/>
      <c r="AD467" s="40"/>
      <c r="AE467" s="42" t="str">
        <f>_xlfn.XLOOKUP(Table1[[#This Row],[Vendor Name]],VendorLookup!C:C,VendorLookup!H:H, "")</f>
        <v>DDP</v>
      </c>
      <c r="AF467" s="42"/>
      <c r="AG467" s="42"/>
      <c r="AH467" s="43"/>
      <c r="AI467" s="43"/>
    </row>
    <row r="468" spans="1:35" x14ac:dyDescent="0.35">
      <c r="A468" s="45" t="str">
        <f>_xlfn.XLOOKUP(B468, NetworkLookup!B:B, NetworkLookup!A:A, "")</f>
        <v>13101</v>
      </c>
      <c r="B468" s="35">
        <v>901100666</v>
      </c>
      <c r="C468" s="45" t="str">
        <f>_xlfn.XLOOKUP(B468, NetworkLookup!B:B, NetworkLookup!C:C, "")</f>
        <v>RP MILANO 4472HP B5 DE</v>
      </c>
      <c r="D468" s="35" t="s">
        <v>554</v>
      </c>
      <c r="E468" s="36" t="s">
        <v>571</v>
      </c>
      <c r="F468" s="36" t="s">
        <v>30</v>
      </c>
      <c r="G468" s="36" t="s">
        <v>3637</v>
      </c>
      <c r="H468" s="36" t="s">
        <v>555</v>
      </c>
      <c r="I468" s="36">
        <f>_xlfn.XLOOKUP(Table1[[#This Row],[Vendor Name]], VendorLookup!C:C, VendorLookup!B:B, "")</f>
        <v>2000115282</v>
      </c>
      <c r="J468" s="36" t="s">
        <v>2556</v>
      </c>
      <c r="K468" s="36" t="s">
        <v>390</v>
      </c>
      <c r="L468" s="37" t="s">
        <v>3728</v>
      </c>
      <c r="M468" s="37">
        <v>9203027021</v>
      </c>
      <c r="N468" s="36">
        <v>2</v>
      </c>
      <c r="O468" s="38">
        <v>600</v>
      </c>
      <c r="P468" s="36" t="s">
        <v>507</v>
      </c>
      <c r="Q468" s="38">
        <f>Table1[[#This Row],[Net Price]]*Table1[[#This Row],[Qty ordered]]</f>
        <v>600</v>
      </c>
      <c r="R468" s="39"/>
      <c r="S468" s="36">
        <v>1</v>
      </c>
      <c r="T468" s="40">
        <v>0</v>
      </c>
      <c r="U468" s="40">
        <v>1</v>
      </c>
      <c r="V468" s="40">
        <v>0</v>
      </c>
      <c r="W468" s="40">
        <v>1</v>
      </c>
      <c r="X468" s="40" t="str">
        <f>IF(Table1[[#This Row],[GR to be done]]=Table1[[#This Row],[IR to be done]], "✔ Match", "⚠ Mismatch")</f>
        <v>✔ Match</v>
      </c>
      <c r="Y468" s="40"/>
      <c r="Z468" s="41">
        <v>45750</v>
      </c>
      <c r="AA468" s="41"/>
      <c r="AB468" s="40"/>
      <c r="AC468" s="40"/>
      <c r="AD468" s="40"/>
      <c r="AE468" s="42" t="str">
        <f>_xlfn.XLOOKUP(Table1[[#This Row],[Vendor Name]],VendorLookup!C:C,VendorLookup!H:H, "")</f>
        <v>DDP</v>
      </c>
      <c r="AF468" s="42"/>
      <c r="AG468" s="42"/>
      <c r="AH468" s="43"/>
      <c r="AI468" s="43"/>
    </row>
    <row r="469" spans="1:35" x14ac:dyDescent="0.35">
      <c r="A469" s="45" t="str">
        <f>_xlfn.XLOOKUP(B469, NetworkLookup!B:B, NetworkLookup!A:A, "")</f>
        <v>13101</v>
      </c>
      <c r="B469" s="35">
        <v>901100666</v>
      </c>
      <c r="C469" s="45" t="str">
        <f>_xlfn.XLOOKUP(B469, NetworkLookup!B:B, NetworkLookup!C:C, "")</f>
        <v>RP MILANO 4472HP B5 DE</v>
      </c>
      <c r="D469" s="35" t="s">
        <v>554</v>
      </c>
      <c r="E469" s="36" t="s">
        <v>571</v>
      </c>
      <c r="F469" s="36" t="s">
        <v>30</v>
      </c>
      <c r="G469" s="36" t="s">
        <v>3637</v>
      </c>
      <c r="H469" s="36" t="s">
        <v>555</v>
      </c>
      <c r="I469" s="36">
        <f>_xlfn.XLOOKUP(Table1[[#This Row],[Vendor Name]], VendorLookup!C:C, VendorLookup!B:B, "")</f>
        <v>2000115282</v>
      </c>
      <c r="J469" s="36" t="s">
        <v>2556</v>
      </c>
      <c r="K469" s="36" t="s">
        <v>391</v>
      </c>
      <c r="L469" s="37" t="s">
        <v>3728</v>
      </c>
      <c r="M469" s="37">
        <v>9203027021</v>
      </c>
      <c r="N469" s="36">
        <v>3</v>
      </c>
      <c r="O469" s="38">
        <v>300</v>
      </c>
      <c r="P469" s="36" t="s">
        <v>507</v>
      </c>
      <c r="Q469" s="38">
        <f>Table1[[#This Row],[Net Price]]*Table1[[#This Row],[Qty ordered]]</f>
        <v>300</v>
      </c>
      <c r="R469" s="39"/>
      <c r="S469" s="36">
        <v>1</v>
      </c>
      <c r="T469" s="40">
        <v>0</v>
      </c>
      <c r="U469" s="40">
        <v>1</v>
      </c>
      <c r="V469" s="40">
        <v>0</v>
      </c>
      <c r="W469" s="40">
        <v>1</v>
      </c>
      <c r="X469" s="40" t="str">
        <f>IF(Table1[[#This Row],[GR to be done]]=Table1[[#This Row],[IR to be done]], "✔ Match", "⚠ Mismatch")</f>
        <v>✔ Match</v>
      </c>
      <c r="Y469" s="40"/>
      <c r="Z469" s="41">
        <v>45750</v>
      </c>
      <c r="AA469" s="41"/>
      <c r="AB469" s="40"/>
      <c r="AC469" s="40"/>
      <c r="AD469" s="40"/>
      <c r="AE469" s="42" t="str">
        <f>_xlfn.XLOOKUP(Table1[[#This Row],[Vendor Name]],VendorLookup!C:C,VendorLookup!H:H, "")</f>
        <v>DDP</v>
      </c>
      <c r="AF469" s="42"/>
      <c r="AG469" s="42"/>
      <c r="AH469" s="43"/>
      <c r="AI469" s="43"/>
    </row>
    <row r="470" spans="1:35" x14ac:dyDescent="0.35">
      <c r="A470" s="45">
        <f>_xlfn.XLOOKUP(B470, NetworkLookup!B:B, NetworkLookup!A:A, "")</f>
        <v>2256</v>
      </c>
      <c r="B470" s="35">
        <v>902111010</v>
      </c>
      <c r="C470" s="45" t="str">
        <f>_xlfn.XLOOKUP(B470, NetworkLookup!B:B, NetworkLookup!C:C, "")</f>
        <v>IND RDS MR2024 DOT 2256 DE</v>
      </c>
      <c r="D470" s="35" t="s">
        <v>552</v>
      </c>
      <c r="E470" s="36" t="s">
        <v>3659</v>
      </c>
      <c r="F470" s="36" t="s">
        <v>30</v>
      </c>
      <c r="G470" s="36" t="s">
        <v>3637</v>
      </c>
      <c r="H470" s="36" t="s">
        <v>555</v>
      </c>
      <c r="I470" s="36">
        <f>_xlfn.XLOOKUP(Table1[[#This Row],[Vendor Name]], VendorLookup!C:C, VendorLookup!B:B, "")</f>
        <v>2000041466</v>
      </c>
      <c r="J470" s="36" t="s">
        <v>1810</v>
      </c>
      <c r="K470" s="36" t="s">
        <v>392</v>
      </c>
      <c r="L470" s="37" t="s">
        <v>3729</v>
      </c>
      <c r="M470" s="37">
        <v>9203027143</v>
      </c>
      <c r="N470" s="36">
        <v>1</v>
      </c>
      <c r="O470" s="38">
        <v>1682.22</v>
      </c>
      <c r="P470" s="36" t="s">
        <v>507</v>
      </c>
      <c r="Q470" s="38">
        <f>Table1[[#This Row],[Net Price]]*Table1[[#This Row],[Qty ordered]]</f>
        <v>23551.08</v>
      </c>
      <c r="R470" s="36">
        <v>1.4358500000000001</v>
      </c>
      <c r="S470" s="36">
        <v>14</v>
      </c>
      <c r="T470" s="40">
        <v>14</v>
      </c>
      <c r="U470" s="40">
        <v>0</v>
      </c>
      <c r="V470" s="40">
        <v>14</v>
      </c>
      <c r="W470" s="40">
        <v>0</v>
      </c>
      <c r="X470" s="40" t="str">
        <f>IF(Table1[[#This Row],[GR to be done]]=Table1[[#This Row],[IR to be done]], "✔ Match", "⚠ Mismatch")</f>
        <v>✔ Match</v>
      </c>
      <c r="Y470" s="40"/>
      <c r="Z470" s="41">
        <v>45751</v>
      </c>
      <c r="AA470" s="41"/>
      <c r="AB470" s="40"/>
      <c r="AC470" s="40"/>
      <c r="AD470" s="40"/>
      <c r="AE470" s="42" t="str">
        <f>_xlfn.XLOOKUP(Table1[[#This Row],[Vendor Name]],VendorLookup!C:C,VendorLookup!H:H, "")</f>
        <v>DAP</v>
      </c>
      <c r="AF470" s="42"/>
      <c r="AG470" s="42"/>
      <c r="AH470" s="43"/>
      <c r="AI470" s="43"/>
    </row>
    <row r="471" spans="1:35" x14ac:dyDescent="0.35">
      <c r="A471" s="45">
        <f>_xlfn.XLOOKUP(B471, NetworkLookup!B:B, NetworkLookup!A:A, "")</f>
        <v>2256</v>
      </c>
      <c r="B471" s="35">
        <v>902111010</v>
      </c>
      <c r="C471" s="45" t="str">
        <f>_xlfn.XLOOKUP(B471, NetworkLookup!B:B, NetworkLookup!C:C, "")</f>
        <v>IND RDS MR2024 DOT 2256 DE</v>
      </c>
      <c r="D471" s="35" t="s">
        <v>552</v>
      </c>
      <c r="E471" s="36" t="s">
        <v>3659</v>
      </c>
      <c r="F471" s="36" t="s">
        <v>30</v>
      </c>
      <c r="G471" s="36" t="s">
        <v>3637</v>
      </c>
      <c r="H471" s="36" t="s">
        <v>555</v>
      </c>
      <c r="I471" s="36">
        <f>_xlfn.XLOOKUP(Table1[[#This Row],[Vendor Name]], VendorLookup!C:C, VendorLookup!B:B, "")</f>
        <v>2000041466</v>
      </c>
      <c r="J471" s="36" t="s">
        <v>1810</v>
      </c>
      <c r="K471" s="36" t="s">
        <v>212</v>
      </c>
      <c r="L471" s="37" t="s">
        <v>3729</v>
      </c>
      <c r="M471" s="37">
        <v>9203027143</v>
      </c>
      <c r="N471" s="36">
        <v>2</v>
      </c>
      <c r="O471" s="38">
        <v>1760</v>
      </c>
      <c r="P471" s="36" t="s">
        <v>507</v>
      </c>
      <c r="Q471" s="38">
        <f>Table1[[#This Row],[Net Price]]*Table1[[#This Row],[Qty ordered]]</f>
        <v>1760</v>
      </c>
      <c r="R471" s="36">
        <v>1.4358500000000001</v>
      </c>
      <c r="S471" s="36">
        <v>1</v>
      </c>
      <c r="T471" s="40">
        <v>1</v>
      </c>
      <c r="U471" s="40">
        <v>0</v>
      </c>
      <c r="V471" s="40">
        <v>1</v>
      </c>
      <c r="W471" s="40">
        <v>0</v>
      </c>
      <c r="X471" s="40" t="str">
        <f>IF(Table1[[#This Row],[GR to be done]]=Table1[[#This Row],[IR to be done]], "✔ Match", "⚠ Mismatch")</f>
        <v>✔ Match</v>
      </c>
      <c r="Y471" s="40"/>
      <c r="Z471" s="41">
        <v>45751</v>
      </c>
      <c r="AA471" s="41"/>
      <c r="AB471" s="40"/>
      <c r="AC471" s="40"/>
      <c r="AD471" s="40"/>
      <c r="AE471" s="42" t="str">
        <f>_xlfn.XLOOKUP(Table1[[#This Row],[Vendor Name]],VendorLookup!C:C,VendorLookup!H:H, "")</f>
        <v>DAP</v>
      </c>
      <c r="AF471" s="42"/>
      <c r="AG471" s="42"/>
      <c r="AH471" s="43"/>
      <c r="AI471" s="43"/>
    </row>
    <row r="472" spans="1:35" x14ac:dyDescent="0.35">
      <c r="A472" s="45" t="str">
        <f>_xlfn.XLOOKUP(B472, NetworkLookup!B:B, NetworkLookup!A:A, "")</f>
        <v>13101</v>
      </c>
      <c r="B472" s="35">
        <v>901100666</v>
      </c>
      <c r="C472" s="45" t="str">
        <f>_xlfn.XLOOKUP(B472, NetworkLookup!B:B, NetworkLookup!C:C, "")</f>
        <v>RP MILANO 4472HP B5 DE</v>
      </c>
      <c r="D472" s="35" t="s">
        <v>554</v>
      </c>
      <c r="E472" s="36" t="s">
        <v>3653</v>
      </c>
      <c r="F472" s="36" t="s">
        <v>30</v>
      </c>
      <c r="G472" s="36" t="s">
        <v>3637</v>
      </c>
      <c r="H472" s="36" t="s">
        <v>3761</v>
      </c>
      <c r="I472" s="36">
        <f>_xlfn.XLOOKUP(Table1[[#This Row],[Vendor Name]], VendorLookup!C:C, VendorLookup!B:B, "")</f>
        <v>1000003280</v>
      </c>
      <c r="J472" s="36" t="s">
        <v>35</v>
      </c>
      <c r="K472" s="36" t="s">
        <v>393</v>
      </c>
      <c r="L472" s="37" t="s">
        <v>3730</v>
      </c>
      <c r="M472" s="37">
        <v>9203027277</v>
      </c>
      <c r="N472" s="36">
        <v>1</v>
      </c>
      <c r="O472" s="38">
        <v>0.3</v>
      </c>
      <c r="P472" s="36" t="s">
        <v>507</v>
      </c>
      <c r="Q472" s="38">
        <f>Table1[[#This Row],[Net Price]]*Table1[[#This Row],[Qty ordered]]</f>
        <v>1.5</v>
      </c>
      <c r="R472" s="36">
        <v>1.4358500000000001</v>
      </c>
      <c r="S472" s="36">
        <v>5</v>
      </c>
      <c r="T472" s="40">
        <v>5</v>
      </c>
      <c r="U472" s="40">
        <v>0</v>
      </c>
      <c r="V472" s="40">
        <v>5</v>
      </c>
      <c r="W472" s="40">
        <v>0</v>
      </c>
      <c r="X472" s="40" t="str">
        <f>IF(Table1[[#This Row],[GR to be done]]=Table1[[#This Row],[IR to be done]], "✔ Match", "⚠ Mismatch")</f>
        <v>✔ Match</v>
      </c>
      <c r="Y472" s="40"/>
      <c r="Z472" s="41">
        <v>45754</v>
      </c>
      <c r="AA472" s="41"/>
      <c r="AB472" s="40"/>
      <c r="AC472" s="40"/>
      <c r="AD472" s="40"/>
      <c r="AE472" s="42" t="str">
        <f>_xlfn.XLOOKUP(Table1[[#This Row],[Vendor Name]],VendorLookup!C:C,VendorLookup!H:H, "")</f>
        <v>DAP</v>
      </c>
      <c r="AF472" s="42"/>
      <c r="AG472" s="42"/>
      <c r="AH472" s="43"/>
      <c r="AI472" s="43"/>
    </row>
    <row r="473" spans="1:35" x14ac:dyDescent="0.35">
      <c r="A473" s="45" t="str">
        <f>_xlfn.XLOOKUP(B473, NetworkLookup!B:B, NetworkLookup!A:A, "")</f>
        <v>13101</v>
      </c>
      <c r="B473" s="35">
        <v>901100666</v>
      </c>
      <c r="C473" s="45" t="str">
        <f>_xlfn.XLOOKUP(B473, NetworkLookup!B:B, NetworkLookup!C:C, "")</f>
        <v>RP MILANO 4472HP B5 DE</v>
      </c>
      <c r="D473" s="35" t="s">
        <v>554</v>
      </c>
      <c r="E473" s="36" t="s">
        <v>3653</v>
      </c>
      <c r="F473" s="36" t="s">
        <v>30</v>
      </c>
      <c r="G473" s="36" t="s">
        <v>3637</v>
      </c>
      <c r="H473" s="36" t="s">
        <v>3761</v>
      </c>
      <c r="I473" s="36">
        <f>_xlfn.XLOOKUP(Table1[[#This Row],[Vendor Name]], VendorLookup!C:C, VendorLookup!B:B, "")</f>
        <v>1000003280</v>
      </c>
      <c r="J473" s="36" t="s">
        <v>35</v>
      </c>
      <c r="K473" s="36" t="s">
        <v>394</v>
      </c>
      <c r="L473" s="37" t="s">
        <v>3730</v>
      </c>
      <c r="M473" s="37">
        <v>9203027277</v>
      </c>
      <c r="N473" s="36">
        <v>2</v>
      </c>
      <c r="O473" s="38">
        <v>0.01</v>
      </c>
      <c r="P473" s="36" t="s">
        <v>507</v>
      </c>
      <c r="Q473" s="38">
        <f>Table1[[#This Row],[Net Price]]*Table1[[#This Row],[Qty ordered]]</f>
        <v>0.05</v>
      </c>
      <c r="R473" s="36">
        <v>1.4358500000000001</v>
      </c>
      <c r="S473" s="36">
        <v>5</v>
      </c>
      <c r="T473" s="40">
        <v>5</v>
      </c>
      <c r="U473" s="40">
        <v>0</v>
      </c>
      <c r="V473" s="40">
        <v>5</v>
      </c>
      <c r="W473" s="40">
        <v>0</v>
      </c>
      <c r="X473" s="40" t="str">
        <f>IF(Table1[[#This Row],[GR to be done]]=Table1[[#This Row],[IR to be done]], "✔ Match", "⚠ Mismatch")</f>
        <v>✔ Match</v>
      </c>
      <c r="Y473" s="40"/>
      <c r="Z473" s="41">
        <v>45754</v>
      </c>
      <c r="AA473" s="41"/>
      <c r="AB473" s="40"/>
      <c r="AC473" s="40"/>
      <c r="AD473" s="40"/>
      <c r="AE473" s="42" t="str">
        <f>_xlfn.XLOOKUP(Table1[[#This Row],[Vendor Name]],VendorLookup!C:C,VendorLookup!H:H, "")</f>
        <v>DAP</v>
      </c>
      <c r="AF473" s="42"/>
      <c r="AG473" s="42"/>
      <c r="AH473" s="43"/>
      <c r="AI473" s="43"/>
    </row>
    <row r="474" spans="1:35" x14ac:dyDescent="0.35">
      <c r="A474" s="45" t="str">
        <f>_xlfn.XLOOKUP(B474, NetworkLookup!B:B, NetworkLookup!A:A, "")</f>
        <v>13101</v>
      </c>
      <c r="B474" s="35">
        <v>901100666</v>
      </c>
      <c r="C474" s="45" t="str">
        <f>_xlfn.XLOOKUP(B474, NetworkLookup!B:B, NetworkLookup!C:C, "")</f>
        <v>RP MILANO 4472HP B5 DE</v>
      </c>
      <c r="D474" s="35" t="s">
        <v>554</v>
      </c>
      <c r="E474" s="36" t="s">
        <v>3653</v>
      </c>
      <c r="F474" s="36" t="s">
        <v>30</v>
      </c>
      <c r="G474" s="36" t="s">
        <v>3637</v>
      </c>
      <c r="H474" s="36" t="s">
        <v>3761</v>
      </c>
      <c r="I474" s="36">
        <f>_xlfn.XLOOKUP(Table1[[#This Row],[Vendor Name]], VendorLookup!C:C, VendorLookup!B:B, "")</f>
        <v>1000003280</v>
      </c>
      <c r="J474" s="36" t="s">
        <v>35</v>
      </c>
      <c r="K474" s="36" t="s">
        <v>395</v>
      </c>
      <c r="L474" s="37" t="s">
        <v>3730</v>
      </c>
      <c r="M474" s="37">
        <v>9203027277</v>
      </c>
      <c r="N474" s="36">
        <v>3</v>
      </c>
      <c r="O474" s="38">
        <v>0.02</v>
      </c>
      <c r="P474" s="36" t="s">
        <v>507</v>
      </c>
      <c r="Q474" s="38">
        <f>Table1[[#This Row],[Net Price]]*Table1[[#This Row],[Qty ordered]]</f>
        <v>0.1</v>
      </c>
      <c r="R474" s="36">
        <v>1.4358500000000001</v>
      </c>
      <c r="S474" s="36">
        <v>5</v>
      </c>
      <c r="T474" s="40">
        <v>5</v>
      </c>
      <c r="U474" s="40">
        <v>0</v>
      </c>
      <c r="V474" s="40">
        <v>5</v>
      </c>
      <c r="W474" s="40">
        <v>0</v>
      </c>
      <c r="X474" s="40" t="str">
        <f>IF(Table1[[#This Row],[GR to be done]]=Table1[[#This Row],[IR to be done]], "✔ Match", "⚠ Mismatch")</f>
        <v>✔ Match</v>
      </c>
      <c r="Y474" s="40"/>
      <c r="Z474" s="41">
        <v>45754</v>
      </c>
      <c r="AA474" s="41"/>
      <c r="AB474" s="40"/>
      <c r="AC474" s="40"/>
      <c r="AD474" s="40"/>
      <c r="AE474" s="42" t="str">
        <f>_xlfn.XLOOKUP(Table1[[#This Row],[Vendor Name]],VendorLookup!C:C,VendorLookup!H:H, "")</f>
        <v>DAP</v>
      </c>
      <c r="AF474" s="42"/>
      <c r="AG474" s="42"/>
      <c r="AH474" s="43"/>
      <c r="AI474" s="43"/>
    </row>
    <row r="475" spans="1:35" x14ac:dyDescent="0.35">
      <c r="A475" s="45" t="str">
        <f>_xlfn.XLOOKUP(B475, NetworkLookup!B:B, NetworkLookup!A:A, "")</f>
        <v>N/A</v>
      </c>
      <c r="B475" s="35">
        <v>99427566</v>
      </c>
      <c r="C475" s="45" t="str">
        <f>_xlfn.XLOOKUP(B475, NetworkLookup!B:B, NetworkLookup!C:C, "")</f>
        <v>IND RDS HW MAINTENANCE RPCA</v>
      </c>
      <c r="D475" s="35" t="s">
        <v>552</v>
      </c>
      <c r="E475" s="36" t="s">
        <v>3698</v>
      </c>
      <c r="F475" s="36" t="s">
        <v>30</v>
      </c>
      <c r="G475" s="36" t="s">
        <v>3637</v>
      </c>
      <c r="H475" s="36" t="s">
        <v>555</v>
      </c>
      <c r="I475" s="36">
        <f>_xlfn.XLOOKUP(Table1[[#This Row],[Vendor Name]], VendorLookup!C:C, VendorLookup!B:B, "")</f>
        <v>2000046383</v>
      </c>
      <c r="J475" s="36" t="s">
        <v>1829</v>
      </c>
      <c r="K475" s="36" t="s">
        <v>396</v>
      </c>
      <c r="L475" s="37" t="s">
        <v>3731</v>
      </c>
      <c r="M475" s="37">
        <v>9203027341</v>
      </c>
      <c r="N475" s="36">
        <v>1</v>
      </c>
      <c r="O475" s="38">
        <v>2309.81</v>
      </c>
      <c r="P475" s="36" t="s">
        <v>507</v>
      </c>
      <c r="Q475" s="38">
        <f>Table1[[#This Row],[Net Price]]*Table1[[#This Row],[Qty ordered]]</f>
        <v>11549.05</v>
      </c>
      <c r="R475" s="36">
        <v>1.4358500000000001</v>
      </c>
      <c r="S475" s="36">
        <v>5</v>
      </c>
      <c r="T475" s="40">
        <v>5</v>
      </c>
      <c r="U475" s="40">
        <v>0</v>
      </c>
      <c r="V475" s="40">
        <v>5</v>
      </c>
      <c r="W475" s="40">
        <v>0</v>
      </c>
      <c r="X475" s="40" t="str">
        <f>IF(Table1[[#This Row],[GR to be done]]=Table1[[#This Row],[IR to be done]], "✔ Match", "⚠ Mismatch")</f>
        <v>✔ Match</v>
      </c>
      <c r="Y475" s="40"/>
      <c r="Z475" s="41">
        <v>45755</v>
      </c>
      <c r="AA475" s="41"/>
      <c r="AB475" s="40"/>
      <c r="AC475" s="40"/>
      <c r="AD475" s="40"/>
      <c r="AE475" s="42" t="str">
        <f>_xlfn.XLOOKUP(Table1[[#This Row],[Vendor Name]],VendorLookup!C:C,VendorLookup!H:H, "")</f>
        <v>DAP</v>
      </c>
      <c r="AF475" s="42"/>
      <c r="AG475" s="42"/>
      <c r="AH475" s="43"/>
      <c r="AI475" s="43"/>
    </row>
    <row r="476" spans="1:35" x14ac:dyDescent="0.35">
      <c r="A476" s="45" t="str">
        <f>_xlfn.XLOOKUP(B476, NetworkLookup!B:B, NetworkLookup!A:A, "")</f>
        <v>N/A</v>
      </c>
      <c r="B476" s="35">
        <v>99427566</v>
      </c>
      <c r="C476" s="45" t="str">
        <f>_xlfn.XLOOKUP(B476, NetworkLookup!B:B, NetworkLookup!C:C, "")</f>
        <v>IND RDS HW MAINTENANCE RPCA</v>
      </c>
      <c r="D476" s="35" t="str">
        <f>_xlfn.XLOOKUP(B476, NetworkLookup!B:B, NetworkLookup!D:D, "")</f>
        <v>INDOOR</v>
      </c>
      <c r="E476" s="36" t="s">
        <v>557</v>
      </c>
      <c r="F476" s="36" t="s">
        <v>30</v>
      </c>
      <c r="G476" s="36" t="s">
        <v>3637</v>
      </c>
      <c r="H476" s="36" t="s">
        <v>555</v>
      </c>
      <c r="I476" s="36">
        <f>_xlfn.XLOOKUP(Table1[[#This Row],[Vendor Name]], VendorLookup!C:C, VendorLookup!B:B, "")</f>
        <v>2000046383</v>
      </c>
      <c r="J476" s="36" t="s">
        <v>1829</v>
      </c>
      <c r="K476" s="36" t="s">
        <v>397</v>
      </c>
      <c r="L476" s="37" t="s">
        <v>3731</v>
      </c>
      <c r="M476" s="37">
        <v>9203027341</v>
      </c>
      <c r="N476" s="36">
        <v>2</v>
      </c>
      <c r="O476" s="38">
        <v>2263.9</v>
      </c>
      <c r="P476" s="36" t="s">
        <v>507</v>
      </c>
      <c r="Q476" s="38">
        <f>Table1[[#This Row],[Net Price]]*Table1[[#This Row],[Qty ordered]]</f>
        <v>11319.5</v>
      </c>
      <c r="R476" s="36">
        <v>1.4358500000000001</v>
      </c>
      <c r="S476" s="36">
        <v>5</v>
      </c>
      <c r="T476" s="40">
        <v>5</v>
      </c>
      <c r="U476" s="40">
        <v>0</v>
      </c>
      <c r="V476" s="40">
        <v>5</v>
      </c>
      <c r="W476" s="40">
        <v>0</v>
      </c>
      <c r="X476" s="40" t="str">
        <f>IF(Table1[[#This Row],[GR to be done]]=Table1[[#This Row],[IR to be done]], "✔ Match", "⚠ Mismatch")</f>
        <v>✔ Match</v>
      </c>
      <c r="Y476" s="40"/>
      <c r="Z476" s="41">
        <v>45755</v>
      </c>
      <c r="AA476" s="41"/>
      <c r="AB476" s="40"/>
      <c r="AC476" s="40"/>
      <c r="AD476" s="40"/>
      <c r="AE476" s="42" t="str">
        <f>_xlfn.XLOOKUP(Table1[[#This Row],[Vendor Name]],VendorLookup!C:C,VendorLookup!H:H, "")</f>
        <v>DAP</v>
      </c>
      <c r="AF476" s="42"/>
      <c r="AG476" s="42"/>
      <c r="AH476" s="43"/>
      <c r="AI476" s="43"/>
    </row>
    <row r="477" spans="1:35" x14ac:dyDescent="0.35">
      <c r="A477" s="45" t="str">
        <f>_xlfn.XLOOKUP(B477, NetworkLookup!B:B, NetworkLookup!A:A, "")</f>
        <v>13101</v>
      </c>
      <c r="B477" s="35">
        <v>901100666</v>
      </c>
      <c r="C477" s="45" t="str">
        <f>_xlfn.XLOOKUP(B477, NetworkLookup!B:B, NetworkLookup!C:C, "")</f>
        <v>RP MILANO 4472HP B5 DE</v>
      </c>
      <c r="D477" s="35" t="str">
        <f>_xlfn.XLOOKUP(B477, NetworkLookup!B:B, NetworkLookup!D:D, "")</f>
        <v>REMOTE</v>
      </c>
      <c r="E477" s="36" t="s">
        <v>3654</v>
      </c>
      <c r="F477" s="36" t="s">
        <v>30</v>
      </c>
      <c r="G477" s="36" t="s">
        <v>3637</v>
      </c>
      <c r="H477" s="36" t="s">
        <v>555</v>
      </c>
      <c r="I477" s="36">
        <f>_xlfn.XLOOKUP(Table1[[#This Row],[Vendor Name]], VendorLookup!C:C, VendorLookup!B:B, "")</f>
        <v>2000167603</v>
      </c>
      <c r="J477" s="36" t="s">
        <v>40</v>
      </c>
      <c r="K477" s="36" t="s">
        <v>398</v>
      </c>
      <c r="L477" s="37" t="s">
        <v>3732</v>
      </c>
      <c r="M477" s="37">
        <v>9203027425</v>
      </c>
      <c r="N477" s="36">
        <v>1</v>
      </c>
      <c r="O477" s="38">
        <v>40000</v>
      </c>
      <c r="P477" s="36" t="s">
        <v>508</v>
      </c>
      <c r="Q477" s="38">
        <f>Table1[[#This Row],[Net Price]]*Table1[[#This Row],[Qty ordered]]</f>
        <v>40000</v>
      </c>
      <c r="R477" s="36">
        <v>1</v>
      </c>
      <c r="S477" s="36">
        <v>1</v>
      </c>
      <c r="T477" s="40">
        <v>0</v>
      </c>
      <c r="U477" s="40">
        <v>1</v>
      </c>
      <c r="V477" s="40">
        <v>0.5</v>
      </c>
      <c r="W477" s="40">
        <v>0.5</v>
      </c>
      <c r="X477" s="40" t="str">
        <f>IF(Table1[[#This Row],[GR to be done]]=Table1[[#This Row],[IR to be done]], "✔ Match", "⚠ Mismatch")</f>
        <v>⚠ Mismatch</v>
      </c>
      <c r="Y477" s="40"/>
      <c r="Z477" s="41">
        <v>45755</v>
      </c>
      <c r="AA477" s="41"/>
      <c r="AB477" s="40"/>
      <c r="AC477" s="40"/>
      <c r="AD477" s="40"/>
      <c r="AE477" s="42" t="str">
        <f>_xlfn.XLOOKUP(Table1[[#This Row],[Vendor Name]],VendorLookup!C:C,VendorLookup!H:H, "")</f>
        <v>ZZ</v>
      </c>
      <c r="AF477" s="42"/>
      <c r="AG477" s="42"/>
      <c r="AH477" s="43"/>
      <c r="AI477" s="43"/>
    </row>
    <row r="478" spans="1:35" x14ac:dyDescent="0.35">
      <c r="A478" s="45" t="str">
        <f>_xlfn.XLOOKUP(B478, NetworkLookup!B:B, NetworkLookup!A:A, "")</f>
        <v>13101</v>
      </c>
      <c r="B478" s="35">
        <v>901100666</v>
      </c>
      <c r="C478" s="45" t="str">
        <f>_xlfn.XLOOKUP(B478, NetworkLookup!B:B, NetworkLookup!C:C, "")</f>
        <v>RP MILANO 4472HP B5 DE</v>
      </c>
      <c r="D478" s="35" t="str">
        <f>_xlfn.XLOOKUP(B478, NetworkLookup!B:B, NetworkLookup!D:D, "")</f>
        <v>REMOTE</v>
      </c>
      <c r="E478" s="36" t="s">
        <v>3654</v>
      </c>
      <c r="F478" s="36" t="s">
        <v>30</v>
      </c>
      <c r="G478" s="36" t="s">
        <v>3637</v>
      </c>
      <c r="H478" s="36" t="s">
        <v>555</v>
      </c>
      <c r="I478" s="36">
        <f>_xlfn.XLOOKUP(Table1[[#This Row],[Vendor Name]], VendorLookup!C:C, VendorLookup!B:B, "")</f>
        <v>2000167603</v>
      </c>
      <c r="J478" s="36" t="s">
        <v>40</v>
      </c>
      <c r="K478" s="36" t="s">
        <v>399</v>
      </c>
      <c r="L478" s="37" t="s">
        <v>3732</v>
      </c>
      <c r="M478" s="37">
        <v>9203027425</v>
      </c>
      <c r="N478" s="36">
        <v>2</v>
      </c>
      <c r="O478" s="38">
        <v>6917</v>
      </c>
      <c r="P478" s="36" t="s">
        <v>508</v>
      </c>
      <c r="Q478" s="38">
        <f>Table1[[#This Row],[Net Price]]*Table1[[#This Row],[Qty ordered]]</f>
        <v>6917</v>
      </c>
      <c r="R478" s="36">
        <v>1</v>
      </c>
      <c r="S478" s="36">
        <v>1</v>
      </c>
      <c r="T478" s="40">
        <v>0</v>
      </c>
      <c r="U478" s="40">
        <v>1</v>
      </c>
      <c r="V478" s="40">
        <v>0</v>
      </c>
      <c r="W478" s="40">
        <v>1</v>
      </c>
      <c r="X478" s="40" t="str">
        <f>IF(Table1[[#This Row],[GR to be done]]=Table1[[#This Row],[IR to be done]], "✔ Match", "⚠ Mismatch")</f>
        <v>✔ Match</v>
      </c>
      <c r="Y478" s="40"/>
      <c r="Z478" s="41">
        <v>45755</v>
      </c>
      <c r="AA478" s="41"/>
      <c r="AB478" s="40"/>
      <c r="AC478" s="40"/>
      <c r="AD478" s="40"/>
      <c r="AE478" s="42" t="str">
        <f>_xlfn.XLOOKUP(Table1[[#This Row],[Vendor Name]],VendorLookup!C:C,VendorLookup!H:H, "")</f>
        <v>ZZ</v>
      </c>
      <c r="AF478" s="42"/>
      <c r="AG478" s="42"/>
      <c r="AH478" s="43"/>
      <c r="AI478" s="43"/>
    </row>
    <row r="479" spans="1:35" x14ac:dyDescent="0.35">
      <c r="A479" s="45" t="str">
        <f>_xlfn.XLOOKUP(B479, NetworkLookup!B:B, NetworkLookup!A:A, "")</f>
        <v>000933</v>
      </c>
      <c r="B479" s="35">
        <v>901647270</v>
      </c>
      <c r="C479" s="45" t="str">
        <f>_xlfn.XLOOKUP(B479, NetworkLookup!B:B, NetworkLookup!C:C, "")</f>
        <v>RP MILANO 4472HP B12A DE</v>
      </c>
      <c r="D479" s="35" t="str">
        <f>_xlfn.XLOOKUP(B479, NetworkLookup!B:B, NetworkLookup!D:D, "")</f>
        <v>REMOTE</v>
      </c>
      <c r="E479" s="36" t="s">
        <v>611</v>
      </c>
      <c r="F479" s="36" t="s">
        <v>30</v>
      </c>
      <c r="G479" s="36" t="s">
        <v>3637</v>
      </c>
      <c r="H479" s="36"/>
      <c r="I479" s="36">
        <f>_xlfn.XLOOKUP(Table1[[#This Row],[Vendor Name]], VendorLookup!C:C, VendorLookup!B:B, "")</f>
        <v>1000000551</v>
      </c>
      <c r="J479" s="36" t="s">
        <v>33</v>
      </c>
      <c r="K479" s="36" t="s">
        <v>400</v>
      </c>
      <c r="L479" s="37" t="s">
        <v>3733</v>
      </c>
      <c r="M479" s="37">
        <v>9203027516</v>
      </c>
      <c r="N479" s="36">
        <v>1</v>
      </c>
      <c r="O479" s="38">
        <v>456.05</v>
      </c>
      <c r="P479" s="36" t="s">
        <v>507</v>
      </c>
      <c r="Q479" s="38">
        <f>Table1[[#This Row],[Net Price]]*Table1[[#This Row],[Qty ordered]]</f>
        <v>912.1</v>
      </c>
      <c r="R479" s="36">
        <v>1.4358500000000001</v>
      </c>
      <c r="S479" s="36">
        <v>2</v>
      </c>
      <c r="T479" s="40">
        <v>2</v>
      </c>
      <c r="U479" s="40">
        <v>0</v>
      </c>
      <c r="V479" s="40">
        <v>2</v>
      </c>
      <c r="W479" s="40">
        <v>0</v>
      </c>
      <c r="X479" s="40" t="str">
        <f>IF(Table1[[#This Row],[GR to be done]]=Table1[[#This Row],[IR to be done]], "✔ Match", "⚠ Mismatch")</f>
        <v>✔ Match</v>
      </c>
      <c r="Y479" s="40"/>
      <c r="Z479" s="41">
        <v>45756</v>
      </c>
      <c r="AA479" s="41"/>
      <c r="AB479" s="40"/>
      <c r="AC479" s="40"/>
      <c r="AD479" s="40"/>
      <c r="AE479" s="42" t="str">
        <f>_xlfn.XLOOKUP(Table1[[#This Row],[Vendor Name]],VendorLookup!C:C,VendorLookup!H:H, "")</f>
        <v>DAP</v>
      </c>
      <c r="AF479" s="42"/>
      <c r="AG479" s="42"/>
      <c r="AH479" s="43"/>
      <c r="AI479" s="43"/>
    </row>
    <row r="480" spans="1:35" x14ac:dyDescent="0.35">
      <c r="A480" s="45" t="str">
        <f>_xlfn.XLOOKUP(B480, NetworkLookup!B:B, NetworkLookup!A:A, "")</f>
        <v>2355</v>
      </c>
      <c r="B480" s="35">
        <v>902501704</v>
      </c>
      <c r="C480" s="45" t="str">
        <f>_xlfn.XLOOKUP(B480, NetworkLookup!B:B, NetworkLookup!C:C, "")</f>
        <v>RP MILANO 4461 B78V DE</v>
      </c>
      <c r="D480" s="35" t="str">
        <f>_xlfn.XLOOKUP(B480, NetworkLookup!B:B, NetworkLookup!D:D, "")</f>
        <v>REMOTE</v>
      </c>
      <c r="E480" s="36" t="s">
        <v>3762</v>
      </c>
      <c r="F480" s="36" t="s">
        <v>30</v>
      </c>
      <c r="G480" s="36" t="s">
        <v>3637</v>
      </c>
      <c r="H480" s="36"/>
      <c r="I480" s="36">
        <f>_xlfn.XLOOKUP(Table1[[#This Row],[Vendor Name]], VendorLookup!C:C, VendorLookup!B:B, "")</f>
        <v>1000003280</v>
      </c>
      <c r="J480" s="36" t="s">
        <v>35</v>
      </c>
      <c r="K480" s="36" t="s">
        <v>401</v>
      </c>
      <c r="L480" s="37" t="s">
        <v>3734</v>
      </c>
      <c r="M480" s="37">
        <v>9203028023</v>
      </c>
      <c r="N480" s="36">
        <v>1</v>
      </c>
      <c r="O480" s="38">
        <v>160</v>
      </c>
      <c r="P480" s="36" t="s">
        <v>507</v>
      </c>
      <c r="Q480" s="38">
        <f>Table1[[#This Row],[Net Price]]*Table1[[#This Row],[Qty ordered]]</f>
        <v>6400</v>
      </c>
      <c r="R480" s="39"/>
      <c r="S480" s="36">
        <v>40</v>
      </c>
      <c r="T480" s="40">
        <v>40</v>
      </c>
      <c r="U480" s="40">
        <v>0</v>
      </c>
      <c r="V480" s="40">
        <v>0</v>
      </c>
      <c r="W480" s="40">
        <v>40</v>
      </c>
      <c r="X480" s="40" t="str">
        <f>IF(Table1[[#This Row],[GR to be done]]=Table1[[#This Row],[IR to be done]], "✔ Match", "⚠ Mismatch")</f>
        <v>⚠ Mismatch</v>
      </c>
      <c r="Y480" s="40"/>
      <c r="Z480" s="41">
        <v>45762</v>
      </c>
      <c r="AA480" s="41"/>
      <c r="AB480" s="40"/>
      <c r="AC480" s="40"/>
      <c r="AD480" s="40"/>
      <c r="AE480" s="42" t="str">
        <f>_xlfn.XLOOKUP(Table1[[#This Row],[Vendor Name]],VendorLookup!C:C,VendorLookup!H:H, "")</f>
        <v>DAP</v>
      </c>
      <c r="AF480" s="42"/>
      <c r="AG480" s="42"/>
      <c r="AH480" s="43"/>
      <c r="AI480" s="43"/>
    </row>
    <row r="481" spans="1:35" x14ac:dyDescent="0.35">
      <c r="A481" s="45">
        <f>_xlfn.XLOOKUP(B481, NetworkLookup!B:B, NetworkLookup!A:A, "")</f>
        <v>12277</v>
      </c>
      <c r="B481" s="35">
        <v>900428183</v>
      </c>
      <c r="C481" s="45" t="str">
        <f>_xlfn.XLOOKUP(B481, NetworkLookup!B:B, NetworkLookup!C:C, "")</f>
        <v>IND RDS MR12277 HERMES PF RPCA</v>
      </c>
      <c r="D481" s="35" t="str">
        <f>_xlfn.XLOOKUP(B481, NetworkLookup!B:B, NetworkLookup!D:D, "")</f>
        <v>INDOOR</v>
      </c>
      <c r="E481" s="36" t="s">
        <v>572</v>
      </c>
      <c r="F481" s="36" t="s">
        <v>30</v>
      </c>
      <c r="G481" s="36" t="s">
        <v>3637</v>
      </c>
      <c r="H481" s="36" t="s">
        <v>555</v>
      </c>
      <c r="I481" s="36">
        <f>_xlfn.XLOOKUP(Table1[[#This Row],[Vendor Name]], VendorLookup!C:C, VendorLookup!B:B, "")</f>
        <v>2000167603</v>
      </c>
      <c r="J481" s="36" t="s">
        <v>40</v>
      </c>
      <c r="K481" s="36" t="s">
        <v>402</v>
      </c>
      <c r="L481" s="37" t="s">
        <v>3735</v>
      </c>
      <c r="M481" s="37">
        <v>9203028261</v>
      </c>
      <c r="N481" s="36">
        <v>1</v>
      </c>
      <c r="O481" s="38">
        <v>10000</v>
      </c>
      <c r="P481" s="36" t="s">
        <v>508</v>
      </c>
      <c r="Q481" s="38">
        <f>Table1[[#This Row],[Net Price]]*Table1[[#This Row],[Qty ordered]]</f>
        <v>10000</v>
      </c>
      <c r="R481" s="36">
        <v>1</v>
      </c>
      <c r="S481" s="36">
        <v>1</v>
      </c>
      <c r="T481" s="40">
        <v>0</v>
      </c>
      <c r="U481" s="40">
        <v>1</v>
      </c>
      <c r="V481" s="40">
        <v>1</v>
      </c>
      <c r="W481" s="40">
        <v>0</v>
      </c>
      <c r="X481" s="40" t="str">
        <f>IF(Table1[[#This Row],[GR to be done]]=Table1[[#This Row],[IR to be done]], "✔ Match", "⚠ Mismatch")</f>
        <v>⚠ Mismatch</v>
      </c>
      <c r="Y481" s="40"/>
      <c r="Z481" s="41">
        <v>45764</v>
      </c>
      <c r="AA481" s="41"/>
      <c r="AB481" s="40"/>
      <c r="AC481" s="40"/>
      <c r="AD481" s="40"/>
      <c r="AE481" s="42" t="str">
        <f>_xlfn.XLOOKUP(Table1[[#This Row],[Vendor Name]],VendorLookup!C:C,VendorLookup!H:H, "")</f>
        <v>ZZ</v>
      </c>
      <c r="AF481" s="42"/>
      <c r="AG481" s="42"/>
      <c r="AH481" s="43"/>
      <c r="AI481" s="43"/>
    </row>
    <row r="482" spans="1:35" x14ac:dyDescent="0.35">
      <c r="A482" s="45">
        <f>_xlfn.XLOOKUP(B482, NetworkLookup!B:B, NetworkLookup!A:A, "")</f>
        <v>12277</v>
      </c>
      <c r="B482" s="35">
        <v>900428183</v>
      </c>
      <c r="C482" s="45" t="str">
        <f>_xlfn.XLOOKUP(B482, NetworkLookup!B:B, NetworkLookup!C:C, "")</f>
        <v>IND RDS MR12277 HERMES PF RPCA</v>
      </c>
      <c r="D482" s="35" t="str">
        <f>_xlfn.XLOOKUP(B482, NetworkLookup!B:B, NetworkLookup!D:D, "")</f>
        <v>INDOOR</v>
      </c>
      <c r="E482" s="36" t="s">
        <v>572</v>
      </c>
      <c r="F482" s="36" t="s">
        <v>30</v>
      </c>
      <c r="G482" s="36" t="s">
        <v>3637</v>
      </c>
      <c r="H482" s="36" t="s">
        <v>555</v>
      </c>
      <c r="I482" s="36">
        <f>_xlfn.XLOOKUP(Table1[[#This Row],[Vendor Name]], VendorLookup!C:C, VendorLookup!B:B, "")</f>
        <v>2000167603</v>
      </c>
      <c r="J482" s="36" t="s">
        <v>40</v>
      </c>
      <c r="K482" s="36" t="s">
        <v>402</v>
      </c>
      <c r="L482" s="37" t="s">
        <v>3735</v>
      </c>
      <c r="M482" s="37">
        <v>9203028261</v>
      </c>
      <c r="N482" s="36">
        <v>2</v>
      </c>
      <c r="O482" s="38">
        <v>10000</v>
      </c>
      <c r="P482" s="36" t="s">
        <v>508</v>
      </c>
      <c r="Q482" s="38">
        <f>Table1[[#This Row],[Net Price]]*Table1[[#This Row],[Qty ordered]]</f>
        <v>10000</v>
      </c>
      <c r="R482" s="36">
        <v>1</v>
      </c>
      <c r="S482" s="36">
        <v>1</v>
      </c>
      <c r="T482" s="40">
        <v>0</v>
      </c>
      <c r="U482" s="40">
        <v>1</v>
      </c>
      <c r="V482" s="40">
        <v>1</v>
      </c>
      <c r="W482" s="40">
        <v>0</v>
      </c>
      <c r="X482" s="40" t="str">
        <f>IF(Table1[[#This Row],[GR to be done]]=Table1[[#This Row],[IR to be done]], "✔ Match", "⚠ Mismatch")</f>
        <v>⚠ Mismatch</v>
      </c>
      <c r="Y482" s="40"/>
      <c r="Z482" s="41">
        <v>45764</v>
      </c>
      <c r="AA482" s="41"/>
      <c r="AB482" s="40"/>
      <c r="AC482" s="40"/>
      <c r="AD482" s="40"/>
      <c r="AE482" s="42" t="str">
        <f>_xlfn.XLOOKUP(Table1[[#This Row],[Vendor Name]],VendorLookup!C:C,VendorLookup!H:H, "")</f>
        <v>ZZ</v>
      </c>
      <c r="AF482" s="42"/>
      <c r="AG482" s="42"/>
      <c r="AH482" s="43"/>
      <c r="AI482" s="43"/>
    </row>
    <row r="483" spans="1:35" x14ac:dyDescent="0.35">
      <c r="A483" s="45">
        <f>_xlfn.XLOOKUP(B483, NetworkLookup!B:B, NetworkLookup!A:A, "")</f>
        <v>12277</v>
      </c>
      <c r="B483" s="35">
        <v>900428183</v>
      </c>
      <c r="C483" s="45" t="str">
        <f>_xlfn.XLOOKUP(B483, NetworkLookup!B:B, NetworkLookup!C:C, "")</f>
        <v>IND RDS MR12277 HERMES PF RPCA</v>
      </c>
      <c r="D483" s="35" t="str">
        <f>_xlfn.XLOOKUP(B483, NetworkLookup!B:B, NetworkLookup!D:D, "")</f>
        <v>INDOOR</v>
      </c>
      <c r="E483" s="36" t="s">
        <v>571</v>
      </c>
      <c r="F483" s="36" t="s">
        <v>30</v>
      </c>
      <c r="G483" s="36" t="s">
        <v>3637</v>
      </c>
      <c r="H483" s="36" t="s">
        <v>555</v>
      </c>
      <c r="I483" s="36">
        <f>_xlfn.XLOOKUP(Table1[[#This Row],[Vendor Name]], VendorLookup!C:C, VendorLookup!B:B, "")</f>
        <v>2000167603</v>
      </c>
      <c r="J483" s="36" t="s">
        <v>40</v>
      </c>
      <c r="K483" s="36" t="s">
        <v>178</v>
      </c>
      <c r="L483" s="37" t="s">
        <v>3823</v>
      </c>
      <c r="M483" s="37">
        <v>9203028272</v>
      </c>
      <c r="N483" s="36">
        <v>1</v>
      </c>
      <c r="O483" s="38">
        <v>11000</v>
      </c>
      <c r="P483" s="36" t="s">
        <v>508</v>
      </c>
      <c r="Q483" s="38">
        <f>Table1[[#This Row],[Net Price]]*Table1[[#This Row],[Qty ordered]]</f>
        <v>11000</v>
      </c>
      <c r="R483" s="36">
        <v>1</v>
      </c>
      <c r="S483" s="36">
        <v>1</v>
      </c>
      <c r="T483" s="40">
        <v>1</v>
      </c>
      <c r="U483" s="40">
        <v>0</v>
      </c>
      <c r="V483" s="40">
        <v>1</v>
      </c>
      <c r="W483" s="40">
        <v>0</v>
      </c>
      <c r="X483" s="40" t="str">
        <f>IF(Table1[[#This Row],[GR to be done]]=Table1[[#This Row],[IR to be done]], "✔ Match", "⚠ Mismatch")</f>
        <v>✔ Match</v>
      </c>
      <c r="Y483" s="40"/>
      <c r="Z483" s="41">
        <v>45764</v>
      </c>
      <c r="AA483" s="41"/>
      <c r="AB483" s="40"/>
      <c r="AC483" s="40"/>
      <c r="AD483" s="40"/>
      <c r="AE483" s="42" t="str">
        <f>_xlfn.XLOOKUP(Table1[[#This Row],[Vendor Name]],VendorLookup!C:C,VendorLookup!H:H, "")</f>
        <v>ZZ</v>
      </c>
      <c r="AF483" s="42"/>
      <c r="AG483" s="42"/>
      <c r="AH483" s="43"/>
      <c r="AI483" s="43"/>
    </row>
    <row r="484" spans="1:35" x14ac:dyDescent="0.35">
      <c r="A484" s="45">
        <f>_xlfn.XLOOKUP(B484, NetworkLookup!B:B, NetworkLookup!A:A, "")</f>
        <v>2049</v>
      </c>
      <c r="B484" s="35">
        <v>902123044</v>
      </c>
      <c r="C484" s="45" t="str">
        <f>_xlfn.XLOOKUP(B484, NetworkLookup!B:B, NetworkLookup!C:C, "")</f>
        <v>MR2049 Enhanced Host MgmtCntrl Share IRU</v>
      </c>
      <c r="D484" s="35" t="str">
        <f>_xlfn.XLOOKUP(B484, NetworkLookup!B:B, NetworkLookup!D:D, "")</f>
        <v>N/A</v>
      </c>
      <c r="E484" s="36" t="s">
        <v>622</v>
      </c>
      <c r="F484" s="36" t="s">
        <v>30</v>
      </c>
      <c r="G484" s="36" t="s">
        <v>3637</v>
      </c>
      <c r="H484" s="36" t="s">
        <v>555</v>
      </c>
      <c r="I484" s="36">
        <f>_xlfn.XLOOKUP(Table1[[#This Row],[Vendor Name]], VendorLookup!C:C, VendorLookup!B:B, "")</f>
        <v>2000046383</v>
      </c>
      <c r="J484" s="36" t="s">
        <v>1829</v>
      </c>
      <c r="K484" s="36" t="s">
        <v>403</v>
      </c>
      <c r="L484" s="37" t="s">
        <v>3736</v>
      </c>
      <c r="M484" s="37">
        <v>9203028510</v>
      </c>
      <c r="N484" s="36">
        <v>1</v>
      </c>
      <c r="O484" s="38">
        <v>1878.59</v>
      </c>
      <c r="P484" s="36" t="s">
        <v>507</v>
      </c>
      <c r="Q484" s="38">
        <f>Table1[[#This Row],[Net Price]]*Table1[[#This Row],[Qty ordered]]</f>
        <v>3757.18</v>
      </c>
      <c r="R484" s="36">
        <v>1.4358500000000001</v>
      </c>
      <c r="S484" s="36">
        <v>2</v>
      </c>
      <c r="T484" s="40">
        <v>2</v>
      </c>
      <c r="U484" s="40">
        <v>0</v>
      </c>
      <c r="V484" s="40">
        <v>2</v>
      </c>
      <c r="W484" s="40">
        <v>0</v>
      </c>
      <c r="X484" s="40" t="str">
        <f>IF(Table1[[#This Row],[GR to be done]]=Table1[[#This Row],[IR to be done]], "✔ Match", "⚠ Mismatch")</f>
        <v>✔ Match</v>
      </c>
      <c r="Y484" s="40"/>
      <c r="Z484" s="41">
        <v>45769</v>
      </c>
      <c r="AA484" s="41"/>
      <c r="AB484" s="40"/>
      <c r="AC484" s="40"/>
      <c r="AD484" s="40"/>
      <c r="AE484" s="42" t="str">
        <f>_xlfn.XLOOKUP(Table1[[#This Row],[Vendor Name]],VendorLookup!C:C,VendorLookup!H:H, "")</f>
        <v>DAP</v>
      </c>
      <c r="AF484" s="42"/>
      <c r="AG484" s="42"/>
      <c r="AH484" s="43"/>
      <c r="AI484" s="43"/>
    </row>
    <row r="485" spans="1:35" x14ac:dyDescent="0.35">
      <c r="A485" s="45">
        <f>_xlfn.XLOOKUP(B485, NetworkLookup!B:B, NetworkLookup!A:A, "")</f>
        <v>12277</v>
      </c>
      <c r="B485" s="35">
        <v>900428183</v>
      </c>
      <c r="C485" s="45" t="str">
        <f>_xlfn.XLOOKUP(B485, NetworkLookup!B:B, NetworkLookup!C:C, "")</f>
        <v>IND RDS MR12277 HERMES PF RPCA</v>
      </c>
      <c r="D485" s="35" t="str">
        <f>_xlfn.XLOOKUP(B485, NetworkLookup!B:B, NetworkLookup!D:D, "")</f>
        <v>INDOOR</v>
      </c>
      <c r="E485" s="36" t="s">
        <v>3659</v>
      </c>
      <c r="F485" s="36" t="s">
        <v>30</v>
      </c>
      <c r="G485" s="36" t="s">
        <v>3637</v>
      </c>
      <c r="H485" s="36" t="s">
        <v>555</v>
      </c>
      <c r="I485" s="36">
        <f>_xlfn.XLOOKUP(Table1[[#This Row],[Vendor Name]], VendorLookup!C:C, VendorLookup!B:B, "")</f>
        <v>2000046383</v>
      </c>
      <c r="J485" s="36" t="s">
        <v>1829</v>
      </c>
      <c r="K485" s="36" t="s">
        <v>403</v>
      </c>
      <c r="L485" s="37" t="s">
        <v>3737</v>
      </c>
      <c r="M485" s="37">
        <v>9203028541</v>
      </c>
      <c r="N485" s="36">
        <v>1</v>
      </c>
      <c r="O485" s="38">
        <v>1878.59</v>
      </c>
      <c r="P485" s="36" t="s">
        <v>507</v>
      </c>
      <c r="Q485" s="38">
        <f>Table1[[#This Row],[Net Price]]*Table1[[#This Row],[Qty ordered]]</f>
        <v>15028.72</v>
      </c>
      <c r="R485" s="36">
        <v>1.4358500000000001</v>
      </c>
      <c r="S485" s="36">
        <v>8</v>
      </c>
      <c r="T485" s="40">
        <v>8</v>
      </c>
      <c r="U485" s="40">
        <v>0</v>
      </c>
      <c r="V485" s="40">
        <v>8</v>
      </c>
      <c r="W485" s="40">
        <v>0</v>
      </c>
      <c r="X485" s="40" t="str">
        <f>IF(Table1[[#This Row],[GR to be done]]=Table1[[#This Row],[IR to be done]], "✔ Match", "⚠ Mismatch")</f>
        <v>✔ Match</v>
      </c>
      <c r="Y485" s="40"/>
      <c r="Z485" s="41">
        <v>45769</v>
      </c>
      <c r="AA485" s="41"/>
      <c r="AB485" s="40"/>
      <c r="AC485" s="40"/>
      <c r="AD485" s="40"/>
      <c r="AE485" s="42" t="str">
        <f>_xlfn.XLOOKUP(Table1[[#This Row],[Vendor Name]],VendorLookup!C:C,VendorLookup!H:H, "")</f>
        <v>DAP</v>
      </c>
      <c r="AF485" s="42"/>
      <c r="AG485" s="42"/>
      <c r="AH485" s="43"/>
      <c r="AI485" s="43"/>
    </row>
    <row r="486" spans="1:35" x14ac:dyDescent="0.35">
      <c r="A486" s="45">
        <f>_xlfn.XLOOKUP(B486, NetworkLookup!B:B, NetworkLookup!A:A, "")</f>
        <v>12277</v>
      </c>
      <c r="B486" s="35">
        <v>900428183</v>
      </c>
      <c r="C486" s="45" t="str">
        <f>_xlfn.XLOOKUP(B486, NetworkLookup!B:B, NetworkLookup!C:C, "")</f>
        <v>IND RDS MR12277 HERMES PF RPCA</v>
      </c>
      <c r="D486" s="35" t="str">
        <f>_xlfn.XLOOKUP(B486, NetworkLookup!B:B, NetworkLookup!D:D, "")</f>
        <v>INDOOR</v>
      </c>
      <c r="E486" s="36" t="s">
        <v>3659</v>
      </c>
      <c r="F486" s="36" t="s">
        <v>30</v>
      </c>
      <c r="G486" s="36" t="s">
        <v>3637</v>
      </c>
      <c r="H486" s="36" t="s">
        <v>555</v>
      </c>
      <c r="I486" s="36">
        <f>_xlfn.XLOOKUP(Table1[[#This Row],[Vendor Name]], VendorLookup!C:C, VendorLookup!B:B, "")</f>
        <v>2000046383</v>
      </c>
      <c r="J486" s="36" t="s">
        <v>1829</v>
      </c>
      <c r="K486" s="36" t="s">
        <v>212</v>
      </c>
      <c r="L486" s="37" t="s">
        <v>3737</v>
      </c>
      <c r="M486" s="37">
        <v>9203028541</v>
      </c>
      <c r="N486" s="36">
        <v>2</v>
      </c>
      <c r="O486" s="38">
        <v>3836</v>
      </c>
      <c r="P486" s="36" t="s">
        <v>507</v>
      </c>
      <c r="Q486" s="38">
        <f>Table1[[#This Row],[Net Price]]*Table1[[#This Row],[Qty ordered]]</f>
        <v>3836</v>
      </c>
      <c r="R486" s="36">
        <v>1.4358500000000001</v>
      </c>
      <c r="S486" s="36">
        <v>1</v>
      </c>
      <c r="T486" s="40">
        <v>1</v>
      </c>
      <c r="U486" s="40">
        <v>0</v>
      </c>
      <c r="V486" s="40">
        <v>1</v>
      </c>
      <c r="W486" s="40">
        <v>0</v>
      </c>
      <c r="X486" s="40" t="str">
        <f>IF(Table1[[#This Row],[GR to be done]]=Table1[[#This Row],[IR to be done]], "✔ Match", "⚠ Mismatch")</f>
        <v>✔ Match</v>
      </c>
      <c r="Y486" s="40"/>
      <c r="Z486" s="41">
        <v>45769</v>
      </c>
      <c r="AA486" s="41"/>
      <c r="AB486" s="40"/>
      <c r="AC486" s="40"/>
      <c r="AD486" s="40"/>
      <c r="AE486" s="42" t="str">
        <f>_xlfn.XLOOKUP(Table1[[#This Row],[Vendor Name]],VendorLookup!C:C,VendorLookup!H:H, "")</f>
        <v>DAP</v>
      </c>
      <c r="AF486" s="42"/>
      <c r="AG486" s="42"/>
      <c r="AH486" s="43"/>
      <c r="AI486" s="43"/>
    </row>
    <row r="487" spans="1:35" x14ac:dyDescent="0.35">
      <c r="A487" s="45">
        <f>_xlfn.XLOOKUP(B487, NetworkLookup!B:B, NetworkLookup!A:A, "")</f>
        <v>12277</v>
      </c>
      <c r="B487" s="35">
        <v>900428183</v>
      </c>
      <c r="C487" s="45" t="str">
        <f>_xlfn.XLOOKUP(B487, NetworkLookup!B:B, NetworkLookup!C:C, "")</f>
        <v>IND RDS MR12277 HERMES PF RPCA</v>
      </c>
      <c r="D487" s="35" t="str">
        <f>_xlfn.XLOOKUP(B487, NetworkLookup!B:B, NetworkLookup!D:D, "")</f>
        <v>INDOOR</v>
      </c>
      <c r="E487" s="36" t="s">
        <v>3659</v>
      </c>
      <c r="F487" s="36" t="s">
        <v>30</v>
      </c>
      <c r="G487" s="36" t="s">
        <v>3637</v>
      </c>
      <c r="H487" s="36" t="s">
        <v>555</v>
      </c>
      <c r="I487" s="36">
        <f>_xlfn.XLOOKUP(Table1[[#This Row],[Vendor Name]], VendorLookup!C:C, VendorLookup!B:B, "")</f>
        <v>2000046383</v>
      </c>
      <c r="J487" s="36" t="s">
        <v>1829</v>
      </c>
      <c r="K487" s="36" t="s">
        <v>404</v>
      </c>
      <c r="L487" s="37" t="s">
        <v>3737</v>
      </c>
      <c r="M487" s="37">
        <v>9203028541</v>
      </c>
      <c r="N487" s="36">
        <v>3</v>
      </c>
      <c r="O487" s="38">
        <v>1825.03</v>
      </c>
      <c r="P487" s="36" t="s">
        <v>507</v>
      </c>
      <c r="Q487" s="38">
        <f>Table1[[#This Row],[Net Price]]*Table1[[#This Row],[Qty ordered]]</f>
        <v>1825.03</v>
      </c>
      <c r="R487" s="36">
        <v>1.4358500000000001</v>
      </c>
      <c r="S487" s="36">
        <v>1</v>
      </c>
      <c r="T487" s="40">
        <v>1</v>
      </c>
      <c r="U487" s="40">
        <v>0</v>
      </c>
      <c r="V487" s="40">
        <v>1</v>
      </c>
      <c r="W487" s="40">
        <v>0</v>
      </c>
      <c r="X487" s="40" t="str">
        <f>IF(Table1[[#This Row],[GR to be done]]=Table1[[#This Row],[IR to be done]], "✔ Match", "⚠ Mismatch")</f>
        <v>✔ Match</v>
      </c>
      <c r="Y487" s="40"/>
      <c r="Z487" s="41">
        <v>45769</v>
      </c>
      <c r="AA487" s="41"/>
      <c r="AB487" s="40"/>
      <c r="AC487" s="40"/>
      <c r="AD487" s="40"/>
      <c r="AE487" s="42" t="str">
        <f>_xlfn.XLOOKUP(Table1[[#This Row],[Vendor Name]],VendorLookup!C:C,VendorLookup!H:H, "")</f>
        <v>DAP</v>
      </c>
      <c r="AF487" s="42"/>
      <c r="AG487" s="42"/>
      <c r="AH487" s="43"/>
      <c r="AI487" s="43"/>
    </row>
    <row r="488" spans="1:35" x14ac:dyDescent="0.35">
      <c r="A488" s="45">
        <f>_xlfn.XLOOKUP(B488, NetworkLookup!B:B, NetworkLookup!A:A, "")</f>
        <v>12277</v>
      </c>
      <c r="B488" s="35">
        <v>900428183</v>
      </c>
      <c r="C488" s="45" t="str">
        <f>_xlfn.XLOOKUP(B488, NetworkLookup!B:B, NetworkLookup!C:C, "")</f>
        <v>IND RDS MR12277 HERMES PF RPCA</v>
      </c>
      <c r="D488" s="35" t="str">
        <f>_xlfn.XLOOKUP(B488, NetworkLookup!B:B, NetworkLookup!D:D, "")</f>
        <v>INDOOR</v>
      </c>
      <c r="E488" s="36" t="s">
        <v>3659</v>
      </c>
      <c r="F488" s="36" t="s">
        <v>30</v>
      </c>
      <c r="G488" s="36" t="s">
        <v>3637</v>
      </c>
      <c r="H488" s="36" t="s">
        <v>555</v>
      </c>
      <c r="I488" s="36">
        <f>_xlfn.XLOOKUP(Table1[[#This Row],[Vendor Name]], VendorLookup!C:C, VendorLookup!B:B, "")</f>
        <v>2000046383</v>
      </c>
      <c r="J488" s="36" t="s">
        <v>1829</v>
      </c>
      <c r="K488" s="36" t="s">
        <v>405</v>
      </c>
      <c r="L488" s="37" t="s">
        <v>3737</v>
      </c>
      <c r="M488" s="37">
        <v>9203028541</v>
      </c>
      <c r="N488" s="36">
        <v>4</v>
      </c>
      <c r="O488" s="38">
        <v>50.74</v>
      </c>
      <c r="P488" s="36" t="s">
        <v>507</v>
      </c>
      <c r="Q488" s="38">
        <f>Table1[[#This Row],[Net Price]]*Table1[[#This Row],[Qty ordered]]</f>
        <v>50.74</v>
      </c>
      <c r="R488" s="36">
        <v>1.4358500000000001</v>
      </c>
      <c r="S488" s="36">
        <v>1</v>
      </c>
      <c r="T488" s="40">
        <v>1</v>
      </c>
      <c r="U488" s="40">
        <v>0</v>
      </c>
      <c r="V488" s="40">
        <v>1</v>
      </c>
      <c r="W488" s="40">
        <v>0</v>
      </c>
      <c r="X488" s="40" t="str">
        <f>IF(Table1[[#This Row],[GR to be done]]=Table1[[#This Row],[IR to be done]], "✔ Match", "⚠ Mismatch")</f>
        <v>✔ Match</v>
      </c>
      <c r="Y488" s="40"/>
      <c r="Z488" s="41">
        <v>45769</v>
      </c>
      <c r="AA488" s="41"/>
      <c r="AB488" s="40"/>
      <c r="AC488" s="40"/>
      <c r="AD488" s="40"/>
      <c r="AE488" s="42" t="str">
        <f>_xlfn.XLOOKUP(Table1[[#This Row],[Vendor Name]],VendorLookup!C:C,VendorLookup!H:H, "")</f>
        <v>DAP</v>
      </c>
      <c r="AF488" s="42"/>
      <c r="AG488" s="42"/>
      <c r="AH488" s="43"/>
      <c r="AI488" s="43"/>
    </row>
    <row r="489" spans="1:35" x14ac:dyDescent="0.35">
      <c r="A489" s="45" t="str">
        <f>_xlfn.XLOOKUP(B489, NetworkLookup!B:B, NetworkLookup!A:A, "")</f>
        <v>2355</v>
      </c>
      <c r="B489" s="35">
        <v>902501704</v>
      </c>
      <c r="C489" s="45" t="str">
        <f>_xlfn.XLOOKUP(B489, NetworkLookup!B:B, NetworkLookup!C:C, "")</f>
        <v>RP MILANO 4461 B78V DE</v>
      </c>
      <c r="D489" s="35" t="str">
        <f>_xlfn.XLOOKUP(B489, NetworkLookup!B:B, NetworkLookup!D:D, "")</f>
        <v>REMOTE</v>
      </c>
      <c r="E489" s="36" t="s">
        <v>3762</v>
      </c>
      <c r="F489" s="36" t="s">
        <v>30</v>
      </c>
      <c r="G489" s="36" t="s">
        <v>3637</v>
      </c>
      <c r="H489" s="36"/>
      <c r="I489" s="36">
        <f>_xlfn.XLOOKUP(Table1[[#This Row],[Vendor Name]], VendorLookup!C:C, VendorLookup!B:B, "")</f>
        <v>1000003280</v>
      </c>
      <c r="J489" s="36" t="s">
        <v>35</v>
      </c>
      <c r="K489" s="36" t="s">
        <v>406</v>
      </c>
      <c r="L489" s="37" t="s">
        <v>3738</v>
      </c>
      <c r="M489" s="37">
        <v>9203028549</v>
      </c>
      <c r="N489" s="36">
        <v>1</v>
      </c>
      <c r="O489" s="38">
        <v>0.23</v>
      </c>
      <c r="P489" s="36" t="s">
        <v>507</v>
      </c>
      <c r="Q489" s="38">
        <f>Table1[[#This Row],[Net Price]]*Table1[[#This Row],[Qty ordered]]</f>
        <v>46</v>
      </c>
      <c r="R489" s="36">
        <v>1.3833599999999999</v>
      </c>
      <c r="S489" s="36">
        <v>200</v>
      </c>
      <c r="T489" s="40">
        <v>200</v>
      </c>
      <c r="U489" s="40">
        <v>0</v>
      </c>
      <c r="V489" s="40">
        <v>200</v>
      </c>
      <c r="W489" s="40">
        <v>0</v>
      </c>
      <c r="X489" s="40" t="str">
        <f>IF(Table1[[#This Row],[GR to be done]]=Table1[[#This Row],[IR to be done]], "✔ Match", "⚠ Mismatch")</f>
        <v>✔ Match</v>
      </c>
      <c r="Y489" s="40"/>
      <c r="Z489" s="41">
        <v>45769</v>
      </c>
      <c r="AA489" s="41"/>
      <c r="AB489" s="40"/>
      <c r="AC489" s="40"/>
      <c r="AD489" s="40"/>
      <c r="AE489" s="42" t="str">
        <f>_xlfn.XLOOKUP(Table1[[#This Row],[Vendor Name]],VendorLookup!C:C,VendorLookup!H:H, "")</f>
        <v>DAP</v>
      </c>
      <c r="AF489" s="42"/>
      <c r="AG489" s="42"/>
      <c r="AH489" s="43"/>
      <c r="AI489" s="43"/>
    </row>
    <row r="490" spans="1:35" x14ac:dyDescent="0.35">
      <c r="A490" s="45" t="str">
        <f>_xlfn.XLOOKUP(B490, NetworkLookup!B:B, NetworkLookup!A:A, "")</f>
        <v>2355</v>
      </c>
      <c r="B490" s="35">
        <v>902501704</v>
      </c>
      <c r="C490" s="45" t="str">
        <f>_xlfn.XLOOKUP(B490, NetworkLookup!B:B, NetworkLookup!C:C, "")</f>
        <v>RP MILANO 4461 B78V DE</v>
      </c>
      <c r="D490" s="35" t="str">
        <f>_xlfn.XLOOKUP(B490, NetworkLookup!B:B, NetworkLookup!D:D, "")</f>
        <v>REMOTE</v>
      </c>
      <c r="E490" s="36" t="s">
        <v>3762</v>
      </c>
      <c r="F490" s="36" t="s">
        <v>30</v>
      </c>
      <c r="G490" s="36" t="s">
        <v>3637</v>
      </c>
      <c r="H490" s="36"/>
      <c r="I490" s="36">
        <f>_xlfn.XLOOKUP(Table1[[#This Row],[Vendor Name]], VendorLookup!C:C, VendorLookup!B:B, "")</f>
        <v>1000003280</v>
      </c>
      <c r="J490" s="36" t="s">
        <v>35</v>
      </c>
      <c r="K490" s="36" t="s">
        <v>407</v>
      </c>
      <c r="L490" s="37" t="s">
        <v>3738</v>
      </c>
      <c r="M490" s="37">
        <v>9203028549</v>
      </c>
      <c r="N490" s="36">
        <v>2</v>
      </c>
      <c r="O490" s="38">
        <v>0.47</v>
      </c>
      <c r="P490" s="36" t="s">
        <v>507</v>
      </c>
      <c r="Q490" s="38">
        <f>Table1[[#This Row],[Net Price]]*Table1[[#This Row],[Qty ordered]]</f>
        <v>47</v>
      </c>
      <c r="R490" s="36">
        <v>1.3833599999999999</v>
      </c>
      <c r="S490" s="36">
        <v>100</v>
      </c>
      <c r="T490" s="40">
        <v>100</v>
      </c>
      <c r="U490" s="40">
        <v>0</v>
      </c>
      <c r="V490" s="40">
        <v>100</v>
      </c>
      <c r="W490" s="40">
        <v>0</v>
      </c>
      <c r="X490" s="40" t="str">
        <f>IF(Table1[[#This Row],[GR to be done]]=Table1[[#This Row],[IR to be done]], "✔ Match", "⚠ Mismatch")</f>
        <v>✔ Match</v>
      </c>
      <c r="Y490" s="40"/>
      <c r="Z490" s="41">
        <v>45769</v>
      </c>
      <c r="AA490" s="41"/>
      <c r="AB490" s="40"/>
      <c r="AC490" s="40"/>
      <c r="AD490" s="40"/>
      <c r="AE490" s="42" t="str">
        <f>_xlfn.XLOOKUP(Table1[[#This Row],[Vendor Name]],VendorLookup!C:C,VendorLookup!H:H, "")</f>
        <v>DAP</v>
      </c>
      <c r="AF490" s="42"/>
      <c r="AG490" s="42"/>
      <c r="AH490" s="43"/>
      <c r="AI490" s="43"/>
    </row>
    <row r="491" spans="1:35" x14ac:dyDescent="0.35">
      <c r="A491" s="45">
        <f>_xlfn.XLOOKUP(B491, NetworkLookup!B:B, NetworkLookup!A:A, "")</f>
        <v>10568</v>
      </c>
      <c r="B491" s="35">
        <v>902261817</v>
      </c>
      <c r="C491" s="45" t="str">
        <f>_xlfn.XLOOKUP(B491, NetworkLookup!B:B, NetworkLookup!C:C, "")</f>
        <v>RP STOCKHOLM 4890HP DE TAIL</v>
      </c>
      <c r="D491" s="35" t="str">
        <f>_xlfn.XLOOKUP(B491, NetworkLookup!B:B, NetworkLookup!D:D, "")</f>
        <v>REMOTE</v>
      </c>
      <c r="E491" s="36" t="s">
        <v>585</v>
      </c>
      <c r="F491" s="36" t="s">
        <v>30</v>
      </c>
      <c r="G491" s="36" t="s">
        <v>3637</v>
      </c>
      <c r="H491" s="36"/>
      <c r="I491" s="36">
        <f>_xlfn.XLOOKUP(Table1[[#This Row],[Vendor Name]], VendorLookup!C:C, VendorLookup!B:B, "")</f>
        <v>1000000551</v>
      </c>
      <c r="J491" s="36" t="s">
        <v>33</v>
      </c>
      <c r="K491" s="36" t="s">
        <v>409</v>
      </c>
      <c r="L491" s="37" t="s">
        <v>3739</v>
      </c>
      <c r="M491" s="37">
        <v>9203028900</v>
      </c>
      <c r="N491" s="36">
        <v>1</v>
      </c>
      <c r="O491" s="38">
        <v>697.64</v>
      </c>
      <c r="P491" s="36" t="s">
        <v>507</v>
      </c>
      <c r="Q491" s="38">
        <f>Table1[[#This Row],[Net Price]]*Table1[[#This Row],[Qty ordered]]</f>
        <v>2092.92</v>
      </c>
      <c r="R491" s="36">
        <v>1.4358500000000001</v>
      </c>
      <c r="S491" s="36">
        <v>3</v>
      </c>
      <c r="T491" s="40">
        <v>3</v>
      </c>
      <c r="U491" s="40">
        <v>0</v>
      </c>
      <c r="V491" s="40">
        <v>3</v>
      </c>
      <c r="W491" s="40">
        <v>0</v>
      </c>
      <c r="X491" s="40" t="str">
        <f>IF(Table1[[#This Row],[GR to be done]]=Table1[[#This Row],[IR to be done]], "✔ Match", "⚠ Mismatch")</f>
        <v>✔ Match</v>
      </c>
      <c r="Y491" s="40"/>
      <c r="Z491" s="41">
        <v>45772</v>
      </c>
      <c r="AA491" s="41"/>
      <c r="AB491" s="40"/>
      <c r="AC491" s="40"/>
      <c r="AD491" s="40"/>
      <c r="AE491" s="42" t="str">
        <f>_xlfn.XLOOKUP(Table1[[#This Row],[Vendor Name]],VendorLookup!C:C,VendorLookup!H:H, "")</f>
        <v>DAP</v>
      </c>
      <c r="AF491" s="42"/>
      <c r="AG491" s="42"/>
      <c r="AH491" s="43"/>
      <c r="AI491" s="43"/>
    </row>
    <row r="492" spans="1:35" x14ac:dyDescent="0.35">
      <c r="A492" s="45">
        <f>_xlfn.XLOOKUP(B492, NetworkLookup!B:B, NetworkLookup!A:A, "")</f>
        <v>10568</v>
      </c>
      <c r="B492" s="35">
        <v>902261817</v>
      </c>
      <c r="C492" s="45" t="str">
        <f>_xlfn.XLOOKUP(B492, NetworkLookup!B:B, NetworkLookup!C:C, "")</f>
        <v>RP STOCKHOLM 4890HP DE TAIL</v>
      </c>
      <c r="D492" s="35" t="str">
        <f>_xlfn.XLOOKUP(B492, NetworkLookup!B:B, NetworkLookup!D:D, "")</f>
        <v>REMOTE</v>
      </c>
      <c r="E492" s="36" t="s">
        <v>585</v>
      </c>
      <c r="F492" s="36" t="s">
        <v>30</v>
      </c>
      <c r="G492" s="36" t="s">
        <v>3637</v>
      </c>
      <c r="H492" s="36"/>
      <c r="I492" s="36">
        <f>_xlfn.XLOOKUP(Table1[[#This Row],[Vendor Name]], VendorLookup!C:C, VendorLookup!B:B, "")</f>
        <v>1000000551</v>
      </c>
      <c r="J492" s="36" t="s">
        <v>33</v>
      </c>
      <c r="K492" s="36" t="s">
        <v>410</v>
      </c>
      <c r="L492" s="37" t="s">
        <v>3739</v>
      </c>
      <c r="M492" s="37">
        <v>9203028900</v>
      </c>
      <c r="N492" s="36">
        <v>2</v>
      </c>
      <c r="O492" s="38">
        <v>688.49</v>
      </c>
      <c r="P492" s="36" t="s">
        <v>507</v>
      </c>
      <c r="Q492" s="38">
        <f>Table1[[#This Row],[Net Price]]*Table1[[#This Row],[Qty ordered]]</f>
        <v>2065.4700000000003</v>
      </c>
      <c r="R492" s="36">
        <v>1.4358500000000001</v>
      </c>
      <c r="S492" s="36">
        <v>3</v>
      </c>
      <c r="T492" s="40">
        <v>3</v>
      </c>
      <c r="U492" s="40">
        <v>0</v>
      </c>
      <c r="V492" s="40">
        <v>3</v>
      </c>
      <c r="W492" s="40">
        <v>0</v>
      </c>
      <c r="X492" s="40" t="str">
        <f>IF(Table1[[#This Row],[GR to be done]]=Table1[[#This Row],[IR to be done]], "✔ Match", "⚠ Mismatch")</f>
        <v>✔ Match</v>
      </c>
      <c r="Y492" s="40"/>
      <c r="Z492" s="41">
        <v>45772</v>
      </c>
      <c r="AA492" s="41"/>
      <c r="AB492" s="40"/>
      <c r="AC492" s="40"/>
      <c r="AD492" s="40"/>
      <c r="AE492" s="42" t="str">
        <f>_xlfn.XLOOKUP(Table1[[#This Row],[Vendor Name]],VendorLookup!C:C,VendorLookup!H:H, "")</f>
        <v>DAP</v>
      </c>
      <c r="AF492" s="42"/>
      <c r="AG492" s="42"/>
      <c r="AH492" s="43"/>
      <c r="AI492" s="43"/>
    </row>
    <row r="493" spans="1:35" x14ac:dyDescent="0.35">
      <c r="A493" s="45">
        <f>_xlfn.XLOOKUP(B493, NetworkLookup!B:B, NetworkLookup!A:A, "")</f>
        <v>13229</v>
      </c>
      <c r="B493" s="35">
        <v>902349379</v>
      </c>
      <c r="C493" s="45" t="str">
        <f>_xlfn.XLOOKUP(B493, NetworkLookup!B:B, NetworkLookup!C:C, "")</f>
        <v>IND RDS MR13229 IAP on IRU8850</v>
      </c>
      <c r="D493" s="35" t="str">
        <f>_xlfn.XLOOKUP(B493, NetworkLookup!B:B, NetworkLookup!D:D, "")</f>
        <v>INDOOR</v>
      </c>
      <c r="E493" s="36" t="s">
        <v>3763</v>
      </c>
      <c r="F493" s="36" t="s">
        <v>30</v>
      </c>
      <c r="G493" s="36" t="s">
        <v>3637</v>
      </c>
      <c r="H493" s="36" t="s">
        <v>555</v>
      </c>
      <c r="I493" s="36">
        <f>_xlfn.XLOOKUP(Table1[[#This Row],[Vendor Name]], VendorLookup!C:C, VendorLookup!B:B, "")</f>
        <v>2000046383</v>
      </c>
      <c r="J493" s="36" t="s">
        <v>1829</v>
      </c>
      <c r="K493" s="36" t="s">
        <v>403</v>
      </c>
      <c r="L493" s="37" t="s">
        <v>3740</v>
      </c>
      <c r="M493" s="37">
        <v>9203029090</v>
      </c>
      <c r="N493" s="36">
        <v>1</v>
      </c>
      <c r="O493" s="38">
        <v>1878.59</v>
      </c>
      <c r="P493" s="36" t="s">
        <v>507</v>
      </c>
      <c r="Q493" s="38">
        <f>Table1[[#This Row],[Net Price]]*Table1[[#This Row],[Qty ordered]]</f>
        <v>7514.36</v>
      </c>
      <c r="R493" s="36">
        <v>1.3833599999999999</v>
      </c>
      <c r="S493" s="36">
        <v>4</v>
      </c>
      <c r="T493" s="40">
        <v>4</v>
      </c>
      <c r="U493" s="40">
        <v>0</v>
      </c>
      <c r="V493" s="40">
        <v>4</v>
      </c>
      <c r="W493" s="40">
        <v>0</v>
      </c>
      <c r="X493" s="40" t="str">
        <f>IF(Table1[[#This Row],[GR to be done]]=Table1[[#This Row],[IR to be done]], "✔ Match", "⚠ Mismatch")</f>
        <v>✔ Match</v>
      </c>
      <c r="Y493" s="40"/>
      <c r="Z493" s="41">
        <v>45775</v>
      </c>
      <c r="AA493" s="41"/>
      <c r="AB493" s="40"/>
      <c r="AC493" s="40"/>
      <c r="AD493" s="40"/>
      <c r="AE493" s="42" t="str">
        <f>_xlfn.XLOOKUP(Table1[[#This Row],[Vendor Name]],VendorLookup!C:C,VendorLookup!H:H, "")</f>
        <v>DAP</v>
      </c>
      <c r="AF493" s="42"/>
      <c r="AG493" s="42"/>
      <c r="AH493" s="43"/>
      <c r="AI493" s="43"/>
    </row>
    <row r="494" spans="1:35" x14ac:dyDescent="0.35">
      <c r="A494" s="45" t="str">
        <f>_xlfn.XLOOKUP(B494, NetworkLookup!B:B, NetworkLookup!A:A, "")</f>
        <v>13248</v>
      </c>
      <c r="B494" s="35" t="s">
        <v>3801</v>
      </c>
      <c r="C494" s="45" t="str">
        <f>_xlfn.XLOOKUP(B494, NetworkLookup!B:B, NetworkLookup!C:C, "")</f>
        <v xml:space="preserve">RP MILANO 4471 HP B7 DE </v>
      </c>
      <c r="D494" s="35" t="str">
        <f>_xlfn.XLOOKUP(B494, NetworkLookup!B:B, NetworkLookup!D:D, "")</f>
        <v>REMOTE</v>
      </c>
      <c r="E494" s="36" t="s">
        <v>617</v>
      </c>
      <c r="F494" s="36" t="s">
        <v>30</v>
      </c>
      <c r="G494" s="36" t="s">
        <v>3637</v>
      </c>
      <c r="H494" s="36" t="s">
        <v>555</v>
      </c>
      <c r="I494" s="36">
        <f>_xlfn.XLOOKUP(Table1[[#This Row],[Vendor Name]], VendorLookup!C:C, VendorLookup!B:B, "")</f>
        <v>1000003280</v>
      </c>
      <c r="J494" s="36" t="s">
        <v>35</v>
      </c>
      <c r="K494" s="36" t="s">
        <v>411</v>
      </c>
      <c r="L494" s="37" t="s">
        <v>3817</v>
      </c>
      <c r="M494" s="37">
        <v>9203029095</v>
      </c>
      <c r="N494" s="36">
        <v>1</v>
      </c>
      <c r="O494" s="38">
        <v>30621.94</v>
      </c>
      <c r="P494" s="36" t="s">
        <v>507</v>
      </c>
      <c r="Q494" s="38">
        <f>Table1[[#This Row],[Net Price]]*Table1[[#This Row],[Qty ordered]]</f>
        <v>30621.94</v>
      </c>
      <c r="R494" s="39"/>
      <c r="S494" s="36">
        <v>1</v>
      </c>
      <c r="T494" s="40">
        <v>1</v>
      </c>
      <c r="U494" s="40">
        <v>0</v>
      </c>
      <c r="V494" s="40">
        <v>1</v>
      </c>
      <c r="W494" s="40">
        <v>0</v>
      </c>
      <c r="X494" s="40" t="str">
        <f>IF(Table1[[#This Row],[GR to be done]]=Table1[[#This Row],[IR to be done]], "✔ Match", "⚠ Mismatch")</f>
        <v>✔ Match</v>
      </c>
      <c r="Y494" s="40"/>
      <c r="Z494" s="41">
        <v>45776</v>
      </c>
      <c r="AA494" s="41"/>
      <c r="AB494" s="40"/>
      <c r="AC494" s="40"/>
      <c r="AD494" s="40"/>
      <c r="AE494" s="42" t="str">
        <f>_xlfn.XLOOKUP(Table1[[#This Row],[Vendor Name]],VendorLookup!C:C,VendorLookup!H:H, "")</f>
        <v>DAP</v>
      </c>
      <c r="AF494" s="42"/>
      <c r="AG494" s="42"/>
      <c r="AH494" s="43"/>
      <c r="AI494" s="43"/>
    </row>
    <row r="495" spans="1:35" x14ac:dyDescent="0.35">
      <c r="A495" s="45" t="str">
        <f>_xlfn.XLOOKUP(B495, NetworkLookup!B:B, NetworkLookup!A:A, "")</f>
        <v>13248</v>
      </c>
      <c r="B495" s="35" t="s">
        <v>3801</v>
      </c>
      <c r="C495" s="45" t="str">
        <f>_xlfn.XLOOKUP(B495, NetworkLookup!B:B, NetworkLookup!C:C, "")</f>
        <v xml:space="preserve">RP MILANO 4471 HP B7 DE </v>
      </c>
      <c r="D495" s="35" t="str">
        <f>_xlfn.XLOOKUP(B495, NetworkLookup!B:B, NetworkLookup!D:D, "")</f>
        <v>REMOTE</v>
      </c>
      <c r="E495" s="36" t="s">
        <v>617</v>
      </c>
      <c r="F495" s="36" t="s">
        <v>30</v>
      </c>
      <c r="G495" s="36" t="s">
        <v>3637</v>
      </c>
      <c r="H495" s="36" t="s">
        <v>555</v>
      </c>
      <c r="I495" s="36">
        <f>_xlfn.XLOOKUP(Table1[[#This Row],[Vendor Name]], VendorLookup!C:C, VendorLookup!B:B, "")</f>
        <v>1000003280</v>
      </c>
      <c r="J495" s="36" t="s">
        <v>35</v>
      </c>
      <c r="K495" s="36" t="s">
        <v>266</v>
      </c>
      <c r="L495" s="37" t="s">
        <v>3817</v>
      </c>
      <c r="M495" s="37">
        <v>9203029095</v>
      </c>
      <c r="N495" s="36">
        <v>2</v>
      </c>
      <c r="O495" s="38">
        <v>32475.75</v>
      </c>
      <c r="P495" s="36" t="s">
        <v>507</v>
      </c>
      <c r="Q495" s="38">
        <f>Table1[[#This Row],[Net Price]]*Table1[[#This Row],[Qty ordered]]</f>
        <v>32475.75</v>
      </c>
      <c r="R495" s="39"/>
      <c r="S495" s="36">
        <v>1</v>
      </c>
      <c r="T495" s="40">
        <v>1</v>
      </c>
      <c r="U495" s="40">
        <v>0</v>
      </c>
      <c r="V495" s="40">
        <v>1</v>
      </c>
      <c r="W495" s="40">
        <v>0</v>
      </c>
      <c r="X495" s="40" t="str">
        <f>IF(Table1[[#This Row],[GR to be done]]=Table1[[#This Row],[IR to be done]], "✔ Match", "⚠ Mismatch")</f>
        <v>✔ Match</v>
      </c>
      <c r="Y495" s="40"/>
      <c r="Z495" s="41">
        <v>45776</v>
      </c>
      <c r="AA495" s="41"/>
      <c r="AB495" s="40"/>
      <c r="AC495" s="40"/>
      <c r="AD495" s="40"/>
      <c r="AE495" s="42" t="str">
        <f>_xlfn.XLOOKUP(Table1[[#This Row],[Vendor Name]],VendorLookup!C:C,VendorLookup!H:H, "")</f>
        <v>DAP</v>
      </c>
      <c r="AF495" s="42"/>
      <c r="AG495" s="42"/>
      <c r="AH495" s="43"/>
      <c r="AI495" s="43"/>
    </row>
    <row r="496" spans="1:35" x14ac:dyDescent="0.35">
      <c r="A496" s="45">
        <f>_xlfn.XLOOKUP(B496, NetworkLookup!B:B, NetworkLookup!A:A, "")</f>
        <v>2055</v>
      </c>
      <c r="B496" s="35">
        <v>902140645</v>
      </c>
      <c r="C496" s="45" t="str">
        <f>_xlfn.XLOOKUP(B496, NetworkLookup!B:B, NetworkLookup!C:C, "")</f>
        <v>MR2055 Indoor Fusion 8828 Enh DE</v>
      </c>
      <c r="D496" s="35" t="str">
        <f>_xlfn.XLOOKUP(B496, NetworkLookup!B:B, NetworkLookup!D:D, "")</f>
        <v>INDOOR</v>
      </c>
      <c r="E496" s="36" t="s">
        <v>622</v>
      </c>
      <c r="F496" s="36" t="s">
        <v>30</v>
      </c>
      <c r="G496" s="36" t="s">
        <v>3637</v>
      </c>
      <c r="H496" s="36" t="s">
        <v>555</v>
      </c>
      <c r="I496" s="36">
        <f>_xlfn.XLOOKUP(Table1[[#This Row],[Vendor Name]], VendorLookup!C:C, VendorLookup!B:B, "")</f>
        <v>2000041466</v>
      </c>
      <c r="J496" s="36" t="s">
        <v>1810</v>
      </c>
      <c r="K496" s="36" t="s">
        <v>408</v>
      </c>
      <c r="L496" s="37" t="s">
        <v>3741</v>
      </c>
      <c r="M496" s="37">
        <v>9203029212</v>
      </c>
      <c r="N496" s="36">
        <v>1</v>
      </c>
      <c r="O496" s="38">
        <v>57.5</v>
      </c>
      <c r="P496" s="36" t="s">
        <v>507</v>
      </c>
      <c r="Q496" s="38">
        <f>Table1[[#This Row],[Net Price]]*Table1[[#This Row],[Qty ordered]]</f>
        <v>115</v>
      </c>
      <c r="R496" s="39"/>
      <c r="S496" s="36">
        <v>2</v>
      </c>
      <c r="T496" s="40">
        <v>0</v>
      </c>
      <c r="U496" s="40">
        <v>2</v>
      </c>
      <c r="V496" s="40">
        <v>0</v>
      </c>
      <c r="W496" s="40">
        <v>2</v>
      </c>
      <c r="X496" s="40" t="str">
        <f>IF(Table1[[#This Row],[GR to be done]]=Table1[[#This Row],[IR to be done]], "✔ Match", "⚠ Mismatch")</f>
        <v>✔ Match</v>
      </c>
      <c r="Y496" s="40"/>
      <c r="Z496" s="41">
        <v>45776</v>
      </c>
      <c r="AA496" s="41"/>
      <c r="AB496" s="40"/>
      <c r="AC496" s="40"/>
      <c r="AD496" s="40"/>
      <c r="AE496" s="42" t="str">
        <f>_xlfn.XLOOKUP(Table1[[#This Row],[Vendor Name]],VendorLookup!C:C,VendorLookup!H:H, "")</f>
        <v>DAP</v>
      </c>
      <c r="AF496" s="42"/>
      <c r="AG496" s="42"/>
      <c r="AH496" s="43"/>
      <c r="AI496" s="43"/>
    </row>
    <row r="497" spans="1:35" x14ac:dyDescent="0.35">
      <c r="A497" s="45" t="str">
        <f>_xlfn.XLOOKUP(B497, NetworkLookup!B:B, NetworkLookup!A:A, "")</f>
        <v>13101</v>
      </c>
      <c r="B497" s="35">
        <v>901100666</v>
      </c>
      <c r="C497" s="45" t="str">
        <f>_xlfn.XLOOKUP(B497, NetworkLookup!B:B, NetworkLookup!C:C, "")</f>
        <v>RP MILANO 4472HP B5 DE</v>
      </c>
      <c r="D497" s="35" t="str">
        <f>_xlfn.XLOOKUP(B497, NetworkLookup!B:B, NetworkLookup!D:D, "")</f>
        <v>REMOTE</v>
      </c>
      <c r="E497" s="36" t="s">
        <v>571</v>
      </c>
      <c r="F497" s="36" t="s">
        <v>30</v>
      </c>
      <c r="G497" s="36" t="s">
        <v>3637</v>
      </c>
      <c r="H497" s="36" t="s">
        <v>555</v>
      </c>
      <c r="I497" s="36">
        <f>_xlfn.XLOOKUP(Table1[[#This Row],[Vendor Name]], VendorLookup!C:C, VendorLookup!B:B, "")</f>
        <v>2000167603</v>
      </c>
      <c r="J497" s="36" t="s">
        <v>40</v>
      </c>
      <c r="K497" s="36" t="s">
        <v>412</v>
      </c>
      <c r="L497" s="37" t="s">
        <v>3824</v>
      </c>
      <c r="M497" s="37">
        <v>9203029317</v>
      </c>
      <c r="N497" s="36">
        <v>1</v>
      </c>
      <c r="O497" s="38">
        <v>1800</v>
      </c>
      <c r="P497" s="36" t="s">
        <v>508</v>
      </c>
      <c r="Q497" s="38">
        <f>Table1[[#This Row],[Net Price]]*Table1[[#This Row],[Qty ordered]]</f>
        <v>1800</v>
      </c>
      <c r="R497" s="36">
        <v>1</v>
      </c>
      <c r="S497" s="36">
        <v>1</v>
      </c>
      <c r="T497" s="40">
        <v>1</v>
      </c>
      <c r="U497" s="40">
        <v>0</v>
      </c>
      <c r="V497" s="40">
        <v>1</v>
      </c>
      <c r="W497" s="40">
        <v>0</v>
      </c>
      <c r="X497" s="40" t="str">
        <f>IF(Table1[[#This Row],[GR to be done]]=Table1[[#This Row],[IR to be done]], "✔ Match", "⚠ Mismatch")</f>
        <v>✔ Match</v>
      </c>
      <c r="Y497" s="40"/>
      <c r="Z497" s="41">
        <v>45777</v>
      </c>
      <c r="AA497" s="41"/>
      <c r="AB497" s="40"/>
      <c r="AC497" s="40"/>
      <c r="AD497" s="40"/>
      <c r="AE497" s="42" t="str">
        <f>_xlfn.XLOOKUP(Table1[[#This Row],[Vendor Name]],VendorLookup!C:C,VendorLookup!H:H, "")</f>
        <v>ZZ</v>
      </c>
      <c r="AF497" s="42"/>
      <c r="AG497" s="42"/>
      <c r="AH497" s="43"/>
      <c r="AI497" s="43"/>
    </row>
    <row r="498" spans="1:35" x14ac:dyDescent="0.35">
      <c r="A498" s="45" t="str">
        <f>_xlfn.XLOOKUP(B498, NetworkLookup!B:B, NetworkLookup!A:A, "")</f>
        <v>13101</v>
      </c>
      <c r="B498" s="35">
        <v>901100666</v>
      </c>
      <c r="C498" s="45" t="str">
        <f>_xlfn.XLOOKUP(B498, NetworkLookup!B:B, NetworkLookup!C:C, "")</f>
        <v>RP MILANO 4472HP B5 DE</v>
      </c>
      <c r="D498" s="35" t="str">
        <f>_xlfn.XLOOKUP(B498, NetworkLookup!B:B, NetworkLookup!D:D, "")</f>
        <v>REMOTE</v>
      </c>
      <c r="E498" s="36" t="s">
        <v>571</v>
      </c>
      <c r="F498" s="36" t="s">
        <v>30</v>
      </c>
      <c r="G498" s="36" t="s">
        <v>3637</v>
      </c>
      <c r="H498" s="36" t="s">
        <v>555</v>
      </c>
      <c r="I498" s="36">
        <f>_xlfn.XLOOKUP(Table1[[#This Row],[Vendor Name]], VendorLookup!C:C, VendorLookup!B:B, "")</f>
        <v>2000167603</v>
      </c>
      <c r="J498" s="36" t="s">
        <v>40</v>
      </c>
      <c r="K498" s="36" t="s">
        <v>284</v>
      </c>
      <c r="L498" s="37" t="s">
        <v>3824</v>
      </c>
      <c r="M498" s="37">
        <v>9203029317</v>
      </c>
      <c r="N498" s="36">
        <v>2</v>
      </c>
      <c r="O498" s="38">
        <v>1100</v>
      </c>
      <c r="P498" s="36" t="s">
        <v>508</v>
      </c>
      <c r="Q498" s="38">
        <f>Table1[[#This Row],[Net Price]]*Table1[[#This Row],[Qty ordered]]</f>
        <v>1100</v>
      </c>
      <c r="R498" s="36">
        <v>1</v>
      </c>
      <c r="S498" s="36">
        <v>1</v>
      </c>
      <c r="T498" s="40">
        <v>1</v>
      </c>
      <c r="U498" s="40">
        <v>0</v>
      </c>
      <c r="V498" s="40">
        <v>1</v>
      </c>
      <c r="W498" s="40">
        <v>0</v>
      </c>
      <c r="X498" s="40" t="str">
        <f>IF(Table1[[#This Row],[GR to be done]]=Table1[[#This Row],[IR to be done]], "✔ Match", "⚠ Mismatch")</f>
        <v>✔ Match</v>
      </c>
      <c r="Y498" s="40"/>
      <c r="Z498" s="41">
        <v>45777</v>
      </c>
      <c r="AA498" s="41"/>
      <c r="AB498" s="40"/>
      <c r="AC498" s="40"/>
      <c r="AD498" s="40"/>
      <c r="AE498" s="42" t="str">
        <f>_xlfn.XLOOKUP(Table1[[#This Row],[Vendor Name]],VendorLookup!C:C,VendorLookup!H:H, "")</f>
        <v>ZZ</v>
      </c>
      <c r="AF498" s="42"/>
      <c r="AG498" s="42"/>
      <c r="AH498" s="43"/>
      <c r="AI498" s="43"/>
    </row>
    <row r="499" spans="1:35" x14ac:dyDescent="0.35">
      <c r="A499" s="45" t="str">
        <f>_xlfn.XLOOKUP(B499, NetworkLookup!B:B, NetworkLookup!A:A, "")</f>
        <v>13101</v>
      </c>
      <c r="B499" s="35">
        <v>901100666</v>
      </c>
      <c r="C499" s="45" t="str">
        <f>_xlfn.XLOOKUP(B499, NetworkLookup!B:B, NetworkLookup!C:C, "")</f>
        <v>RP MILANO 4472HP B5 DE</v>
      </c>
      <c r="D499" s="35" t="str">
        <f>_xlfn.XLOOKUP(B499, NetworkLookup!B:B, NetworkLookup!D:D, "")</f>
        <v>REMOTE</v>
      </c>
      <c r="E499" s="36" t="s">
        <v>3764</v>
      </c>
      <c r="F499" s="36" t="s">
        <v>30</v>
      </c>
      <c r="G499" s="36" t="s">
        <v>3637</v>
      </c>
      <c r="H499" s="36" t="s">
        <v>555</v>
      </c>
      <c r="I499" s="36">
        <f>_xlfn.XLOOKUP(Table1[[#This Row],[Vendor Name]], VendorLookup!C:C, VendorLookup!B:B, "")</f>
        <v>2000185557</v>
      </c>
      <c r="J499" s="36" t="s">
        <v>53</v>
      </c>
      <c r="K499" s="36" t="s">
        <v>319</v>
      </c>
      <c r="L499" s="37" t="s">
        <v>3742</v>
      </c>
      <c r="M499" s="37">
        <v>9203029332</v>
      </c>
      <c r="N499" s="36">
        <v>1</v>
      </c>
      <c r="O499" s="38">
        <v>795</v>
      </c>
      <c r="P499" s="36" t="s">
        <v>508</v>
      </c>
      <c r="Q499" s="38">
        <f>Table1[[#This Row],[Net Price]]*Table1[[#This Row],[Qty ordered]]</f>
        <v>795</v>
      </c>
      <c r="R499" s="36">
        <v>1</v>
      </c>
      <c r="S499" s="36">
        <v>1</v>
      </c>
      <c r="T499" s="40">
        <v>0</v>
      </c>
      <c r="U499" s="40">
        <v>1</v>
      </c>
      <c r="V499" s="40">
        <v>1</v>
      </c>
      <c r="W499" s="40">
        <v>0</v>
      </c>
      <c r="X499" s="40" t="str">
        <f>IF(Table1[[#This Row],[GR to be done]]=Table1[[#This Row],[IR to be done]], "✔ Match", "⚠ Mismatch")</f>
        <v>⚠ Mismatch</v>
      </c>
      <c r="Y499" s="40"/>
      <c r="Z499" s="41">
        <v>45777</v>
      </c>
      <c r="AA499" s="41"/>
      <c r="AB499" s="40"/>
      <c r="AC499" s="40"/>
      <c r="AD499" s="40"/>
      <c r="AE499" s="42" t="str">
        <f>_xlfn.XLOOKUP(Table1[[#This Row],[Vendor Name]],VendorLookup!C:C,VendorLookup!H:H, "")</f>
        <v>ZZ</v>
      </c>
      <c r="AF499" s="42"/>
      <c r="AG499" s="42"/>
      <c r="AH499" s="43"/>
      <c r="AI499" s="43"/>
    </row>
    <row r="500" spans="1:35" x14ac:dyDescent="0.35">
      <c r="A500" s="45" t="str">
        <f>_xlfn.XLOOKUP(B500, NetworkLookup!B:B, NetworkLookup!A:A, "")</f>
        <v>13101</v>
      </c>
      <c r="B500" s="35">
        <v>901100666</v>
      </c>
      <c r="C500" s="45" t="str">
        <f>_xlfn.XLOOKUP(B500, NetworkLookup!B:B, NetworkLookup!C:C, "")</f>
        <v>RP MILANO 4472HP B5 DE</v>
      </c>
      <c r="D500" s="35" t="str">
        <f>_xlfn.XLOOKUP(B500, NetworkLookup!B:B, NetworkLookup!D:D, "")</f>
        <v>REMOTE</v>
      </c>
      <c r="E500" s="36" t="s">
        <v>3764</v>
      </c>
      <c r="F500" s="36" t="s">
        <v>30</v>
      </c>
      <c r="G500" s="36" t="s">
        <v>3637</v>
      </c>
      <c r="H500" s="36" t="s">
        <v>555</v>
      </c>
      <c r="I500" s="36">
        <f>_xlfn.XLOOKUP(Table1[[#This Row],[Vendor Name]], VendorLookup!C:C, VendorLookup!B:B, "")</f>
        <v>2000185557</v>
      </c>
      <c r="J500" s="36" t="s">
        <v>53</v>
      </c>
      <c r="K500" s="36" t="s">
        <v>320</v>
      </c>
      <c r="L500" s="37" t="s">
        <v>3742</v>
      </c>
      <c r="M500" s="37">
        <v>9203029332</v>
      </c>
      <c r="N500" s="36">
        <v>2</v>
      </c>
      <c r="O500" s="38">
        <v>2395</v>
      </c>
      <c r="P500" s="36" t="s">
        <v>508</v>
      </c>
      <c r="Q500" s="38">
        <f>Table1[[#This Row],[Net Price]]*Table1[[#This Row],[Qty ordered]]</f>
        <v>2395</v>
      </c>
      <c r="R500" s="36">
        <v>1</v>
      </c>
      <c r="S500" s="36">
        <v>1</v>
      </c>
      <c r="T500" s="40">
        <v>0</v>
      </c>
      <c r="U500" s="40">
        <v>1</v>
      </c>
      <c r="V500" s="40">
        <v>1</v>
      </c>
      <c r="W500" s="40">
        <v>0</v>
      </c>
      <c r="X500" s="40" t="str">
        <f>IF(Table1[[#This Row],[GR to be done]]=Table1[[#This Row],[IR to be done]], "✔ Match", "⚠ Mismatch")</f>
        <v>⚠ Mismatch</v>
      </c>
      <c r="Y500" s="40"/>
      <c r="Z500" s="41">
        <v>45777</v>
      </c>
      <c r="AA500" s="41"/>
      <c r="AB500" s="40"/>
      <c r="AC500" s="40"/>
      <c r="AD500" s="40"/>
      <c r="AE500" s="42" t="str">
        <f>_xlfn.XLOOKUP(Table1[[#This Row],[Vendor Name]],VendorLookup!C:C,VendorLookup!H:H, "")</f>
        <v>ZZ</v>
      </c>
      <c r="AF500" s="42"/>
      <c r="AG500" s="42"/>
      <c r="AH500" s="43"/>
      <c r="AI500" s="43"/>
    </row>
    <row r="501" spans="1:35" x14ac:dyDescent="0.35">
      <c r="A501" s="45" t="str">
        <f>_xlfn.XLOOKUP(B501, NetworkLookup!B:B, NetworkLookup!A:A, "")</f>
        <v>13101</v>
      </c>
      <c r="B501" s="35">
        <v>901100666</v>
      </c>
      <c r="C501" s="45" t="str">
        <f>_xlfn.XLOOKUP(B501, NetworkLookup!B:B, NetworkLookup!C:C, "")</f>
        <v>RP MILANO 4472HP B5 DE</v>
      </c>
      <c r="D501" s="35" t="str">
        <f>_xlfn.XLOOKUP(B501, NetworkLookup!B:B, NetworkLookup!D:D, "")</f>
        <v>REMOTE</v>
      </c>
      <c r="E501" s="36" t="s">
        <v>3764</v>
      </c>
      <c r="F501" s="36" t="s">
        <v>30</v>
      </c>
      <c r="G501" s="36" t="s">
        <v>3637</v>
      </c>
      <c r="H501" s="36" t="s">
        <v>555</v>
      </c>
      <c r="I501" s="36">
        <f>_xlfn.XLOOKUP(Table1[[#This Row],[Vendor Name]], VendorLookup!C:C, VendorLookup!B:B, "")</f>
        <v>2000185557</v>
      </c>
      <c r="J501" s="36" t="s">
        <v>53</v>
      </c>
      <c r="K501" s="36" t="s">
        <v>320</v>
      </c>
      <c r="L501" s="37" t="s">
        <v>3742</v>
      </c>
      <c r="M501" s="37">
        <v>9203029332</v>
      </c>
      <c r="N501" s="36">
        <v>3</v>
      </c>
      <c r="O501" s="38">
        <v>1200</v>
      </c>
      <c r="P501" s="36" t="s">
        <v>508</v>
      </c>
      <c r="Q501" s="38">
        <f>Table1[[#This Row],[Net Price]]*Table1[[#This Row],[Qty ordered]]</f>
        <v>1200</v>
      </c>
      <c r="R501" s="36">
        <v>1</v>
      </c>
      <c r="S501" s="36">
        <v>1</v>
      </c>
      <c r="T501" s="40">
        <v>0</v>
      </c>
      <c r="U501" s="40">
        <v>1</v>
      </c>
      <c r="V501" s="40">
        <v>1</v>
      </c>
      <c r="W501" s="40">
        <v>0</v>
      </c>
      <c r="X501" s="40" t="str">
        <f>IF(Table1[[#This Row],[GR to be done]]=Table1[[#This Row],[IR to be done]], "✔ Match", "⚠ Mismatch")</f>
        <v>⚠ Mismatch</v>
      </c>
      <c r="Y501" s="40"/>
      <c r="Z501" s="41">
        <v>45777</v>
      </c>
      <c r="AA501" s="41"/>
      <c r="AB501" s="40"/>
      <c r="AC501" s="40"/>
      <c r="AD501" s="40"/>
      <c r="AE501" s="42" t="str">
        <f>_xlfn.XLOOKUP(Table1[[#This Row],[Vendor Name]],VendorLookup!C:C,VendorLookup!H:H, "")</f>
        <v>ZZ</v>
      </c>
      <c r="AF501" s="42"/>
      <c r="AG501" s="42"/>
      <c r="AH501" s="43"/>
      <c r="AI501" s="43"/>
    </row>
    <row r="502" spans="1:35" x14ac:dyDescent="0.35">
      <c r="A502" s="45" t="str">
        <f>_xlfn.XLOOKUP(B502, NetworkLookup!B:B, NetworkLookup!A:A, "")</f>
        <v>13101</v>
      </c>
      <c r="B502" s="35">
        <v>901100666</v>
      </c>
      <c r="C502" s="45" t="str">
        <f>_xlfn.XLOOKUP(B502, NetworkLookup!B:B, NetworkLookup!C:C, "")</f>
        <v>RP MILANO 4472HP B5 DE</v>
      </c>
      <c r="D502" s="35" t="str">
        <f>_xlfn.XLOOKUP(B502, NetworkLookup!B:B, NetworkLookup!D:D, "")</f>
        <v>REMOTE</v>
      </c>
      <c r="E502" s="36" t="s">
        <v>3764</v>
      </c>
      <c r="F502" s="36" t="s">
        <v>30</v>
      </c>
      <c r="G502" s="36" t="s">
        <v>3637</v>
      </c>
      <c r="H502" s="36" t="s">
        <v>555</v>
      </c>
      <c r="I502" s="36">
        <f>_xlfn.XLOOKUP(Table1[[#This Row],[Vendor Name]], VendorLookup!C:C, VendorLookup!B:B, "")</f>
        <v>2000185557</v>
      </c>
      <c r="J502" s="36" t="s">
        <v>53</v>
      </c>
      <c r="K502" s="36" t="s">
        <v>321</v>
      </c>
      <c r="L502" s="37" t="s">
        <v>3742</v>
      </c>
      <c r="M502" s="37">
        <v>9203029332</v>
      </c>
      <c r="N502" s="36">
        <v>4</v>
      </c>
      <c r="O502" s="38">
        <v>1200</v>
      </c>
      <c r="P502" s="36" t="s">
        <v>508</v>
      </c>
      <c r="Q502" s="38">
        <f>Table1[[#This Row],[Net Price]]*Table1[[#This Row],[Qty ordered]]</f>
        <v>1200</v>
      </c>
      <c r="R502" s="36">
        <v>1</v>
      </c>
      <c r="S502" s="36">
        <v>1</v>
      </c>
      <c r="T502" s="40">
        <v>0</v>
      </c>
      <c r="U502" s="40">
        <v>1</v>
      </c>
      <c r="V502" s="40">
        <v>1</v>
      </c>
      <c r="W502" s="40">
        <v>0</v>
      </c>
      <c r="X502" s="40" t="str">
        <f>IF(Table1[[#This Row],[GR to be done]]=Table1[[#This Row],[IR to be done]], "✔ Match", "⚠ Mismatch")</f>
        <v>⚠ Mismatch</v>
      </c>
      <c r="Y502" s="40"/>
      <c r="Z502" s="41">
        <v>45777</v>
      </c>
      <c r="AA502" s="41"/>
      <c r="AB502" s="40"/>
      <c r="AC502" s="40"/>
      <c r="AD502" s="40"/>
      <c r="AE502" s="42" t="str">
        <f>_xlfn.XLOOKUP(Table1[[#This Row],[Vendor Name]],VendorLookup!C:C,VendorLookup!H:H, "")</f>
        <v>ZZ</v>
      </c>
      <c r="AF502" s="42"/>
      <c r="AG502" s="42"/>
      <c r="AH502" s="43"/>
      <c r="AI502" s="43"/>
    </row>
    <row r="503" spans="1:35" x14ac:dyDescent="0.35">
      <c r="A503" s="45" t="str">
        <f>_xlfn.XLOOKUP(B503, NetworkLookup!B:B, NetworkLookup!A:A, "")</f>
        <v>13101</v>
      </c>
      <c r="B503" s="35">
        <v>901100666</v>
      </c>
      <c r="C503" s="45" t="str">
        <f>_xlfn.XLOOKUP(B503, NetworkLookup!B:B, NetworkLookup!C:C, "")</f>
        <v>RP MILANO 4472HP B5 DE</v>
      </c>
      <c r="D503" s="35" t="str">
        <f>_xlfn.XLOOKUP(B503, NetworkLookup!B:B, NetworkLookup!D:D, "")</f>
        <v>REMOTE</v>
      </c>
      <c r="E503" s="36" t="s">
        <v>3764</v>
      </c>
      <c r="F503" s="36" t="s">
        <v>30</v>
      </c>
      <c r="G503" s="36" t="s">
        <v>3637</v>
      </c>
      <c r="H503" s="36" t="s">
        <v>555</v>
      </c>
      <c r="I503" s="36">
        <f>_xlfn.XLOOKUP(Table1[[#This Row],[Vendor Name]], VendorLookup!C:C, VendorLookup!B:B, "")</f>
        <v>2000185557</v>
      </c>
      <c r="J503" s="36" t="s">
        <v>53</v>
      </c>
      <c r="K503" s="36" t="s">
        <v>220</v>
      </c>
      <c r="L503" s="37" t="s">
        <v>3742</v>
      </c>
      <c r="M503" s="37">
        <v>9203029332</v>
      </c>
      <c r="N503" s="36">
        <v>5</v>
      </c>
      <c r="O503" s="38">
        <v>595</v>
      </c>
      <c r="P503" s="36" t="s">
        <v>508</v>
      </c>
      <c r="Q503" s="38">
        <f>Table1[[#This Row],[Net Price]]*Table1[[#This Row],[Qty ordered]]</f>
        <v>595</v>
      </c>
      <c r="R503" s="36">
        <v>1</v>
      </c>
      <c r="S503" s="36">
        <v>1</v>
      </c>
      <c r="T503" s="40">
        <v>0</v>
      </c>
      <c r="U503" s="40">
        <v>1</v>
      </c>
      <c r="V503" s="40">
        <v>1</v>
      </c>
      <c r="W503" s="40">
        <v>0</v>
      </c>
      <c r="X503" s="40" t="str">
        <f>IF(Table1[[#This Row],[GR to be done]]=Table1[[#This Row],[IR to be done]], "✔ Match", "⚠ Mismatch")</f>
        <v>⚠ Mismatch</v>
      </c>
      <c r="Y503" s="40"/>
      <c r="Z503" s="41">
        <v>45777</v>
      </c>
      <c r="AA503" s="41"/>
      <c r="AB503" s="40"/>
      <c r="AC503" s="40"/>
      <c r="AD503" s="40"/>
      <c r="AE503" s="42" t="str">
        <f>_xlfn.XLOOKUP(Table1[[#This Row],[Vendor Name]],VendorLookup!C:C,VendorLookup!H:H, "")</f>
        <v>ZZ</v>
      </c>
      <c r="AF503" s="42"/>
      <c r="AG503" s="42"/>
      <c r="AH503" s="43"/>
      <c r="AI503" s="43"/>
    </row>
    <row r="504" spans="1:35" x14ac:dyDescent="0.35">
      <c r="A504" s="45" t="str">
        <f>_xlfn.XLOOKUP(B504, NetworkLookup!B:B, NetworkLookup!A:A, "")</f>
        <v>000933</v>
      </c>
      <c r="B504" s="35">
        <v>901647270</v>
      </c>
      <c r="C504" s="45" t="str">
        <f>_xlfn.XLOOKUP(B504, NetworkLookup!B:B, NetworkLookup!C:C, "")</f>
        <v>RP MILANO 4472HP B12A DE</v>
      </c>
      <c r="D504" s="35" t="str">
        <f>_xlfn.XLOOKUP(B504, NetworkLookup!B:B, NetworkLookup!D:D, "")</f>
        <v>REMOTE</v>
      </c>
      <c r="E504" s="36" t="s">
        <v>611</v>
      </c>
      <c r="F504" s="36" t="s">
        <v>30</v>
      </c>
      <c r="G504" s="36" t="s">
        <v>3637</v>
      </c>
      <c r="H504" s="36"/>
      <c r="I504" s="36">
        <f>_xlfn.XLOOKUP(Table1[[#This Row],[Vendor Name]], VendorLookup!C:C, VendorLookup!B:B, "")</f>
        <v>1000000551</v>
      </c>
      <c r="J504" s="36" t="s">
        <v>33</v>
      </c>
      <c r="K504" s="36" t="s">
        <v>413</v>
      </c>
      <c r="L504" s="37" t="s">
        <v>3743</v>
      </c>
      <c r="M504" s="37">
        <v>9203029361</v>
      </c>
      <c r="N504" s="36">
        <v>1</v>
      </c>
      <c r="O504" s="38">
        <v>169.07</v>
      </c>
      <c r="P504" s="36" t="s">
        <v>507</v>
      </c>
      <c r="Q504" s="38">
        <f>Table1[[#This Row],[Net Price]]*Table1[[#This Row],[Qty ordered]]</f>
        <v>338.14</v>
      </c>
      <c r="R504" s="36">
        <v>1.3833599999999999</v>
      </c>
      <c r="S504" s="36">
        <v>2</v>
      </c>
      <c r="T504" s="40">
        <v>2</v>
      </c>
      <c r="U504" s="40">
        <v>0</v>
      </c>
      <c r="V504" s="40">
        <v>2</v>
      </c>
      <c r="W504" s="40">
        <v>0</v>
      </c>
      <c r="X504" s="40" t="str">
        <f>IF(Table1[[#This Row],[GR to be done]]=Table1[[#This Row],[IR to be done]], "✔ Match", "⚠ Mismatch")</f>
        <v>✔ Match</v>
      </c>
      <c r="Y504" s="40"/>
      <c r="Z504" s="41">
        <v>45778</v>
      </c>
      <c r="AA504" s="41"/>
      <c r="AB504" s="40"/>
      <c r="AC504" s="40"/>
      <c r="AD504" s="40"/>
      <c r="AE504" s="42" t="str">
        <f>_xlfn.XLOOKUP(Table1[[#This Row],[Vendor Name]],VendorLookup!C:C,VendorLookup!H:H, "")</f>
        <v>DAP</v>
      </c>
      <c r="AF504" s="42"/>
      <c r="AG504" s="42"/>
      <c r="AH504" s="43"/>
      <c r="AI504" s="43"/>
    </row>
    <row r="505" spans="1:35" x14ac:dyDescent="0.35">
      <c r="A505" s="45" t="str">
        <f>_xlfn.XLOOKUP(B505, NetworkLookup!B:B, NetworkLookup!A:A, "")</f>
        <v>13101</v>
      </c>
      <c r="B505" s="35">
        <v>901100666</v>
      </c>
      <c r="C505" s="45" t="str">
        <f>_xlfn.XLOOKUP(B505, NetworkLookup!B:B, NetworkLookup!C:C, "")</f>
        <v>RP MILANO 4472HP B5 DE</v>
      </c>
      <c r="D505" s="35" t="str">
        <f>_xlfn.XLOOKUP(B505, NetworkLookup!B:B, NetworkLookup!D:D, "")</f>
        <v>REMOTE</v>
      </c>
      <c r="E505" s="36" t="s">
        <v>571</v>
      </c>
      <c r="F505" s="36" t="s">
        <v>30</v>
      </c>
      <c r="G505" s="36" t="s">
        <v>3637</v>
      </c>
      <c r="H505" s="36" t="s">
        <v>555</v>
      </c>
      <c r="I505" s="36">
        <f>_xlfn.XLOOKUP(Table1[[#This Row],[Vendor Name]], VendorLookup!C:C, VendorLookup!B:B, "")</f>
        <v>2000185557</v>
      </c>
      <c r="J505" s="36" t="s">
        <v>53</v>
      </c>
      <c r="K505" s="36" t="s">
        <v>329</v>
      </c>
      <c r="L505" s="37" t="s">
        <v>3744</v>
      </c>
      <c r="M505" s="37">
        <v>9203029583</v>
      </c>
      <c r="N505" s="36">
        <v>1</v>
      </c>
      <c r="O505" s="38">
        <v>1295</v>
      </c>
      <c r="P505" s="36" t="s">
        <v>508</v>
      </c>
      <c r="Q505" s="38">
        <f>Table1[[#This Row],[Net Price]]*Table1[[#This Row],[Qty ordered]]</f>
        <v>1295</v>
      </c>
      <c r="R505" s="36">
        <v>1</v>
      </c>
      <c r="S505" s="36">
        <v>1</v>
      </c>
      <c r="T505" s="40">
        <v>0</v>
      </c>
      <c r="U505" s="40">
        <v>1</v>
      </c>
      <c r="V505" s="40">
        <v>1</v>
      </c>
      <c r="W505" s="40">
        <v>0</v>
      </c>
      <c r="X505" s="40" t="str">
        <f>IF(Table1[[#This Row],[GR to be done]]=Table1[[#This Row],[IR to be done]], "✔ Match", "⚠ Mismatch")</f>
        <v>⚠ Mismatch</v>
      </c>
      <c r="Y505" s="40"/>
      <c r="Z505" s="41">
        <v>45783</v>
      </c>
      <c r="AA505" s="41"/>
      <c r="AB505" s="40"/>
      <c r="AC505" s="40"/>
      <c r="AD505" s="40"/>
      <c r="AE505" s="42" t="str">
        <f>_xlfn.XLOOKUP(Table1[[#This Row],[Vendor Name]],VendorLookup!C:C,VendorLookup!H:H, "")</f>
        <v>ZZ</v>
      </c>
      <c r="AF505" s="42"/>
      <c r="AG505" s="42"/>
      <c r="AH505" s="43"/>
      <c r="AI505" s="43"/>
    </row>
    <row r="506" spans="1:35" x14ac:dyDescent="0.35">
      <c r="A506" s="45" t="str">
        <f>_xlfn.XLOOKUP(B506, NetworkLookup!B:B, NetworkLookup!A:A, "")</f>
        <v>13101</v>
      </c>
      <c r="B506" s="35">
        <v>901100666</v>
      </c>
      <c r="C506" s="45" t="str">
        <f>_xlfn.XLOOKUP(B506, NetworkLookup!B:B, NetworkLookup!C:C, "")</f>
        <v>RP MILANO 4472HP B5 DE</v>
      </c>
      <c r="D506" s="35" t="str">
        <f>_xlfn.XLOOKUP(B506, NetworkLookup!B:B, NetworkLookup!D:D, "")</f>
        <v>REMOTE</v>
      </c>
      <c r="E506" s="36" t="s">
        <v>571</v>
      </c>
      <c r="F506" s="36" t="s">
        <v>30</v>
      </c>
      <c r="G506" s="36" t="s">
        <v>3637</v>
      </c>
      <c r="H506" s="36" t="s">
        <v>555</v>
      </c>
      <c r="I506" s="36">
        <f>_xlfn.XLOOKUP(Table1[[#This Row],[Vendor Name]], VendorLookup!C:C, VendorLookup!B:B, "")</f>
        <v>2000185557</v>
      </c>
      <c r="J506" s="36" t="s">
        <v>53</v>
      </c>
      <c r="K506" s="36" t="s">
        <v>330</v>
      </c>
      <c r="L506" s="37" t="s">
        <v>3744</v>
      </c>
      <c r="M506" s="37">
        <v>9203029583</v>
      </c>
      <c r="N506" s="36">
        <v>2</v>
      </c>
      <c r="O506" s="38">
        <v>2400</v>
      </c>
      <c r="P506" s="36" t="s">
        <v>508</v>
      </c>
      <c r="Q506" s="38">
        <f>Table1[[#This Row],[Net Price]]*Table1[[#This Row],[Qty ordered]]</f>
        <v>2400</v>
      </c>
      <c r="R506" s="36">
        <v>1</v>
      </c>
      <c r="S506" s="36">
        <v>1</v>
      </c>
      <c r="T506" s="40">
        <v>0</v>
      </c>
      <c r="U506" s="40">
        <v>1</v>
      </c>
      <c r="V506" s="40">
        <v>1</v>
      </c>
      <c r="W506" s="40">
        <v>0</v>
      </c>
      <c r="X506" s="40" t="str">
        <f>IF(Table1[[#This Row],[GR to be done]]=Table1[[#This Row],[IR to be done]], "✔ Match", "⚠ Mismatch")</f>
        <v>⚠ Mismatch</v>
      </c>
      <c r="Y506" s="40"/>
      <c r="Z506" s="41">
        <v>45783</v>
      </c>
      <c r="AA506" s="41"/>
      <c r="AB506" s="40"/>
      <c r="AC506" s="40"/>
      <c r="AD506" s="40"/>
      <c r="AE506" s="42" t="str">
        <f>_xlfn.XLOOKUP(Table1[[#This Row],[Vendor Name]],VendorLookup!C:C,VendorLookup!H:H, "")</f>
        <v>ZZ</v>
      </c>
      <c r="AF506" s="42"/>
      <c r="AG506" s="42"/>
      <c r="AH506" s="43"/>
      <c r="AI506" s="43"/>
    </row>
    <row r="507" spans="1:35" x14ac:dyDescent="0.35">
      <c r="A507" s="45" t="str">
        <f>_xlfn.XLOOKUP(B507, NetworkLookup!B:B, NetworkLookup!A:A, "")</f>
        <v>13101</v>
      </c>
      <c r="B507" s="35">
        <v>901100666</v>
      </c>
      <c r="C507" s="45" t="str">
        <f>_xlfn.XLOOKUP(B507, NetworkLookup!B:B, NetworkLookup!C:C, "")</f>
        <v>RP MILANO 4472HP B5 DE</v>
      </c>
      <c r="D507" s="35" t="str">
        <f>_xlfn.XLOOKUP(B507, NetworkLookup!B:B, NetworkLookup!D:D, "")</f>
        <v>REMOTE</v>
      </c>
      <c r="E507" s="36" t="s">
        <v>571</v>
      </c>
      <c r="F507" s="36" t="s">
        <v>30</v>
      </c>
      <c r="G507" s="36" t="s">
        <v>3637</v>
      </c>
      <c r="H507" s="36" t="s">
        <v>555</v>
      </c>
      <c r="I507" s="36">
        <f>_xlfn.XLOOKUP(Table1[[#This Row],[Vendor Name]], VendorLookup!C:C, VendorLookup!B:B, "")</f>
        <v>2000185557</v>
      </c>
      <c r="J507" s="36" t="s">
        <v>53</v>
      </c>
      <c r="K507" s="36" t="s">
        <v>330</v>
      </c>
      <c r="L507" s="37" t="s">
        <v>3744</v>
      </c>
      <c r="M507" s="37">
        <v>9203029583</v>
      </c>
      <c r="N507" s="36">
        <v>3</v>
      </c>
      <c r="O507" s="38">
        <v>2400</v>
      </c>
      <c r="P507" s="36" t="s">
        <v>508</v>
      </c>
      <c r="Q507" s="38">
        <f>Table1[[#This Row],[Net Price]]*Table1[[#This Row],[Qty ordered]]</f>
        <v>2400</v>
      </c>
      <c r="R507" s="36">
        <v>1</v>
      </c>
      <c r="S507" s="36">
        <v>1</v>
      </c>
      <c r="T507" s="40">
        <v>0</v>
      </c>
      <c r="U507" s="40">
        <v>1</v>
      </c>
      <c r="V507" s="40">
        <v>1</v>
      </c>
      <c r="W507" s="40">
        <v>0</v>
      </c>
      <c r="X507" s="40" t="str">
        <f>IF(Table1[[#This Row],[GR to be done]]=Table1[[#This Row],[IR to be done]], "✔ Match", "⚠ Mismatch")</f>
        <v>⚠ Mismatch</v>
      </c>
      <c r="Y507" s="40"/>
      <c r="Z507" s="41">
        <v>45783</v>
      </c>
      <c r="AA507" s="41"/>
      <c r="AB507" s="40"/>
      <c r="AC507" s="40"/>
      <c r="AD507" s="40"/>
      <c r="AE507" s="42" t="str">
        <f>_xlfn.XLOOKUP(Table1[[#This Row],[Vendor Name]],VendorLookup!C:C,VendorLookup!H:H, "")</f>
        <v>ZZ</v>
      </c>
      <c r="AF507" s="42"/>
      <c r="AG507" s="42"/>
      <c r="AH507" s="43"/>
      <c r="AI507" s="43"/>
    </row>
    <row r="508" spans="1:35" x14ac:dyDescent="0.35">
      <c r="A508" s="45" t="str">
        <f>_xlfn.XLOOKUP(B508, NetworkLookup!B:B, NetworkLookup!A:A, "")</f>
        <v>13101</v>
      </c>
      <c r="B508" s="35">
        <v>901100666</v>
      </c>
      <c r="C508" s="45" t="str">
        <f>_xlfn.XLOOKUP(B508, NetworkLookup!B:B, NetworkLookup!C:C, "")</f>
        <v>RP MILANO 4472HP B5 DE</v>
      </c>
      <c r="D508" s="35" t="str">
        <f>_xlfn.XLOOKUP(B508, NetworkLookup!B:B, NetworkLookup!D:D, "")</f>
        <v>REMOTE</v>
      </c>
      <c r="E508" s="36" t="s">
        <v>571</v>
      </c>
      <c r="F508" s="36" t="s">
        <v>30</v>
      </c>
      <c r="G508" s="36" t="s">
        <v>3637</v>
      </c>
      <c r="H508" s="36" t="s">
        <v>555</v>
      </c>
      <c r="I508" s="36">
        <f>_xlfn.XLOOKUP(Table1[[#This Row],[Vendor Name]], VendorLookup!C:C, VendorLookup!B:B, "")</f>
        <v>2000185557</v>
      </c>
      <c r="J508" s="36" t="s">
        <v>53</v>
      </c>
      <c r="K508" s="36" t="s">
        <v>220</v>
      </c>
      <c r="L508" s="37" t="s">
        <v>3744</v>
      </c>
      <c r="M508" s="37">
        <v>9203029583</v>
      </c>
      <c r="N508" s="36">
        <v>4</v>
      </c>
      <c r="O508" s="38">
        <v>650</v>
      </c>
      <c r="P508" s="36" t="s">
        <v>508</v>
      </c>
      <c r="Q508" s="38">
        <f>Table1[[#This Row],[Net Price]]*Table1[[#This Row],[Qty ordered]]</f>
        <v>650</v>
      </c>
      <c r="R508" s="36">
        <v>1</v>
      </c>
      <c r="S508" s="36">
        <v>1</v>
      </c>
      <c r="T508" s="40">
        <v>0</v>
      </c>
      <c r="U508" s="40">
        <v>1</v>
      </c>
      <c r="V508" s="40">
        <v>1</v>
      </c>
      <c r="W508" s="40">
        <v>0</v>
      </c>
      <c r="X508" s="40" t="str">
        <f>IF(Table1[[#This Row],[GR to be done]]=Table1[[#This Row],[IR to be done]], "✔ Match", "⚠ Mismatch")</f>
        <v>⚠ Mismatch</v>
      </c>
      <c r="Y508" s="40"/>
      <c r="Z508" s="41">
        <v>45783</v>
      </c>
      <c r="AA508" s="41"/>
      <c r="AB508" s="40"/>
      <c r="AC508" s="40"/>
      <c r="AD508" s="40"/>
      <c r="AE508" s="42" t="str">
        <f>_xlfn.XLOOKUP(Table1[[#This Row],[Vendor Name]],VendorLookup!C:C,VendorLookup!H:H, "")</f>
        <v>ZZ</v>
      </c>
      <c r="AF508" s="42"/>
      <c r="AG508" s="42"/>
      <c r="AH508" s="43"/>
      <c r="AI508" s="43"/>
    </row>
    <row r="509" spans="1:35" x14ac:dyDescent="0.35">
      <c r="A509" s="45">
        <f>_xlfn.XLOOKUP(B509, NetworkLookup!B:B, NetworkLookup!A:A, "")</f>
        <v>2055</v>
      </c>
      <c r="B509" s="35">
        <v>902140645</v>
      </c>
      <c r="C509" s="45" t="str">
        <f>_xlfn.XLOOKUP(B509, NetworkLookup!B:B, NetworkLookup!C:C, "")</f>
        <v>MR2055 Indoor Fusion 8828 Enh DE</v>
      </c>
      <c r="D509" s="35" t="str">
        <f>_xlfn.XLOOKUP(B509, NetworkLookup!B:B, NetworkLookup!D:D, "")</f>
        <v>INDOOR</v>
      </c>
      <c r="E509" s="36" t="s">
        <v>3654</v>
      </c>
      <c r="F509" s="36" t="s">
        <v>30</v>
      </c>
      <c r="G509" s="36" t="s">
        <v>3637</v>
      </c>
      <c r="H509" s="36" t="s">
        <v>555</v>
      </c>
      <c r="I509" s="36">
        <f>_xlfn.XLOOKUP(Table1[[#This Row],[Vendor Name]], VendorLookup!C:C, VendorLookup!B:B, "")</f>
        <v>2000030587</v>
      </c>
      <c r="J509" s="36" t="s">
        <v>51</v>
      </c>
      <c r="K509" s="36" t="s">
        <v>414</v>
      </c>
      <c r="L509" s="37" t="s">
        <v>3745</v>
      </c>
      <c r="M509" s="37">
        <v>9203029584</v>
      </c>
      <c r="N509" s="36">
        <v>1</v>
      </c>
      <c r="O509" s="38">
        <v>4010</v>
      </c>
      <c r="P509" s="36" t="s">
        <v>507</v>
      </c>
      <c r="Q509" s="38">
        <f>Table1[[#This Row],[Net Price]]*Table1[[#This Row],[Qty ordered]]</f>
        <v>4010</v>
      </c>
      <c r="R509" s="39"/>
      <c r="S509" s="36">
        <v>1</v>
      </c>
      <c r="T509" s="40">
        <v>1</v>
      </c>
      <c r="U509" s="40">
        <v>0</v>
      </c>
      <c r="V509" s="40">
        <v>1</v>
      </c>
      <c r="W509" s="40">
        <v>0</v>
      </c>
      <c r="X509" s="40" t="str">
        <f>IF(Table1[[#This Row],[GR to be done]]=Table1[[#This Row],[IR to be done]], "✔ Match", "⚠ Mismatch")</f>
        <v>✔ Match</v>
      </c>
      <c r="Y509" s="40"/>
      <c r="Z509" s="41">
        <v>45783</v>
      </c>
      <c r="AA509" s="41"/>
      <c r="AB509" s="40"/>
      <c r="AC509" s="40"/>
      <c r="AD509" s="40"/>
      <c r="AE509" s="42" t="str">
        <f>_xlfn.XLOOKUP(Table1[[#This Row],[Vendor Name]],VendorLookup!C:C,VendorLookup!H:H, "")</f>
        <v>ZZ</v>
      </c>
      <c r="AF509" s="42"/>
      <c r="AG509" s="42"/>
      <c r="AH509" s="43"/>
      <c r="AI509" s="43"/>
    </row>
    <row r="510" spans="1:35" x14ac:dyDescent="0.35">
      <c r="A510" s="45">
        <f>_xlfn.XLOOKUP(B510, NetworkLookup!B:B, NetworkLookup!A:A, "")</f>
        <v>2055</v>
      </c>
      <c r="B510" s="35">
        <v>902140645</v>
      </c>
      <c r="C510" s="45" t="str">
        <f>_xlfn.XLOOKUP(B510, NetworkLookup!B:B, NetworkLookup!C:C, "")</f>
        <v>MR2055 Indoor Fusion 8828 Enh DE</v>
      </c>
      <c r="D510" s="35" t="str">
        <f>_xlfn.XLOOKUP(B510, NetworkLookup!B:B, NetworkLookup!D:D, "")</f>
        <v>INDOOR</v>
      </c>
      <c r="E510" s="36" t="s">
        <v>3654</v>
      </c>
      <c r="F510" s="36" t="s">
        <v>30</v>
      </c>
      <c r="G510" s="36" t="s">
        <v>3637</v>
      </c>
      <c r="H510" s="36" t="s">
        <v>555</v>
      </c>
      <c r="I510" s="36">
        <f>_xlfn.XLOOKUP(Table1[[#This Row],[Vendor Name]], VendorLookup!C:C, VendorLookup!B:B, "")</f>
        <v>2000030587</v>
      </c>
      <c r="J510" s="36" t="s">
        <v>51</v>
      </c>
      <c r="K510" s="36" t="s">
        <v>195</v>
      </c>
      <c r="L510" s="37" t="s">
        <v>3745</v>
      </c>
      <c r="M510" s="37">
        <v>9203029584</v>
      </c>
      <c r="N510" s="36">
        <v>2</v>
      </c>
      <c r="O510" s="38">
        <v>480</v>
      </c>
      <c r="P510" s="36" t="s">
        <v>507</v>
      </c>
      <c r="Q510" s="38">
        <f>Table1[[#This Row],[Net Price]]*Table1[[#This Row],[Qty ordered]]</f>
        <v>480</v>
      </c>
      <c r="R510" s="39"/>
      <c r="S510" s="36">
        <v>1</v>
      </c>
      <c r="T510" s="40">
        <v>1</v>
      </c>
      <c r="U510" s="40">
        <v>0</v>
      </c>
      <c r="V510" s="40">
        <v>1</v>
      </c>
      <c r="W510" s="40">
        <v>0</v>
      </c>
      <c r="X510" s="40" t="str">
        <f>IF(Table1[[#This Row],[GR to be done]]=Table1[[#This Row],[IR to be done]], "✔ Match", "⚠ Mismatch")</f>
        <v>✔ Match</v>
      </c>
      <c r="Y510" s="40"/>
      <c r="Z510" s="41">
        <v>45783</v>
      </c>
      <c r="AA510" s="41"/>
      <c r="AB510" s="40"/>
      <c r="AC510" s="40"/>
      <c r="AD510" s="40"/>
      <c r="AE510" s="42" t="str">
        <f>_xlfn.XLOOKUP(Table1[[#This Row],[Vendor Name]],VendorLookup!C:C,VendorLookup!H:H, "")</f>
        <v>ZZ</v>
      </c>
      <c r="AF510" s="42"/>
      <c r="AG510" s="42"/>
      <c r="AH510" s="43"/>
      <c r="AI510" s="43"/>
    </row>
    <row r="511" spans="1:35" x14ac:dyDescent="0.35">
      <c r="A511" s="45">
        <f>_xlfn.XLOOKUP(B511, NetworkLookup!B:B, NetworkLookup!A:A, "")</f>
        <v>2055</v>
      </c>
      <c r="B511" s="35">
        <v>902140645</v>
      </c>
      <c r="C511" s="45" t="str">
        <f>_xlfn.XLOOKUP(B511, NetworkLookup!B:B, NetworkLookup!C:C, "")</f>
        <v>MR2055 Indoor Fusion 8828 Enh DE</v>
      </c>
      <c r="D511" s="35" t="str">
        <f>_xlfn.XLOOKUP(B511, NetworkLookup!B:B, NetworkLookup!D:D, "")</f>
        <v>INDOOR</v>
      </c>
      <c r="E511" s="36" t="s">
        <v>3654</v>
      </c>
      <c r="F511" s="36" t="s">
        <v>30</v>
      </c>
      <c r="G511" s="36" t="s">
        <v>3637</v>
      </c>
      <c r="H511" s="36" t="s">
        <v>555</v>
      </c>
      <c r="I511" s="36">
        <f>_xlfn.XLOOKUP(Table1[[#This Row],[Vendor Name]], VendorLookup!C:C, VendorLookup!B:B, "")</f>
        <v>2000030587</v>
      </c>
      <c r="J511" s="36" t="s">
        <v>51</v>
      </c>
      <c r="K511" s="36" t="s">
        <v>415</v>
      </c>
      <c r="L511" s="37" t="s">
        <v>3745</v>
      </c>
      <c r="M511" s="37">
        <v>9203029584</v>
      </c>
      <c r="N511" s="36">
        <v>3</v>
      </c>
      <c r="O511" s="38">
        <v>1040</v>
      </c>
      <c r="P511" s="36" t="s">
        <v>507</v>
      </c>
      <c r="Q511" s="38">
        <f>Table1[[#This Row],[Net Price]]*Table1[[#This Row],[Qty ordered]]</f>
        <v>1040</v>
      </c>
      <c r="R511" s="39"/>
      <c r="S511" s="36">
        <v>1</v>
      </c>
      <c r="T511" s="40">
        <v>1</v>
      </c>
      <c r="U511" s="40">
        <v>0</v>
      </c>
      <c r="V511" s="40">
        <v>1</v>
      </c>
      <c r="W511" s="40">
        <v>0</v>
      </c>
      <c r="X511" s="40" t="str">
        <f>IF(Table1[[#This Row],[GR to be done]]=Table1[[#This Row],[IR to be done]], "✔ Match", "⚠ Mismatch")</f>
        <v>✔ Match</v>
      </c>
      <c r="Y511" s="40"/>
      <c r="Z511" s="41">
        <v>45783</v>
      </c>
      <c r="AA511" s="41"/>
      <c r="AB511" s="40"/>
      <c r="AC511" s="40"/>
      <c r="AD511" s="40"/>
      <c r="AE511" s="42" t="str">
        <f>_xlfn.XLOOKUP(Table1[[#This Row],[Vendor Name]],VendorLookup!C:C,VendorLookup!H:H, "")</f>
        <v>ZZ</v>
      </c>
      <c r="AF511" s="42"/>
      <c r="AG511" s="42"/>
      <c r="AH511" s="43"/>
      <c r="AI511" s="43"/>
    </row>
    <row r="512" spans="1:35" x14ac:dyDescent="0.35">
      <c r="A512" s="45">
        <f>_xlfn.XLOOKUP(B512, NetworkLookup!B:B, NetworkLookup!A:A, "")</f>
        <v>2055</v>
      </c>
      <c r="B512" s="35">
        <v>902140645</v>
      </c>
      <c r="C512" s="45" t="str">
        <f>_xlfn.XLOOKUP(B512, NetworkLookup!B:B, NetworkLookup!C:C, "")</f>
        <v>MR2055 Indoor Fusion 8828 Enh DE</v>
      </c>
      <c r="D512" s="35" t="str">
        <f>_xlfn.XLOOKUP(B512, NetworkLookup!B:B, NetworkLookup!D:D, "")</f>
        <v>INDOOR</v>
      </c>
      <c r="E512" s="36" t="s">
        <v>3654</v>
      </c>
      <c r="F512" s="36" t="s">
        <v>30</v>
      </c>
      <c r="G512" s="36" t="s">
        <v>3637</v>
      </c>
      <c r="H512" s="36" t="s">
        <v>555</v>
      </c>
      <c r="I512" s="36">
        <f>_xlfn.XLOOKUP(Table1[[#This Row],[Vendor Name]], VendorLookup!C:C, VendorLookup!B:B, "")</f>
        <v>2000030587</v>
      </c>
      <c r="J512" s="36" t="s">
        <v>51</v>
      </c>
      <c r="K512" s="36" t="s">
        <v>196</v>
      </c>
      <c r="L512" s="37" t="s">
        <v>3745</v>
      </c>
      <c r="M512" s="37">
        <v>9203029584</v>
      </c>
      <c r="N512" s="36">
        <v>4</v>
      </c>
      <c r="O512" s="38">
        <v>125</v>
      </c>
      <c r="P512" s="36" t="s">
        <v>507</v>
      </c>
      <c r="Q512" s="38">
        <f>Table1[[#This Row],[Net Price]]*Table1[[#This Row],[Qty ordered]]</f>
        <v>125</v>
      </c>
      <c r="R512" s="39"/>
      <c r="S512" s="36">
        <v>1</v>
      </c>
      <c r="T512" s="40">
        <v>1</v>
      </c>
      <c r="U512" s="40">
        <v>0</v>
      </c>
      <c r="V512" s="40">
        <v>1</v>
      </c>
      <c r="W512" s="40">
        <v>0</v>
      </c>
      <c r="X512" s="40" t="str">
        <f>IF(Table1[[#This Row],[GR to be done]]=Table1[[#This Row],[IR to be done]], "✔ Match", "⚠ Mismatch")</f>
        <v>✔ Match</v>
      </c>
      <c r="Y512" s="40"/>
      <c r="Z512" s="41">
        <v>45783</v>
      </c>
      <c r="AA512" s="41"/>
      <c r="AB512" s="40"/>
      <c r="AC512" s="40"/>
      <c r="AD512" s="40"/>
      <c r="AE512" s="42" t="str">
        <f>_xlfn.XLOOKUP(Table1[[#This Row],[Vendor Name]],VendorLookup!C:C,VendorLookup!H:H, "")</f>
        <v>ZZ</v>
      </c>
      <c r="AF512" s="42"/>
      <c r="AG512" s="42"/>
      <c r="AH512" s="43"/>
      <c r="AI512" s="43"/>
    </row>
    <row r="513" spans="1:35" x14ac:dyDescent="0.35">
      <c r="A513" s="45">
        <f>_xlfn.XLOOKUP(B513, NetworkLookup!B:B, NetworkLookup!A:A, "")</f>
        <v>0</v>
      </c>
      <c r="B513" s="35"/>
      <c r="C513" s="45">
        <f>_xlfn.XLOOKUP(B513, NetworkLookup!B:B, NetworkLookup!C:C, "")</f>
        <v>0</v>
      </c>
      <c r="D513" s="35">
        <f>_xlfn.XLOOKUP(B513, NetworkLookup!B:B, NetworkLookup!D:D, "")</f>
        <v>0</v>
      </c>
      <c r="E513" s="36"/>
      <c r="F513" s="36" t="s">
        <v>31</v>
      </c>
      <c r="G513" s="36" t="s">
        <v>3637</v>
      </c>
      <c r="H513" s="36"/>
      <c r="I513" s="36">
        <f>_xlfn.XLOOKUP(Table1[[#This Row],[Vendor Name]], VendorLookup!C:C, VendorLookup!B:B, "")</f>
        <v>1000000551</v>
      </c>
      <c r="J513" s="36" t="s">
        <v>33</v>
      </c>
      <c r="K513" s="36" t="s">
        <v>417</v>
      </c>
      <c r="L513" s="37"/>
      <c r="M513" s="37">
        <v>9203030333</v>
      </c>
      <c r="N513" s="36">
        <v>1</v>
      </c>
      <c r="O513" s="38">
        <v>73.78</v>
      </c>
      <c r="P513" s="36" t="s">
        <v>507</v>
      </c>
      <c r="Q513" s="38">
        <f>Table1[[#This Row],[Net Price]]*Table1[[#This Row],[Qty ordered]]</f>
        <v>147.56</v>
      </c>
      <c r="R513" s="39" t="s">
        <v>3623</v>
      </c>
      <c r="S513" s="36">
        <v>2</v>
      </c>
      <c r="T513" s="40">
        <v>2</v>
      </c>
      <c r="U513" s="40">
        <v>0</v>
      </c>
      <c r="V513" s="40">
        <v>2</v>
      </c>
      <c r="W513" s="40">
        <v>0</v>
      </c>
      <c r="X513" s="40" t="str">
        <f>IF(Table1[[#This Row],[GR to be done]]=Table1[[#This Row],[IR to be done]], "✔ Match", "⚠ Mismatch")</f>
        <v>✔ Match</v>
      </c>
      <c r="Y513" s="40"/>
      <c r="Z513" s="41">
        <v>45791</v>
      </c>
      <c r="AA513" s="41"/>
      <c r="AB513" s="40"/>
      <c r="AC513" s="40"/>
      <c r="AD513" s="40"/>
      <c r="AE513" s="42" t="str">
        <f>_xlfn.XLOOKUP(Table1[[#This Row],[Vendor Name]],VendorLookup!C:C,VendorLookup!H:H, "")</f>
        <v>DAP</v>
      </c>
      <c r="AF513" s="42"/>
      <c r="AG513" s="42"/>
      <c r="AH513" s="43"/>
      <c r="AI513" s="43"/>
    </row>
    <row r="514" spans="1:35" x14ac:dyDescent="0.35">
      <c r="A514" s="45">
        <f>_xlfn.XLOOKUP(B514, NetworkLookup!B:B, NetworkLookup!A:A, "")</f>
        <v>0</v>
      </c>
      <c r="B514" s="35"/>
      <c r="C514" s="45">
        <f>_xlfn.XLOOKUP(B514, NetworkLookup!B:B, NetworkLookup!C:C, "")</f>
        <v>0</v>
      </c>
      <c r="D514" s="35">
        <f>_xlfn.XLOOKUP(B514, NetworkLookup!B:B, NetworkLookup!D:D, "")</f>
        <v>0</v>
      </c>
      <c r="E514" s="36"/>
      <c r="F514" s="36" t="s">
        <v>31</v>
      </c>
      <c r="G514" s="36" t="s">
        <v>3637</v>
      </c>
      <c r="H514" s="36"/>
      <c r="I514" s="36">
        <f>_xlfn.XLOOKUP(Table1[[#This Row],[Vendor Name]], VendorLookup!C:C, VendorLookup!B:B, "")</f>
        <v>1000000551</v>
      </c>
      <c r="J514" s="36" t="s">
        <v>33</v>
      </c>
      <c r="K514" s="36" t="s">
        <v>418</v>
      </c>
      <c r="L514" s="37"/>
      <c r="M514" s="37">
        <v>9203030333</v>
      </c>
      <c r="N514" s="36">
        <v>2</v>
      </c>
      <c r="O514" s="38">
        <v>31.35</v>
      </c>
      <c r="P514" s="36" t="s">
        <v>507</v>
      </c>
      <c r="Q514" s="38">
        <f>Table1[[#This Row],[Net Price]]*Table1[[#This Row],[Qty ordered]]</f>
        <v>125.4</v>
      </c>
      <c r="R514" s="39"/>
      <c r="S514" s="36">
        <v>4</v>
      </c>
      <c r="T514" s="40">
        <v>4</v>
      </c>
      <c r="U514" s="40">
        <v>0</v>
      </c>
      <c r="V514" s="40">
        <v>4</v>
      </c>
      <c r="W514" s="40">
        <v>0</v>
      </c>
      <c r="X514" s="40" t="str">
        <f>IF(Table1[[#This Row],[GR to be done]]=Table1[[#This Row],[IR to be done]], "✔ Match", "⚠ Mismatch")</f>
        <v>✔ Match</v>
      </c>
      <c r="Y514" s="40"/>
      <c r="Z514" s="41">
        <v>45791</v>
      </c>
      <c r="AA514" s="41"/>
      <c r="AB514" s="40"/>
      <c r="AC514" s="40"/>
      <c r="AD514" s="40"/>
      <c r="AE514" s="42" t="str">
        <f>_xlfn.XLOOKUP(Table1[[#This Row],[Vendor Name]],VendorLookup!C:C,VendorLookup!H:H, "")</f>
        <v>DAP</v>
      </c>
      <c r="AF514" s="42"/>
      <c r="AG514" s="42"/>
      <c r="AH514" s="43"/>
      <c r="AI514" s="43"/>
    </row>
    <row r="515" spans="1:35" x14ac:dyDescent="0.35">
      <c r="A515" s="45">
        <f>_xlfn.XLOOKUP(B515, NetworkLookup!B:B, NetworkLookup!A:A, "")</f>
        <v>0</v>
      </c>
      <c r="B515" s="35"/>
      <c r="C515" s="45">
        <f>_xlfn.XLOOKUP(B515, NetworkLookup!B:B, NetworkLookup!C:C, "")</f>
        <v>0</v>
      </c>
      <c r="D515" s="35">
        <f>_xlfn.XLOOKUP(B515, NetworkLookup!B:B, NetworkLookup!D:D, "")</f>
        <v>0</v>
      </c>
      <c r="E515" s="36"/>
      <c r="F515" s="36" t="s">
        <v>31</v>
      </c>
      <c r="G515" s="36" t="s">
        <v>3637</v>
      </c>
      <c r="H515" s="36"/>
      <c r="I515" s="36">
        <f>_xlfn.XLOOKUP(Table1[[#This Row],[Vendor Name]], VendorLookup!C:C, VendorLookup!B:B, "")</f>
        <v>1000000551</v>
      </c>
      <c r="J515" s="36" t="s">
        <v>33</v>
      </c>
      <c r="K515" s="36" t="s">
        <v>419</v>
      </c>
      <c r="L515" s="37"/>
      <c r="M515" s="37">
        <v>9203030333</v>
      </c>
      <c r="N515" s="36">
        <v>3</v>
      </c>
      <c r="O515" s="38">
        <v>0.01</v>
      </c>
      <c r="P515" s="36" t="s">
        <v>507</v>
      </c>
      <c r="Q515" s="38">
        <f>Table1[[#This Row],[Net Price]]*Table1[[#This Row],[Qty ordered]]</f>
        <v>1.52</v>
      </c>
      <c r="R515" s="39"/>
      <c r="S515" s="36">
        <v>152</v>
      </c>
      <c r="T515" s="40">
        <v>152</v>
      </c>
      <c r="U515" s="40">
        <v>0</v>
      </c>
      <c r="V515" s="40">
        <v>152</v>
      </c>
      <c r="W515" s="40">
        <v>0</v>
      </c>
      <c r="X515" s="40" t="str">
        <f>IF(Table1[[#This Row],[GR to be done]]=Table1[[#This Row],[IR to be done]], "✔ Match", "⚠ Mismatch")</f>
        <v>✔ Match</v>
      </c>
      <c r="Y515" s="40"/>
      <c r="Z515" s="41">
        <v>45791</v>
      </c>
      <c r="AA515" s="41"/>
      <c r="AB515" s="40"/>
      <c r="AC515" s="40"/>
      <c r="AD515" s="40"/>
      <c r="AE515" s="42" t="str">
        <f>_xlfn.XLOOKUP(Table1[[#This Row],[Vendor Name]],VendorLookup!C:C,VendorLookup!H:H, "")</f>
        <v>DAP</v>
      </c>
      <c r="AF515" s="42"/>
      <c r="AG515" s="42"/>
      <c r="AH515" s="43"/>
      <c r="AI515" s="43"/>
    </row>
    <row r="516" spans="1:35" x14ac:dyDescent="0.35">
      <c r="A516" s="45" t="str">
        <f>_xlfn.XLOOKUP(B516, NetworkLookup!B:B, NetworkLookup!A:A, "")</f>
        <v>13101</v>
      </c>
      <c r="B516" s="35">
        <v>901100666</v>
      </c>
      <c r="C516" s="45" t="str">
        <f>_xlfn.XLOOKUP(B516, NetworkLookup!B:B, NetworkLookup!C:C, "")</f>
        <v>RP MILANO 4472HP B5 DE</v>
      </c>
      <c r="D516" s="35" t="str">
        <f>_xlfn.XLOOKUP(B516, NetworkLookup!B:B, NetworkLookup!D:D, "")</f>
        <v>REMOTE</v>
      </c>
      <c r="E516" s="36" t="s">
        <v>3653</v>
      </c>
      <c r="F516" s="36" t="s">
        <v>30</v>
      </c>
      <c r="G516" s="36" t="s">
        <v>3637</v>
      </c>
      <c r="H516" s="36" t="s">
        <v>3786</v>
      </c>
      <c r="I516" s="36">
        <f>_xlfn.XLOOKUP(Table1[[#This Row],[Vendor Name]], VendorLookup!C:C, VendorLookup!B:B, "")</f>
        <v>1000003280</v>
      </c>
      <c r="J516" s="36" t="s">
        <v>35</v>
      </c>
      <c r="K516" s="36" t="s">
        <v>420</v>
      </c>
      <c r="L516" s="37" t="s">
        <v>3765</v>
      </c>
      <c r="M516" s="37">
        <v>9203030434</v>
      </c>
      <c r="N516" s="36">
        <v>1</v>
      </c>
      <c r="O516" s="38">
        <v>97.14</v>
      </c>
      <c r="P516" s="36" t="s">
        <v>507</v>
      </c>
      <c r="Q516" s="38">
        <f>Table1[[#This Row],[Net Price]]*Table1[[#This Row],[Qty ordered]]</f>
        <v>971.4</v>
      </c>
      <c r="R516" s="36">
        <v>1.3833599999999999</v>
      </c>
      <c r="S516" s="36">
        <v>10</v>
      </c>
      <c r="T516" s="40">
        <v>10</v>
      </c>
      <c r="U516" s="40">
        <v>0</v>
      </c>
      <c r="V516" s="40">
        <v>10</v>
      </c>
      <c r="W516" s="40">
        <v>0</v>
      </c>
      <c r="X516" s="40" t="str">
        <f>IF(Table1[[#This Row],[GR to be done]]=Table1[[#This Row],[IR to be done]], "✔ Match", "⚠ Mismatch")</f>
        <v>✔ Match</v>
      </c>
      <c r="Y516" s="40"/>
      <c r="Z516" s="41">
        <v>45792</v>
      </c>
      <c r="AA516" s="41"/>
      <c r="AB516" s="40"/>
      <c r="AC516" s="40"/>
      <c r="AD516" s="40"/>
      <c r="AE516" s="42" t="str">
        <f>_xlfn.XLOOKUP(Table1[[#This Row],[Vendor Name]],VendorLookup!C:C,VendorLookup!H:H, "")</f>
        <v>DAP</v>
      </c>
      <c r="AF516" s="42"/>
      <c r="AG516" s="42"/>
      <c r="AH516" s="43"/>
      <c r="AI516" s="43"/>
    </row>
    <row r="517" spans="1:35" x14ac:dyDescent="0.35">
      <c r="A517" s="45">
        <f>_xlfn.XLOOKUP(B517, NetworkLookup!B:B, NetworkLookup!A:A, "")</f>
        <v>0</v>
      </c>
      <c r="B517" s="35"/>
      <c r="C517" s="45">
        <f>_xlfn.XLOOKUP(B517, NetworkLookup!B:B, NetworkLookup!C:C, "")</f>
        <v>0</v>
      </c>
      <c r="D517" s="35">
        <f>_xlfn.XLOOKUP(B517, NetworkLookup!B:B, NetworkLookup!D:D, "")</f>
        <v>0</v>
      </c>
      <c r="E517" s="36" t="s">
        <v>622</v>
      </c>
      <c r="F517" s="36" t="s">
        <v>31</v>
      </c>
      <c r="G517" s="36" t="s">
        <v>3637</v>
      </c>
      <c r="H517" s="36"/>
      <c r="I517" s="36">
        <f>_xlfn.XLOOKUP(Table1[[#This Row],[Vendor Name]], VendorLookup!C:C, VendorLookup!B:B, "")</f>
        <v>1000003280</v>
      </c>
      <c r="J517" s="36" t="s">
        <v>35</v>
      </c>
      <c r="K517" s="36" t="s">
        <v>421</v>
      </c>
      <c r="L517" s="37" t="s">
        <v>3766</v>
      </c>
      <c r="M517" s="37">
        <v>9203030458</v>
      </c>
      <c r="N517" s="36">
        <v>1</v>
      </c>
      <c r="O517" s="38">
        <v>1598.27</v>
      </c>
      <c r="P517" s="36" t="s">
        <v>507</v>
      </c>
      <c r="Q517" s="38">
        <f>Table1[[#This Row],[Net Price]]*Table1[[#This Row],[Qty ordered]]</f>
        <v>3196.54</v>
      </c>
      <c r="R517" s="36">
        <v>1.3833599999999999</v>
      </c>
      <c r="S517" s="36">
        <v>2</v>
      </c>
      <c r="T517" s="40">
        <v>2</v>
      </c>
      <c r="U517" s="40">
        <v>0</v>
      </c>
      <c r="V517" s="40">
        <v>2</v>
      </c>
      <c r="W517" s="40">
        <v>0</v>
      </c>
      <c r="X517" s="40" t="str">
        <f>IF(Table1[[#This Row],[GR to be done]]=Table1[[#This Row],[IR to be done]], "✔ Match", "⚠ Mismatch")</f>
        <v>✔ Match</v>
      </c>
      <c r="Y517" s="40"/>
      <c r="Z517" s="41">
        <v>45792</v>
      </c>
      <c r="AA517" s="41"/>
      <c r="AB517" s="40"/>
      <c r="AC517" s="40"/>
      <c r="AD517" s="40"/>
      <c r="AE517" s="42" t="str">
        <f>_xlfn.XLOOKUP(Table1[[#This Row],[Vendor Name]],VendorLookup!C:C,VendorLookup!H:H, "")</f>
        <v>DAP</v>
      </c>
      <c r="AF517" s="42"/>
      <c r="AG517" s="42"/>
      <c r="AH517" s="43"/>
      <c r="AI517" s="43"/>
    </row>
    <row r="518" spans="1:35" x14ac:dyDescent="0.35">
      <c r="A518" s="45">
        <f>_xlfn.XLOOKUP(B518, NetworkLookup!B:B, NetworkLookup!A:A, "")</f>
        <v>0</v>
      </c>
      <c r="B518" s="35"/>
      <c r="C518" s="45">
        <f>_xlfn.XLOOKUP(B518, NetworkLookup!B:B, NetworkLookup!C:C, "")</f>
        <v>0</v>
      </c>
      <c r="D518" s="35">
        <f>_xlfn.XLOOKUP(B518, NetworkLookup!B:B, NetworkLookup!D:D, "")</f>
        <v>0</v>
      </c>
      <c r="E518" s="36" t="s">
        <v>3659</v>
      </c>
      <c r="F518" s="36" t="s">
        <v>31</v>
      </c>
      <c r="G518" s="36" t="s">
        <v>3637</v>
      </c>
      <c r="H518" s="36"/>
      <c r="I518" s="36">
        <f>_xlfn.XLOOKUP(Table1[[#This Row],[Vendor Name]], VendorLookup!C:C, VendorLookup!B:B, "")</f>
        <v>1000003280</v>
      </c>
      <c r="J518" s="36" t="s">
        <v>35</v>
      </c>
      <c r="K518" s="36" t="s">
        <v>421</v>
      </c>
      <c r="L518" s="37" t="s">
        <v>3767</v>
      </c>
      <c r="M518" s="37">
        <v>9203030458</v>
      </c>
      <c r="N518" s="36">
        <v>2</v>
      </c>
      <c r="O518" s="38">
        <v>1598.27</v>
      </c>
      <c r="P518" s="36" t="s">
        <v>507</v>
      </c>
      <c r="Q518" s="38">
        <f>Table1[[#This Row],[Net Price]]*Table1[[#This Row],[Qty ordered]]</f>
        <v>6393.08</v>
      </c>
      <c r="R518" s="36">
        <v>1.3833599999999999</v>
      </c>
      <c r="S518" s="36">
        <v>4</v>
      </c>
      <c r="T518" s="40">
        <v>4</v>
      </c>
      <c r="U518" s="40">
        <v>0</v>
      </c>
      <c r="V518" s="40">
        <v>4</v>
      </c>
      <c r="W518" s="40">
        <v>0</v>
      </c>
      <c r="X518" s="40" t="str">
        <f>IF(Table1[[#This Row],[GR to be done]]=Table1[[#This Row],[IR to be done]], "✔ Match", "⚠ Mismatch")</f>
        <v>✔ Match</v>
      </c>
      <c r="Y518" s="40"/>
      <c r="Z518" s="41">
        <v>45792</v>
      </c>
      <c r="AA518" s="41"/>
      <c r="AB518" s="40"/>
      <c r="AC518" s="40"/>
      <c r="AD518" s="40"/>
      <c r="AE518" s="42" t="str">
        <f>_xlfn.XLOOKUP(Table1[[#This Row],[Vendor Name]],VendorLookup!C:C,VendorLookup!H:H, "")</f>
        <v>DAP</v>
      </c>
      <c r="AF518" s="42"/>
      <c r="AG518" s="42"/>
      <c r="AH518" s="43"/>
      <c r="AI518" s="43"/>
    </row>
    <row r="519" spans="1:35" x14ac:dyDescent="0.35">
      <c r="A519" s="45">
        <f>_xlfn.XLOOKUP(B519, NetworkLookup!B:B, NetworkLookup!A:A, "")</f>
        <v>0</v>
      </c>
      <c r="B519" s="35"/>
      <c r="C519" s="45">
        <f>_xlfn.XLOOKUP(B519, NetworkLookup!B:B, NetworkLookup!C:C, "")</f>
        <v>0</v>
      </c>
      <c r="D519" s="35">
        <f>_xlfn.XLOOKUP(B519, NetworkLookup!B:B, NetworkLookup!D:D, "")</f>
        <v>0</v>
      </c>
      <c r="E519" s="36" t="s">
        <v>3659</v>
      </c>
      <c r="F519" s="36" t="s">
        <v>32</v>
      </c>
      <c r="G519" s="36" t="s">
        <v>3637</v>
      </c>
      <c r="H519" s="36"/>
      <c r="I519" s="36">
        <f>_xlfn.XLOOKUP(Table1[[#This Row],[Vendor Name]], VendorLookup!C:C, VendorLookup!B:B, "")</f>
        <v>1000003280</v>
      </c>
      <c r="J519" s="36" t="s">
        <v>35</v>
      </c>
      <c r="K519" s="36" t="s">
        <v>383</v>
      </c>
      <c r="L519" s="37" t="s">
        <v>3767</v>
      </c>
      <c r="M519" s="37">
        <v>9203030459</v>
      </c>
      <c r="N519" s="36">
        <v>1</v>
      </c>
      <c r="O519" s="38">
        <v>3875.09</v>
      </c>
      <c r="P519" s="36" t="s">
        <v>507</v>
      </c>
      <c r="Q519" s="38">
        <f>Table1[[#This Row],[Net Price]]*Table1[[#This Row],[Qty ordered]]</f>
        <v>15500.36</v>
      </c>
      <c r="R519" s="36">
        <v>1.3833599999999999</v>
      </c>
      <c r="S519" s="36">
        <v>4</v>
      </c>
      <c r="T519" s="40">
        <v>4</v>
      </c>
      <c r="U519" s="40">
        <v>0</v>
      </c>
      <c r="V519" s="40">
        <v>4</v>
      </c>
      <c r="W519" s="40">
        <v>0</v>
      </c>
      <c r="X519" s="40" t="str">
        <f>IF(Table1[[#This Row],[GR to be done]]=Table1[[#This Row],[IR to be done]], "✔ Match", "⚠ Mismatch")</f>
        <v>✔ Match</v>
      </c>
      <c r="Y519" s="40"/>
      <c r="Z519" s="41">
        <v>45792</v>
      </c>
      <c r="AA519" s="41"/>
      <c r="AB519" s="40"/>
      <c r="AC519" s="40"/>
      <c r="AD519" s="40"/>
      <c r="AE519" s="42" t="str">
        <f>_xlfn.XLOOKUP(Table1[[#This Row],[Vendor Name]],VendorLookup!C:C,VendorLookup!H:H, "")</f>
        <v>DAP</v>
      </c>
      <c r="AF519" s="42"/>
      <c r="AG519" s="42"/>
      <c r="AH519" s="43"/>
      <c r="AI519" s="43"/>
    </row>
    <row r="520" spans="1:35" x14ac:dyDescent="0.35">
      <c r="A520" s="45">
        <f>_xlfn.XLOOKUP(B520, NetworkLookup!B:B, NetworkLookup!A:A, "")</f>
        <v>0</v>
      </c>
      <c r="B520" s="35"/>
      <c r="C520" s="45">
        <f>_xlfn.XLOOKUP(B520, NetworkLookup!B:B, NetworkLookup!C:C, "")</f>
        <v>0</v>
      </c>
      <c r="D520" s="35">
        <f>_xlfn.XLOOKUP(B520, NetworkLookup!B:B, NetworkLookup!D:D, "")</f>
        <v>0</v>
      </c>
      <c r="E520" s="36" t="s">
        <v>3659</v>
      </c>
      <c r="F520" s="36" t="s">
        <v>32</v>
      </c>
      <c r="G520" s="36" t="s">
        <v>3637</v>
      </c>
      <c r="H520" s="36"/>
      <c r="I520" s="36">
        <f>_xlfn.XLOOKUP(Table1[[#This Row],[Vendor Name]], VendorLookup!C:C, VendorLookup!B:B, "")</f>
        <v>1000003280</v>
      </c>
      <c r="J520" s="36" t="s">
        <v>35</v>
      </c>
      <c r="K520" s="36" t="s">
        <v>422</v>
      </c>
      <c r="L520" s="37" t="s">
        <v>3767</v>
      </c>
      <c r="M520" s="37">
        <v>9203030459</v>
      </c>
      <c r="N520" s="36">
        <v>2</v>
      </c>
      <c r="O520" s="38">
        <v>83.4</v>
      </c>
      <c r="P520" s="36" t="s">
        <v>507</v>
      </c>
      <c r="Q520" s="38">
        <f>Table1[[#This Row],[Net Price]]*Table1[[#This Row],[Qty ordered]]</f>
        <v>250.20000000000002</v>
      </c>
      <c r="R520" s="39"/>
      <c r="S520" s="36">
        <v>3</v>
      </c>
      <c r="T520" s="40">
        <v>3</v>
      </c>
      <c r="U520" s="40">
        <v>0</v>
      </c>
      <c r="V520" s="40">
        <v>3</v>
      </c>
      <c r="W520" s="40">
        <v>0</v>
      </c>
      <c r="X520" s="40" t="str">
        <f>IF(Table1[[#This Row],[GR to be done]]=Table1[[#This Row],[IR to be done]], "✔ Match", "⚠ Mismatch")</f>
        <v>✔ Match</v>
      </c>
      <c r="Y520" s="40"/>
      <c r="Z520" s="41">
        <v>45792</v>
      </c>
      <c r="AA520" s="41"/>
      <c r="AB520" s="40"/>
      <c r="AC520" s="40"/>
      <c r="AD520" s="40"/>
      <c r="AE520" s="42" t="str">
        <f>_xlfn.XLOOKUP(Table1[[#This Row],[Vendor Name]],VendorLookup!C:C,VendorLookup!H:H, "")</f>
        <v>DAP</v>
      </c>
      <c r="AF520" s="42"/>
      <c r="AG520" s="42"/>
      <c r="AH520" s="43"/>
      <c r="AI520" s="43"/>
    </row>
    <row r="521" spans="1:35" x14ac:dyDescent="0.35">
      <c r="A521" s="45">
        <f>_xlfn.XLOOKUP(B521, NetworkLookup!B:B, NetworkLookup!A:A, "")</f>
        <v>2055</v>
      </c>
      <c r="B521" s="35">
        <v>902140645</v>
      </c>
      <c r="C521" s="45" t="str">
        <f>_xlfn.XLOOKUP(B521, NetworkLookup!B:B, NetworkLookup!C:C, "")</f>
        <v>MR2055 Indoor Fusion 8828 Enh DE</v>
      </c>
      <c r="D521" s="35" t="str">
        <f>_xlfn.XLOOKUP(B521, NetworkLookup!B:B, NetworkLookup!D:D, "")</f>
        <v>INDOOR</v>
      </c>
      <c r="E521" s="36" t="s">
        <v>622</v>
      </c>
      <c r="F521" s="36" t="s">
        <v>30</v>
      </c>
      <c r="G521" s="36" t="s">
        <v>3637</v>
      </c>
      <c r="H521" s="36" t="s">
        <v>555</v>
      </c>
      <c r="I521" s="36">
        <f>_xlfn.XLOOKUP(Table1[[#This Row],[Vendor Name]], VendorLookup!C:C, VendorLookup!B:B, "")</f>
        <v>2000041466</v>
      </c>
      <c r="J521" s="36" t="s">
        <v>1810</v>
      </c>
      <c r="K521" s="36" t="s">
        <v>408</v>
      </c>
      <c r="L521" s="37" t="s">
        <v>3766</v>
      </c>
      <c r="M521" s="37">
        <v>9203030474</v>
      </c>
      <c r="N521" s="36">
        <v>1</v>
      </c>
      <c r="O521" s="38">
        <v>67.5</v>
      </c>
      <c r="P521" s="36" t="s">
        <v>507</v>
      </c>
      <c r="Q521" s="38">
        <f>Table1[[#This Row],[Net Price]]*Table1[[#This Row],[Qty ordered]]</f>
        <v>405</v>
      </c>
      <c r="R521" s="36">
        <v>1.3833599999999999</v>
      </c>
      <c r="S521" s="36">
        <v>6</v>
      </c>
      <c r="T521" s="40">
        <v>6</v>
      </c>
      <c r="U521" s="40">
        <v>0</v>
      </c>
      <c r="V521" s="40">
        <v>6</v>
      </c>
      <c r="W521" s="40">
        <v>0</v>
      </c>
      <c r="X521" s="40" t="str">
        <f>IF(Table1[[#This Row],[GR to be done]]=Table1[[#This Row],[IR to be done]], "✔ Match", "⚠ Mismatch")</f>
        <v>✔ Match</v>
      </c>
      <c r="Y521" s="40"/>
      <c r="Z521" s="41">
        <v>45792</v>
      </c>
      <c r="AA521" s="41"/>
      <c r="AB521" s="40"/>
      <c r="AC521" s="40"/>
      <c r="AD521" s="40"/>
      <c r="AE521" s="42" t="str">
        <f>_xlfn.XLOOKUP(Table1[[#This Row],[Vendor Name]],VendorLookup!C:C,VendorLookup!H:H, "")</f>
        <v>DAP</v>
      </c>
      <c r="AF521" s="42"/>
      <c r="AG521" s="42"/>
      <c r="AH521" s="43"/>
      <c r="AI521" s="43"/>
    </row>
    <row r="522" spans="1:35" x14ac:dyDescent="0.35">
      <c r="A522" s="45">
        <f>_xlfn.XLOOKUP(B522, NetworkLookup!B:B, NetworkLookup!A:A, "")</f>
        <v>2256</v>
      </c>
      <c r="B522" s="35">
        <v>902111010</v>
      </c>
      <c r="C522" s="45" t="str">
        <f>_xlfn.XLOOKUP(B522, NetworkLookup!B:B, NetworkLookup!C:C, "")</f>
        <v>IND RDS MR2024 DOT 2256 DE</v>
      </c>
      <c r="D522" s="35" t="str">
        <f>_xlfn.XLOOKUP(B522, NetworkLookup!B:B, NetworkLookup!D:D, "")</f>
        <v>INDOOR</v>
      </c>
      <c r="E522" s="36" t="s">
        <v>3659</v>
      </c>
      <c r="F522" s="36" t="s">
        <v>30</v>
      </c>
      <c r="G522" s="36" t="s">
        <v>3637</v>
      </c>
      <c r="H522" s="36" t="s">
        <v>555</v>
      </c>
      <c r="I522" s="36">
        <f>_xlfn.XLOOKUP(Table1[[#This Row],[Vendor Name]], VendorLookup!C:C, VendorLookup!B:B, "")</f>
        <v>2000041466</v>
      </c>
      <c r="J522" s="36" t="s">
        <v>1810</v>
      </c>
      <c r="K522" s="36" t="s">
        <v>423</v>
      </c>
      <c r="L522" s="37" t="s">
        <v>3767</v>
      </c>
      <c r="M522" s="37">
        <v>9203030559</v>
      </c>
      <c r="N522" s="36">
        <v>1</v>
      </c>
      <c r="O522" s="38">
        <v>1808.31</v>
      </c>
      <c r="P522" s="36" t="s">
        <v>507</v>
      </c>
      <c r="Q522" s="38">
        <f>Table1[[#This Row],[Net Price]]*Table1[[#This Row],[Qty ordered]]</f>
        <v>5424.93</v>
      </c>
      <c r="R522" s="36">
        <v>1.3833599999999999</v>
      </c>
      <c r="S522" s="36">
        <v>3</v>
      </c>
      <c r="T522" s="40">
        <v>3</v>
      </c>
      <c r="U522" s="40">
        <v>0</v>
      </c>
      <c r="V522" s="40">
        <v>3</v>
      </c>
      <c r="W522" s="40">
        <v>0</v>
      </c>
      <c r="X522" s="40" t="str">
        <f>IF(Table1[[#This Row],[GR to be done]]=Table1[[#This Row],[IR to be done]], "✔ Match", "⚠ Mismatch")</f>
        <v>✔ Match</v>
      </c>
      <c r="Y522" s="40"/>
      <c r="Z522" s="41">
        <v>45793</v>
      </c>
      <c r="AA522" s="41"/>
      <c r="AB522" s="40"/>
      <c r="AC522" s="40"/>
      <c r="AD522" s="40"/>
      <c r="AE522" s="42" t="str">
        <f>_xlfn.XLOOKUP(Table1[[#This Row],[Vendor Name]],VendorLookup!C:C,VendorLookup!H:H, "")</f>
        <v>DAP</v>
      </c>
      <c r="AF522" s="42"/>
      <c r="AG522" s="42"/>
      <c r="AH522" s="43"/>
      <c r="AI522" s="43"/>
    </row>
    <row r="523" spans="1:35" x14ac:dyDescent="0.35">
      <c r="A523" s="45">
        <f>_xlfn.XLOOKUP(B523, NetworkLookup!B:B, NetworkLookup!A:A, "")</f>
        <v>2256</v>
      </c>
      <c r="B523" s="35">
        <v>902111010</v>
      </c>
      <c r="C523" s="45" t="str">
        <f>_xlfn.XLOOKUP(B523, NetworkLookup!B:B, NetworkLookup!C:C, "")</f>
        <v>IND RDS MR2024 DOT 2256 DE</v>
      </c>
      <c r="D523" s="35" t="str">
        <f>_xlfn.XLOOKUP(B523, NetworkLookup!B:B, NetworkLookup!D:D, "")</f>
        <v>INDOOR</v>
      </c>
      <c r="E523" s="36" t="s">
        <v>3659</v>
      </c>
      <c r="F523" s="36" t="s">
        <v>30</v>
      </c>
      <c r="G523" s="36" t="s">
        <v>3637</v>
      </c>
      <c r="H523" s="36" t="s">
        <v>555</v>
      </c>
      <c r="I523" s="36">
        <f>_xlfn.XLOOKUP(Table1[[#This Row],[Vendor Name]], VendorLookup!C:C, VendorLookup!B:B, "")</f>
        <v>2000041466</v>
      </c>
      <c r="J523" s="36" t="s">
        <v>1810</v>
      </c>
      <c r="K523" s="36" t="s">
        <v>424</v>
      </c>
      <c r="L523" s="37" t="s">
        <v>3767</v>
      </c>
      <c r="M523" s="37">
        <v>9203030559</v>
      </c>
      <c r="N523" s="36">
        <v>2</v>
      </c>
      <c r="O523" s="38">
        <v>1246.29</v>
      </c>
      <c r="P523" s="36" t="s">
        <v>507</v>
      </c>
      <c r="Q523" s="38">
        <f>Table1[[#This Row],[Net Price]]*Table1[[#This Row],[Qty ordered]]</f>
        <v>27418.379999999997</v>
      </c>
      <c r="R523" s="36">
        <v>1.3833599999999999</v>
      </c>
      <c r="S523" s="36">
        <v>22</v>
      </c>
      <c r="T523" s="40">
        <v>22</v>
      </c>
      <c r="U523" s="40">
        <v>0</v>
      </c>
      <c r="V523" s="40">
        <v>22</v>
      </c>
      <c r="W523" s="40">
        <v>0</v>
      </c>
      <c r="X523" s="40" t="str">
        <f>IF(Table1[[#This Row],[GR to be done]]=Table1[[#This Row],[IR to be done]], "✔ Match", "⚠ Mismatch")</f>
        <v>✔ Match</v>
      </c>
      <c r="Y523" s="40"/>
      <c r="Z523" s="41">
        <v>45793</v>
      </c>
      <c r="AA523" s="41"/>
      <c r="AB523" s="40"/>
      <c r="AC523" s="40"/>
      <c r="AD523" s="40"/>
      <c r="AE523" s="42" t="str">
        <f>_xlfn.XLOOKUP(Table1[[#This Row],[Vendor Name]],VendorLookup!C:C,VendorLookup!H:H, "")</f>
        <v>DAP</v>
      </c>
      <c r="AF523" s="42"/>
      <c r="AG523" s="42"/>
      <c r="AH523" s="43"/>
      <c r="AI523" s="43"/>
    </row>
    <row r="524" spans="1:35" x14ac:dyDescent="0.35">
      <c r="A524" s="45">
        <f>_xlfn.XLOOKUP(B524, NetworkLookup!B:B, NetworkLookup!A:A, "")</f>
        <v>2256</v>
      </c>
      <c r="B524" s="35">
        <v>902111010</v>
      </c>
      <c r="C524" s="45" t="str">
        <f>_xlfn.XLOOKUP(B524, NetworkLookup!B:B, NetworkLookup!C:C, "")</f>
        <v>IND RDS MR2024 DOT 2256 DE</v>
      </c>
      <c r="D524" s="35" t="str">
        <f>_xlfn.XLOOKUP(B524, NetworkLookup!B:B, NetworkLookup!D:D, "")</f>
        <v>INDOOR</v>
      </c>
      <c r="E524" s="36" t="s">
        <v>3659</v>
      </c>
      <c r="F524" s="36" t="s">
        <v>30</v>
      </c>
      <c r="G524" s="36" t="s">
        <v>3637</v>
      </c>
      <c r="H524" s="36" t="s">
        <v>555</v>
      </c>
      <c r="I524" s="36">
        <f>_xlfn.XLOOKUP(Table1[[#This Row],[Vendor Name]], VendorLookup!C:C, VendorLookup!B:B, "")</f>
        <v>2000041466</v>
      </c>
      <c r="J524" s="36" t="s">
        <v>1810</v>
      </c>
      <c r="K524" s="36" t="s">
        <v>212</v>
      </c>
      <c r="L524" s="37" t="s">
        <v>3767</v>
      </c>
      <c r="M524" s="37">
        <v>9203030559</v>
      </c>
      <c r="N524" s="36">
        <v>3</v>
      </c>
      <c r="O524" s="38">
        <v>3575</v>
      </c>
      <c r="P524" s="36" t="s">
        <v>507</v>
      </c>
      <c r="Q524" s="38">
        <f>Table1[[#This Row],[Net Price]]*Table1[[#This Row],[Qty ordered]]</f>
        <v>3575</v>
      </c>
      <c r="R524" s="39"/>
      <c r="S524" s="36">
        <v>1</v>
      </c>
      <c r="T524" s="40">
        <v>1</v>
      </c>
      <c r="U524" s="40">
        <v>0</v>
      </c>
      <c r="V524" s="40">
        <v>1</v>
      </c>
      <c r="W524" s="40">
        <v>0</v>
      </c>
      <c r="X524" s="40" t="str">
        <f>IF(Table1[[#This Row],[GR to be done]]=Table1[[#This Row],[IR to be done]], "✔ Match", "⚠ Mismatch")</f>
        <v>✔ Match</v>
      </c>
      <c r="Y524" s="40"/>
      <c r="Z524" s="41">
        <v>45793</v>
      </c>
      <c r="AA524" s="41"/>
      <c r="AB524" s="40"/>
      <c r="AC524" s="40"/>
      <c r="AD524" s="40"/>
      <c r="AE524" s="42" t="str">
        <f>_xlfn.XLOOKUP(Table1[[#This Row],[Vendor Name]],VendorLookup!C:C,VendorLookup!H:H, "")</f>
        <v>DAP</v>
      </c>
      <c r="AF524" s="42"/>
      <c r="AG524" s="42"/>
      <c r="AH524" s="43"/>
      <c r="AI524" s="43"/>
    </row>
    <row r="525" spans="1:35" x14ac:dyDescent="0.35">
      <c r="A525" s="45" t="str">
        <f>_xlfn.XLOOKUP(B525, NetworkLookup!B:B, NetworkLookup!A:A, "")</f>
        <v>000989</v>
      </c>
      <c r="B525" s="35">
        <v>901837526</v>
      </c>
      <c r="C525" s="45" t="str">
        <f>_xlfn.XLOOKUP(B525, NetworkLookup!B:B, NetworkLookup!C:C, "")</f>
        <v>RP MILANO 4461 B77D DE</v>
      </c>
      <c r="D525" s="35" t="str">
        <f>_xlfn.XLOOKUP(B525, NetworkLookup!B:B, NetworkLookup!D:D, "")</f>
        <v>REMOTE</v>
      </c>
      <c r="E525" s="36" t="s">
        <v>3652</v>
      </c>
      <c r="F525" s="36" t="s">
        <v>30</v>
      </c>
      <c r="G525" s="36" t="s">
        <v>3637</v>
      </c>
      <c r="H525" s="36" t="s">
        <v>3787</v>
      </c>
      <c r="I525" s="36">
        <f>_xlfn.XLOOKUP(Table1[[#This Row],[Vendor Name]], VendorLookup!C:C, VendorLookup!B:B, "")</f>
        <v>1000003280</v>
      </c>
      <c r="J525" s="36" t="s">
        <v>35</v>
      </c>
      <c r="K525" s="36" t="s">
        <v>421</v>
      </c>
      <c r="L525" s="37" t="s">
        <v>3768</v>
      </c>
      <c r="M525" s="37">
        <v>9203030593</v>
      </c>
      <c r="N525" s="36">
        <v>1</v>
      </c>
      <c r="O525" s="38">
        <v>1598.27</v>
      </c>
      <c r="P525" s="36" t="s">
        <v>507</v>
      </c>
      <c r="Q525" s="38">
        <f>Table1[[#This Row],[Net Price]]*Table1[[#This Row],[Qty ordered]]</f>
        <v>11187.89</v>
      </c>
      <c r="R525" s="36">
        <v>1.3833599999999999</v>
      </c>
      <c r="S525" s="36">
        <v>7</v>
      </c>
      <c r="T525" s="40">
        <v>7</v>
      </c>
      <c r="U525" s="40">
        <v>0</v>
      </c>
      <c r="V525" s="40">
        <v>7</v>
      </c>
      <c r="W525" s="40">
        <v>0</v>
      </c>
      <c r="X525" s="40" t="str">
        <f>IF(Table1[[#This Row],[GR to be done]]=Table1[[#This Row],[IR to be done]], "✔ Match", "⚠ Mismatch")</f>
        <v>✔ Match</v>
      </c>
      <c r="Y525" s="40"/>
      <c r="Z525" s="41">
        <v>45793</v>
      </c>
      <c r="AA525" s="41"/>
      <c r="AB525" s="40"/>
      <c r="AC525" s="40"/>
      <c r="AD525" s="40"/>
      <c r="AE525" s="42" t="str">
        <f>_xlfn.XLOOKUP(Table1[[#This Row],[Vendor Name]],VendorLookup!C:C,VendorLookup!H:H, "")</f>
        <v>DAP</v>
      </c>
      <c r="AF525" s="42"/>
      <c r="AG525" s="42"/>
      <c r="AH525" s="43"/>
      <c r="AI525" s="43"/>
    </row>
    <row r="526" spans="1:35" x14ac:dyDescent="0.35">
      <c r="A526" s="45" t="str">
        <f>_xlfn.XLOOKUP(B526, NetworkLookup!B:B, NetworkLookup!A:A, "")</f>
        <v>000666</v>
      </c>
      <c r="B526" s="35">
        <v>902042566</v>
      </c>
      <c r="C526" s="45" t="str">
        <f>_xlfn.XLOOKUP(B526, NetworkLookup!B:B, NetworkLookup!C:C, "")</f>
        <v>RP MILANO 4461HP B41 HW</v>
      </c>
      <c r="D526" s="35" t="str">
        <f>_xlfn.XLOOKUP(B526, NetworkLookup!B:B, NetworkLookup!D:D, "")</f>
        <v>REMOTE</v>
      </c>
      <c r="E526" s="36" t="s">
        <v>3697</v>
      </c>
      <c r="F526" s="36" t="s">
        <v>30</v>
      </c>
      <c r="G526" s="36" t="s">
        <v>3637</v>
      </c>
      <c r="H526" s="36" t="s">
        <v>3788</v>
      </c>
      <c r="I526" s="36">
        <f>_xlfn.XLOOKUP(Table1[[#This Row],[Vendor Name]], VendorLookup!C:C, VendorLookup!B:B, "")</f>
        <v>1000003280</v>
      </c>
      <c r="J526" s="36" t="s">
        <v>35</v>
      </c>
      <c r="K526" s="36" t="s">
        <v>425</v>
      </c>
      <c r="L526" s="37" t="s">
        <v>3769</v>
      </c>
      <c r="M526" s="37">
        <v>9203030601</v>
      </c>
      <c r="N526" s="36">
        <v>1</v>
      </c>
      <c r="O526" s="38">
        <v>1637.32</v>
      </c>
      <c r="P526" s="36" t="s">
        <v>507</v>
      </c>
      <c r="Q526" s="38">
        <f>Table1[[#This Row],[Net Price]]*Table1[[#This Row],[Qty ordered]]</f>
        <v>14735.88</v>
      </c>
      <c r="R526" s="36">
        <v>1.3833599999999999</v>
      </c>
      <c r="S526" s="36">
        <v>9</v>
      </c>
      <c r="T526" s="40">
        <v>9</v>
      </c>
      <c r="U526" s="40">
        <v>0</v>
      </c>
      <c r="V526" s="40">
        <v>9</v>
      </c>
      <c r="W526" s="40">
        <v>0</v>
      </c>
      <c r="X526" s="40" t="str">
        <f>IF(Table1[[#This Row],[GR to be done]]=Table1[[#This Row],[IR to be done]], "✔ Match", "⚠ Mismatch")</f>
        <v>✔ Match</v>
      </c>
      <c r="Y526" s="40"/>
      <c r="Z526" s="41">
        <v>45793</v>
      </c>
      <c r="AA526" s="41"/>
      <c r="AB526" s="40"/>
      <c r="AC526" s="40"/>
      <c r="AD526" s="40"/>
      <c r="AE526" s="42" t="str">
        <f>_xlfn.XLOOKUP(Table1[[#This Row],[Vendor Name]],VendorLookup!C:C,VendorLookup!H:H, "")</f>
        <v>DAP</v>
      </c>
      <c r="AF526" s="42"/>
      <c r="AG526" s="42"/>
      <c r="AH526" s="43"/>
      <c r="AI526" s="43"/>
    </row>
    <row r="527" spans="1:35" x14ac:dyDescent="0.35">
      <c r="A527" s="45" t="str">
        <f>_xlfn.XLOOKUP(B527, NetworkLookup!B:B, NetworkLookup!A:A, "")</f>
        <v>N/A</v>
      </c>
      <c r="B527" s="35">
        <v>99427566</v>
      </c>
      <c r="C527" s="45" t="str">
        <f>_xlfn.XLOOKUP(B527, NetworkLookup!B:B, NetworkLookup!C:C, "")</f>
        <v>IND RDS HW MAINTENANCE RPCA</v>
      </c>
      <c r="D527" s="35" t="str">
        <f>_xlfn.XLOOKUP(B527, NetworkLookup!B:B, NetworkLookup!D:D, "")</f>
        <v>INDOOR</v>
      </c>
      <c r="E527" s="36" t="s">
        <v>3782</v>
      </c>
      <c r="F527" s="36" t="s">
        <v>30</v>
      </c>
      <c r="G527" s="36" t="s">
        <v>3637</v>
      </c>
      <c r="H527" s="36" t="s">
        <v>3789</v>
      </c>
      <c r="I527" s="36">
        <f>_xlfn.XLOOKUP(Table1[[#This Row],[Vendor Name]], VendorLookup!C:C, VendorLookup!B:B, "")</f>
        <v>1000001823</v>
      </c>
      <c r="J527" s="36" t="s">
        <v>46</v>
      </c>
      <c r="K527" s="36" t="s">
        <v>416</v>
      </c>
      <c r="L527" s="37" t="s">
        <v>3770</v>
      </c>
      <c r="M527" s="37">
        <v>9203030672</v>
      </c>
      <c r="N527" s="36">
        <v>1</v>
      </c>
      <c r="O527" s="38">
        <v>528.84</v>
      </c>
      <c r="P527" s="36" t="s">
        <v>508</v>
      </c>
      <c r="Q527" s="38">
        <f>Table1[[#This Row],[Net Price]]*Table1[[#This Row],[Qty ordered]]</f>
        <v>2115.36</v>
      </c>
      <c r="R527" s="36">
        <v>1</v>
      </c>
      <c r="S527" s="36">
        <v>4</v>
      </c>
      <c r="T527" s="40">
        <v>4</v>
      </c>
      <c r="U527" s="40">
        <v>0</v>
      </c>
      <c r="V527" s="40">
        <v>4</v>
      </c>
      <c r="W527" s="40">
        <v>0</v>
      </c>
      <c r="X527" s="40" t="str">
        <f>IF(Table1[[#This Row],[GR to be done]]=Table1[[#This Row],[IR to be done]], "✔ Match", "⚠ Mismatch")</f>
        <v>✔ Match</v>
      </c>
      <c r="Y527" s="40"/>
      <c r="Z527" s="41">
        <v>45796</v>
      </c>
      <c r="AA527" s="41"/>
      <c r="AB527" s="40"/>
      <c r="AC527" s="40"/>
      <c r="AD527" s="40"/>
      <c r="AE527" s="42" t="str">
        <f>_xlfn.XLOOKUP(Table1[[#This Row],[Vendor Name]],VendorLookup!C:C,VendorLookup!H:H, "")</f>
        <v>DDU</v>
      </c>
      <c r="AF527" s="42"/>
      <c r="AG527" s="42"/>
      <c r="AH527" s="43"/>
      <c r="AI527" s="43"/>
    </row>
    <row r="528" spans="1:35" x14ac:dyDescent="0.35">
      <c r="A528" s="45" t="str">
        <f>_xlfn.XLOOKUP(B528, NetworkLookup!B:B, NetworkLookup!A:A, "")</f>
        <v>N/A</v>
      </c>
      <c r="B528" s="35">
        <v>900863898</v>
      </c>
      <c r="C528" s="45" t="str">
        <f>_xlfn.XLOOKUP(B528, NetworkLookup!B:B, NetworkLookup!C:C, "")</f>
        <v>RTE TE OPEX HWM RA</v>
      </c>
      <c r="D528" s="35" t="str">
        <f>_xlfn.XLOOKUP(B528, NetworkLookup!B:B, NetworkLookup!D:D, "")</f>
        <v>N/A</v>
      </c>
      <c r="E528" s="36" t="s">
        <v>605</v>
      </c>
      <c r="F528" s="36" t="s">
        <v>30</v>
      </c>
      <c r="G528" s="36" t="s">
        <v>3637</v>
      </c>
      <c r="H528" s="36" t="s">
        <v>3790</v>
      </c>
      <c r="I528" s="36">
        <f>_xlfn.XLOOKUP(Table1[[#This Row],[Vendor Name]], VendorLookup!C:C, VendorLookup!B:B, "")</f>
        <v>1000001823</v>
      </c>
      <c r="J528" s="36" t="s">
        <v>46</v>
      </c>
      <c r="K528" s="36" t="s">
        <v>426</v>
      </c>
      <c r="L528" s="37" t="s">
        <v>3771</v>
      </c>
      <c r="M528" s="37">
        <v>9203030752</v>
      </c>
      <c r="N528" s="36">
        <v>1</v>
      </c>
      <c r="O528" s="38">
        <v>4912.32</v>
      </c>
      <c r="P528" s="36" t="s">
        <v>508</v>
      </c>
      <c r="Q528" s="38">
        <f>Table1[[#This Row],[Net Price]]*Table1[[#This Row],[Qty ordered]]</f>
        <v>14736.96</v>
      </c>
      <c r="R528" s="36">
        <v>1</v>
      </c>
      <c r="S528" s="36">
        <v>3</v>
      </c>
      <c r="T528" s="40">
        <v>3</v>
      </c>
      <c r="U528" s="40">
        <v>0</v>
      </c>
      <c r="V528" s="40">
        <v>3</v>
      </c>
      <c r="W528" s="40">
        <v>0</v>
      </c>
      <c r="X528" s="40" t="str">
        <f>IF(Table1[[#This Row],[GR to be done]]=Table1[[#This Row],[IR to be done]], "✔ Match", "⚠ Mismatch")</f>
        <v>✔ Match</v>
      </c>
      <c r="Y528" s="40"/>
      <c r="Z528" s="41">
        <v>45796</v>
      </c>
      <c r="AA528" s="41"/>
      <c r="AB528" s="40"/>
      <c r="AC528" s="40"/>
      <c r="AD528" s="40"/>
      <c r="AE528" s="42" t="str">
        <f>_xlfn.XLOOKUP(Table1[[#This Row],[Vendor Name]],VendorLookup!C:C,VendorLookup!H:H, "")</f>
        <v>DDU</v>
      </c>
      <c r="AF528" s="42"/>
      <c r="AG528" s="42"/>
      <c r="AH528" s="43"/>
      <c r="AI528" s="43"/>
    </row>
    <row r="529" spans="1:35" x14ac:dyDescent="0.35">
      <c r="A529" s="45">
        <f>_xlfn.XLOOKUP(B529, NetworkLookup!B:B, NetworkLookup!A:A, "")</f>
        <v>710</v>
      </c>
      <c r="B529" s="35">
        <v>901558128</v>
      </c>
      <c r="C529" s="45" t="str">
        <f>_xlfn.XLOOKUP(B529, NetworkLookup!B:B, NetworkLookup!C:C, "")</f>
        <v>SITE INSIGHT MR FPTA-MR000710</v>
      </c>
      <c r="D529" s="35" t="str">
        <f>_xlfn.XLOOKUP(B529, NetworkLookup!B:B, NetworkLookup!D:D, "")</f>
        <v>N/A</v>
      </c>
      <c r="E529" s="36" t="s">
        <v>3783</v>
      </c>
      <c r="F529" s="36" t="s">
        <v>30</v>
      </c>
      <c r="G529" s="36" t="s">
        <v>3637</v>
      </c>
      <c r="H529" s="36" t="s">
        <v>3791</v>
      </c>
      <c r="I529" s="36">
        <f>_xlfn.XLOOKUP(Table1[[#This Row],[Vendor Name]], VendorLookup!C:C, VendorLookup!B:B, "")</f>
        <v>1000001823</v>
      </c>
      <c r="J529" s="36" t="s">
        <v>46</v>
      </c>
      <c r="K529" s="36" t="s">
        <v>427</v>
      </c>
      <c r="L529" s="37" t="s">
        <v>3772</v>
      </c>
      <c r="M529" s="37">
        <v>9203030864</v>
      </c>
      <c r="N529" s="36">
        <v>1</v>
      </c>
      <c r="O529" s="38">
        <v>662.12</v>
      </c>
      <c r="P529" s="36" t="s">
        <v>508</v>
      </c>
      <c r="Q529" s="38">
        <f>Table1[[#This Row],[Net Price]]*Table1[[#This Row],[Qty ordered]]</f>
        <v>1986.3600000000001</v>
      </c>
      <c r="R529" s="36">
        <v>1</v>
      </c>
      <c r="S529" s="36">
        <v>3</v>
      </c>
      <c r="T529" s="40">
        <v>0</v>
      </c>
      <c r="U529" s="40">
        <v>3</v>
      </c>
      <c r="V529" s="40">
        <v>0</v>
      </c>
      <c r="W529" s="40">
        <v>3</v>
      </c>
      <c r="X529" s="40" t="str">
        <f>IF(Table1[[#This Row],[GR to be done]]=Table1[[#This Row],[IR to be done]], "✔ Match", "⚠ Mismatch")</f>
        <v>✔ Match</v>
      </c>
      <c r="Y529" s="40"/>
      <c r="Z529" s="41">
        <v>45798</v>
      </c>
      <c r="AA529" s="41"/>
      <c r="AB529" s="40"/>
      <c r="AC529" s="40"/>
      <c r="AD529" s="40"/>
      <c r="AE529" s="42" t="str">
        <f>_xlfn.XLOOKUP(Table1[[#This Row],[Vendor Name]],VendorLookup!C:C,VendorLookup!H:H, "")</f>
        <v>DDU</v>
      </c>
      <c r="AF529" s="42"/>
      <c r="AG529" s="42"/>
      <c r="AH529" s="43"/>
      <c r="AI529" s="43"/>
    </row>
    <row r="530" spans="1:35" x14ac:dyDescent="0.35">
      <c r="A530" s="45" t="str">
        <f>_xlfn.XLOOKUP(B530, NetworkLookup!B:B, NetworkLookup!A:A, "")</f>
        <v>000666</v>
      </c>
      <c r="B530" s="35">
        <v>902042566</v>
      </c>
      <c r="C530" s="45" t="str">
        <f>_xlfn.XLOOKUP(B530, NetworkLookup!B:B, NetworkLookup!C:C, "")</f>
        <v>RP MILANO 4461HP B41 HW</v>
      </c>
      <c r="D530" s="35" t="str">
        <f>_xlfn.XLOOKUP(B530, NetworkLookup!B:B, NetworkLookup!D:D, "")</f>
        <v>REMOTE</v>
      </c>
      <c r="E530" s="36" t="s">
        <v>3697</v>
      </c>
      <c r="F530" s="36" t="s">
        <v>30</v>
      </c>
      <c r="G530" s="36" t="s">
        <v>3637</v>
      </c>
      <c r="H530" s="36" t="s">
        <v>3792</v>
      </c>
      <c r="I530" s="36">
        <f>_xlfn.XLOOKUP(Table1[[#This Row],[Vendor Name]], VendorLookup!C:C, VendorLookup!B:B, "")</f>
        <v>1000003280</v>
      </c>
      <c r="J530" s="36" t="s">
        <v>35</v>
      </c>
      <c r="K530" s="36" t="s">
        <v>428</v>
      </c>
      <c r="L530" s="37" t="s">
        <v>3773</v>
      </c>
      <c r="M530" s="37">
        <v>9203030880</v>
      </c>
      <c r="N530" s="36">
        <v>1</v>
      </c>
      <c r="O530" s="38">
        <v>331.62</v>
      </c>
      <c r="P530" s="36" t="s">
        <v>507</v>
      </c>
      <c r="Q530" s="38">
        <f>Table1[[#This Row],[Net Price]]*Table1[[#This Row],[Qty ordered]]</f>
        <v>8622.1200000000008</v>
      </c>
      <c r="R530" s="36">
        <v>1.36724</v>
      </c>
      <c r="S530" s="36">
        <v>26</v>
      </c>
      <c r="T530" s="40">
        <v>26</v>
      </c>
      <c r="U530" s="40">
        <v>0</v>
      </c>
      <c r="V530" s="40">
        <v>26</v>
      </c>
      <c r="W530" s="40">
        <v>0</v>
      </c>
      <c r="X530" s="40" t="str">
        <f>IF(Table1[[#This Row],[GR to be done]]=Table1[[#This Row],[IR to be done]], "✔ Match", "⚠ Mismatch")</f>
        <v>✔ Match</v>
      </c>
      <c r="Y530" s="40"/>
      <c r="Z530" s="41">
        <v>45798</v>
      </c>
      <c r="AA530" s="41"/>
      <c r="AB530" s="40"/>
      <c r="AC530" s="40"/>
      <c r="AD530" s="40"/>
      <c r="AE530" s="42" t="str">
        <f>_xlfn.XLOOKUP(Table1[[#This Row],[Vendor Name]],VendorLookup!C:C,VendorLookup!H:H, "")</f>
        <v>DAP</v>
      </c>
      <c r="AF530" s="42"/>
      <c r="AG530" s="42"/>
      <c r="AH530" s="43"/>
      <c r="AI530" s="43"/>
    </row>
    <row r="531" spans="1:35" x14ac:dyDescent="0.35">
      <c r="A531" s="45" t="str">
        <f>_xlfn.XLOOKUP(B531, NetworkLookup!B:B, NetworkLookup!A:A, "")</f>
        <v>13101</v>
      </c>
      <c r="B531" s="35">
        <v>901100666</v>
      </c>
      <c r="C531" s="45" t="str">
        <f>_xlfn.XLOOKUP(B531, NetworkLookup!B:B, NetworkLookup!C:C, "")</f>
        <v>RP MILANO 4472HP B5 DE</v>
      </c>
      <c r="D531" s="35" t="str">
        <f>_xlfn.XLOOKUP(B531, NetworkLookup!B:B, NetworkLookup!D:D, "")</f>
        <v>REMOTE</v>
      </c>
      <c r="E531" s="36" t="s">
        <v>3653</v>
      </c>
      <c r="F531" s="36" t="s">
        <v>30</v>
      </c>
      <c r="G531" s="36" t="s">
        <v>3637</v>
      </c>
      <c r="H531" s="36" t="s">
        <v>3793</v>
      </c>
      <c r="I531" s="36">
        <f>_xlfn.XLOOKUP(Table1[[#This Row],[Vendor Name]], VendorLookup!C:C, VendorLookup!B:B, "")</f>
        <v>1000003280</v>
      </c>
      <c r="J531" s="36" t="s">
        <v>35</v>
      </c>
      <c r="K531" s="36" t="s">
        <v>429</v>
      </c>
      <c r="L531" s="37" t="s">
        <v>3774</v>
      </c>
      <c r="M531" s="37">
        <v>9203030890</v>
      </c>
      <c r="N531" s="36">
        <v>1</v>
      </c>
      <c r="O531" s="38">
        <v>1923.9</v>
      </c>
      <c r="P531" s="36" t="s">
        <v>507</v>
      </c>
      <c r="Q531" s="38">
        <f>Table1[[#This Row],[Net Price]]*Table1[[#This Row],[Qty ordered]]</f>
        <v>11543.400000000001</v>
      </c>
      <c r="R531" s="36">
        <v>1.36724</v>
      </c>
      <c r="S531" s="36">
        <v>6</v>
      </c>
      <c r="T531" s="40">
        <v>6</v>
      </c>
      <c r="U531" s="40">
        <v>0</v>
      </c>
      <c r="V531" s="40">
        <v>6</v>
      </c>
      <c r="W531" s="40">
        <v>0</v>
      </c>
      <c r="X531" s="40" t="str">
        <f>IF(Table1[[#This Row],[GR to be done]]=Table1[[#This Row],[IR to be done]], "✔ Match", "⚠ Mismatch")</f>
        <v>✔ Match</v>
      </c>
      <c r="Y531" s="40"/>
      <c r="Z531" s="41">
        <v>45798</v>
      </c>
      <c r="AA531" s="41"/>
      <c r="AB531" s="40"/>
      <c r="AC531" s="40"/>
      <c r="AD531" s="40"/>
      <c r="AE531" s="42" t="str">
        <f>_xlfn.XLOOKUP(Table1[[#This Row],[Vendor Name]],VendorLookup!C:C,VendorLookup!H:H, "")</f>
        <v>DAP</v>
      </c>
      <c r="AF531" s="42"/>
      <c r="AG531" s="42"/>
      <c r="AH531" s="43"/>
      <c r="AI531" s="43"/>
    </row>
    <row r="532" spans="1:35" x14ac:dyDescent="0.35">
      <c r="A532" s="45" t="str">
        <f>_xlfn.XLOOKUP(B532, NetworkLookup!B:B, NetworkLookup!A:A, "")</f>
        <v>13101</v>
      </c>
      <c r="B532" s="35">
        <v>901100666</v>
      </c>
      <c r="C532" s="45" t="str">
        <f>_xlfn.XLOOKUP(B532, NetworkLookup!B:B, NetworkLookup!C:C, "")</f>
        <v>RP MILANO 4472HP B5 DE</v>
      </c>
      <c r="D532" s="35" t="str">
        <f>_xlfn.XLOOKUP(B532, NetworkLookup!B:B, NetworkLookup!D:D, "")</f>
        <v>REMOTE</v>
      </c>
      <c r="E532" s="36" t="s">
        <v>3653</v>
      </c>
      <c r="F532" s="36" t="s">
        <v>30</v>
      </c>
      <c r="G532" s="36" t="s">
        <v>3637</v>
      </c>
      <c r="H532" s="36" t="s">
        <v>3793</v>
      </c>
      <c r="I532" s="36">
        <f>_xlfn.XLOOKUP(Table1[[#This Row],[Vendor Name]], VendorLookup!C:C, VendorLookup!B:B, "")</f>
        <v>1000003280</v>
      </c>
      <c r="J532" s="36" t="s">
        <v>35</v>
      </c>
      <c r="K532" s="36" t="s">
        <v>430</v>
      </c>
      <c r="L532" s="37" t="s">
        <v>3774</v>
      </c>
      <c r="M532" s="37">
        <v>9203030890</v>
      </c>
      <c r="N532" s="36">
        <v>2</v>
      </c>
      <c r="O532" s="38">
        <v>2780.46</v>
      </c>
      <c r="P532" s="36" t="s">
        <v>507</v>
      </c>
      <c r="Q532" s="38">
        <f>Table1[[#This Row],[Net Price]]*Table1[[#This Row],[Qty ordered]]</f>
        <v>16682.760000000002</v>
      </c>
      <c r="R532" s="36">
        <v>1.36724</v>
      </c>
      <c r="S532" s="36">
        <v>6</v>
      </c>
      <c r="T532" s="40">
        <v>6</v>
      </c>
      <c r="U532" s="40">
        <v>0</v>
      </c>
      <c r="V532" s="40">
        <v>6</v>
      </c>
      <c r="W532" s="40">
        <v>0</v>
      </c>
      <c r="X532" s="40" t="str">
        <f>IF(Table1[[#This Row],[GR to be done]]=Table1[[#This Row],[IR to be done]], "✔ Match", "⚠ Mismatch")</f>
        <v>✔ Match</v>
      </c>
      <c r="Y532" s="40"/>
      <c r="Z532" s="41">
        <v>45798</v>
      </c>
      <c r="AA532" s="41"/>
      <c r="AB532" s="40"/>
      <c r="AC532" s="40"/>
      <c r="AD532" s="40"/>
      <c r="AE532" s="42" t="str">
        <f>_xlfn.XLOOKUP(Table1[[#This Row],[Vendor Name]],VendorLookup!C:C,VendorLookup!H:H, "")</f>
        <v>DAP</v>
      </c>
      <c r="AF532" s="42"/>
      <c r="AG532" s="42"/>
      <c r="AH532" s="43"/>
      <c r="AI532" s="43"/>
    </row>
    <row r="533" spans="1:35" x14ac:dyDescent="0.35">
      <c r="A533" s="45" t="str">
        <f>_xlfn.XLOOKUP(B533, NetworkLookup!B:B, NetworkLookup!A:A, "")</f>
        <v>N/A</v>
      </c>
      <c r="B533" s="35">
        <v>900863898</v>
      </c>
      <c r="C533" s="45" t="str">
        <f>_xlfn.XLOOKUP(B533, NetworkLookup!B:B, NetworkLookup!C:C, "")</f>
        <v>RTE TE OPEX HWM RA</v>
      </c>
      <c r="D533" s="35" t="str">
        <f>_xlfn.XLOOKUP(B533, NetworkLookup!B:B, NetworkLookup!D:D, "")</f>
        <v>N/A</v>
      </c>
      <c r="E533" s="36" t="s">
        <v>3784</v>
      </c>
      <c r="F533" s="36" t="s">
        <v>30</v>
      </c>
      <c r="G533" s="36" t="s">
        <v>3637</v>
      </c>
      <c r="H533" s="36" t="s">
        <v>3790</v>
      </c>
      <c r="I533" s="36">
        <f>_xlfn.XLOOKUP(Table1[[#This Row],[Vendor Name]], VendorLookup!C:C, VendorLookup!B:B, "")</f>
        <v>1000000551</v>
      </c>
      <c r="J533" s="36" t="s">
        <v>33</v>
      </c>
      <c r="K533" s="36" t="s">
        <v>431</v>
      </c>
      <c r="L533" s="37" t="s">
        <v>3775</v>
      </c>
      <c r="M533" s="37">
        <v>9203030895</v>
      </c>
      <c r="N533" s="36">
        <v>2</v>
      </c>
      <c r="O533" s="38">
        <v>3192.13</v>
      </c>
      <c r="P533" s="36" t="s">
        <v>507</v>
      </c>
      <c r="Q533" s="38">
        <f>Table1[[#This Row],[Net Price]]*Table1[[#This Row],[Qty ordered]]</f>
        <v>15960.650000000001</v>
      </c>
      <c r="R533" s="39"/>
      <c r="S533" s="36">
        <v>5</v>
      </c>
      <c r="T533" s="40">
        <v>5</v>
      </c>
      <c r="U533" s="40">
        <v>0</v>
      </c>
      <c r="V533" s="40">
        <v>5</v>
      </c>
      <c r="W533" s="40">
        <v>0</v>
      </c>
      <c r="X533" s="40" t="str">
        <f>IF(Table1[[#This Row],[GR to be done]]=Table1[[#This Row],[IR to be done]], "✔ Match", "⚠ Mismatch")</f>
        <v>✔ Match</v>
      </c>
      <c r="Y533" s="40"/>
      <c r="Z533" s="41">
        <v>45798</v>
      </c>
      <c r="AA533" s="41"/>
      <c r="AB533" s="40"/>
      <c r="AC533" s="40"/>
      <c r="AD533" s="40"/>
      <c r="AE533" s="42" t="str">
        <f>_xlfn.XLOOKUP(Table1[[#This Row],[Vendor Name]],VendorLookup!C:C,VendorLookup!H:H, "")</f>
        <v>DAP</v>
      </c>
      <c r="AF533" s="42"/>
      <c r="AG533" s="42"/>
      <c r="AH533" s="43"/>
      <c r="AI533" s="43"/>
    </row>
    <row r="534" spans="1:35" x14ac:dyDescent="0.35">
      <c r="A534" s="45" t="str">
        <f>_xlfn.XLOOKUP(B534, NetworkLookup!B:B, NetworkLookup!A:A, "")</f>
        <v>N/A</v>
      </c>
      <c r="B534" s="35">
        <v>900863898</v>
      </c>
      <c r="C534" s="45" t="str">
        <f>_xlfn.XLOOKUP(B534, NetworkLookup!B:B, NetworkLookup!C:C, "")</f>
        <v>RTE TE OPEX HWM RA</v>
      </c>
      <c r="D534" s="35" t="str">
        <f>_xlfn.XLOOKUP(B534, NetworkLookup!B:B, NetworkLookup!D:D, "")</f>
        <v>N/A</v>
      </c>
      <c r="E534" s="36" t="s">
        <v>605</v>
      </c>
      <c r="F534" s="36" t="s">
        <v>30</v>
      </c>
      <c r="G534" s="36" t="s">
        <v>3637</v>
      </c>
      <c r="H534" s="36" t="s">
        <v>3794</v>
      </c>
      <c r="I534" s="36">
        <f>_xlfn.XLOOKUP(Table1[[#This Row],[Vendor Name]], VendorLookup!C:C, VendorLookup!B:B, "")</f>
        <v>1000000551</v>
      </c>
      <c r="J534" s="36" t="s">
        <v>33</v>
      </c>
      <c r="K534" s="36" t="s">
        <v>431</v>
      </c>
      <c r="L534" s="37" t="s">
        <v>3776</v>
      </c>
      <c r="M534" s="37">
        <v>9203030915</v>
      </c>
      <c r="N534" s="36">
        <v>2</v>
      </c>
      <c r="O534" s="38">
        <v>3192.13</v>
      </c>
      <c r="P534" s="36" t="s">
        <v>507</v>
      </c>
      <c r="Q534" s="38">
        <f>Table1[[#This Row],[Net Price]]*Table1[[#This Row],[Qty ordered]]</f>
        <v>22344.91</v>
      </c>
      <c r="R534" s="36">
        <v>1.38185</v>
      </c>
      <c r="S534" s="36">
        <v>7</v>
      </c>
      <c r="T534" s="40">
        <v>7</v>
      </c>
      <c r="U534" s="40">
        <v>0</v>
      </c>
      <c r="V534" s="40">
        <v>7</v>
      </c>
      <c r="W534" s="40">
        <v>0</v>
      </c>
      <c r="X534" s="40" t="str">
        <f>IF(Table1[[#This Row],[GR to be done]]=Table1[[#This Row],[IR to be done]], "✔ Match", "⚠ Mismatch")</f>
        <v>✔ Match</v>
      </c>
      <c r="Y534" s="40"/>
      <c r="Z534" s="41">
        <v>45798</v>
      </c>
      <c r="AA534" s="41"/>
      <c r="AB534" s="40"/>
      <c r="AC534" s="40"/>
      <c r="AD534" s="40"/>
      <c r="AE534" s="42" t="str">
        <f>_xlfn.XLOOKUP(Table1[[#This Row],[Vendor Name]],VendorLookup!C:C,VendorLookup!H:H, "")</f>
        <v>DAP</v>
      </c>
      <c r="AF534" s="42"/>
      <c r="AG534" s="42"/>
      <c r="AH534" s="43"/>
      <c r="AI534" s="43"/>
    </row>
    <row r="535" spans="1:35" x14ac:dyDescent="0.35">
      <c r="A535" s="45" t="str">
        <f>_xlfn.XLOOKUP(B535, NetworkLookup!B:B, NetworkLookup!A:A, "")</f>
        <v>000989</v>
      </c>
      <c r="B535" s="35">
        <v>901837526</v>
      </c>
      <c r="C535" s="45" t="str">
        <f>_xlfn.XLOOKUP(B535, NetworkLookup!B:B, NetworkLookup!C:C, "")</f>
        <v>RP MILANO 4461 B77D DE</v>
      </c>
      <c r="D535" s="35" t="str">
        <f>_xlfn.XLOOKUP(B535, NetworkLookup!B:B, NetworkLookup!D:D, "")</f>
        <v>REMOTE</v>
      </c>
      <c r="E535" s="36" t="s">
        <v>3654</v>
      </c>
      <c r="F535" s="36" t="s">
        <v>30</v>
      </c>
      <c r="G535" s="36" t="s">
        <v>3637</v>
      </c>
      <c r="H535" s="36" t="s">
        <v>555</v>
      </c>
      <c r="I535" s="36">
        <f>_xlfn.XLOOKUP(Table1[[#This Row],[Vendor Name]], VendorLookup!C:C, VendorLookup!B:B, "")</f>
        <v>2000167603</v>
      </c>
      <c r="J535" s="36" t="s">
        <v>40</v>
      </c>
      <c r="K535" s="36" t="s">
        <v>390</v>
      </c>
      <c r="L535" s="37" t="s">
        <v>3777</v>
      </c>
      <c r="M535" s="37">
        <v>9203030972</v>
      </c>
      <c r="N535" s="36">
        <v>2</v>
      </c>
      <c r="O535" s="38">
        <v>6917</v>
      </c>
      <c r="P535" s="36" t="s">
        <v>508</v>
      </c>
      <c r="Q535" s="38">
        <f>Table1[[#This Row],[Net Price]]*Table1[[#This Row],[Qty ordered]]</f>
        <v>6917</v>
      </c>
      <c r="R535" s="36">
        <v>1</v>
      </c>
      <c r="S535" s="36">
        <v>1</v>
      </c>
      <c r="T535" s="40">
        <v>0</v>
      </c>
      <c r="U535" s="40">
        <v>1</v>
      </c>
      <c r="V535" s="40">
        <v>0</v>
      </c>
      <c r="W535" s="40">
        <v>1</v>
      </c>
      <c r="X535" s="40" t="str">
        <f>IF(Table1[[#This Row],[GR to be done]]=Table1[[#This Row],[IR to be done]], "✔ Match", "⚠ Mismatch")</f>
        <v>✔ Match</v>
      </c>
      <c r="Y535" s="40"/>
      <c r="Z535" s="41">
        <v>45799</v>
      </c>
      <c r="AA535" s="41"/>
      <c r="AB535" s="40"/>
      <c r="AC535" s="40"/>
      <c r="AD535" s="40"/>
      <c r="AE535" s="42" t="str">
        <f>_xlfn.XLOOKUP(Table1[[#This Row],[Vendor Name]],VendorLookup!C:C,VendorLookup!H:H, "")</f>
        <v>ZZ</v>
      </c>
      <c r="AF535" s="42"/>
      <c r="AG535" s="42"/>
      <c r="AH535" s="43"/>
      <c r="AI535" s="43"/>
    </row>
    <row r="536" spans="1:35" x14ac:dyDescent="0.35">
      <c r="A536" s="45" t="str">
        <f>_xlfn.XLOOKUP(B536, NetworkLookup!B:B, NetworkLookup!A:A, "")</f>
        <v>000989</v>
      </c>
      <c r="B536" s="35">
        <v>901837526</v>
      </c>
      <c r="C536" s="45" t="str">
        <f>_xlfn.XLOOKUP(B536, NetworkLookup!B:B, NetworkLookup!C:C, "")</f>
        <v>RP MILANO 4461 B77D DE</v>
      </c>
      <c r="D536" s="35" t="str">
        <f>_xlfn.XLOOKUP(B536, NetworkLookup!B:B, NetworkLookup!D:D, "")</f>
        <v>REMOTE</v>
      </c>
      <c r="E536" s="36" t="s">
        <v>3654</v>
      </c>
      <c r="F536" s="36" t="s">
        <v>30</v>
      </c>
      <c r="G536" s="36" t="s">
        <v>3637</v>
      </c>
      <c r="H536" s="36" t="s">
        <v>555</v>
      </c>
      <c r="I536" s="36">
        <f>_xlfn.XLOOKUP(Table1[[#This Row],[Vendor Name]], VendorLookup!C:C, VendorLookup!B:B, "")</f>
        <v>2000167603</v>
      </c>
      <c r="J536" s="36" t="s">
        <v>40</v>
      </c>
      <c r="K536" s="36" t="s">
        <v>432</v>
      </c>
      <c r="L536" s="37" t="s">
        <v>3777</v>
      </c>
      <c r="M536" s="37">
        <v>9203030972</v>
      </c>
      <c r="N536" s="36">
        <v>2</v>
      </c>
      <c r="O536" s="38">
        <v>30000</v>
      </c>
      <c r="P536" s="36" t="s">
        <v>508</v>
      </c>
      <c r="Q536" s="38">
        <f>Table1[[#This Row],[Net Price]]*Table1[[#This Row],[Qty ordered]]</f>
        <v>30000</v>
      </c>
      <c r="R536" s="36">
        <v>1</v>
      </c>
      <c r="S536" s="36">
        <v>1</v>
      </c>
      <c r="T536" s="40">
        <v>0</v>
      </c>
      <c r="U536" s="40">
        <v>1</v>
      </c>
      <c r="V536" s="40">
        <v>0</v>
      </c>
      <c r="W536" s="40">
        <v>1</v>
      </c>
      <c r="X536" s="40" t="str">
        <f>IF(Table1[[#This Row],[GR to be done]]=Table1[[#This Row],[IR to be done]], "✔ Match", "⚠ Mismatch")</f>
        <v>✔ Match</v>
      </c>
      <c r="Y536" s="40"/>
      <c r="Z536" s="41">
        <v>45799</v>
      </c>
      <c r="AA536" s="41"/>
      <c r="AB536" s="40"/>
      <c r="AC536" s="40"/>
      <c r="AD536" s="40"/>
      <c r="AE536" s="42" t="str">
        <f>_xlfn.XLOOKUP(Table1[[#This Row],[Vendor Name]],VendorLookup!C:C,VendorLookup!H:H, "")</f>
        <v>ZZ</v>
      </c>
      <c r="AF536" s="42"/>
      <c r="AG536" s="42"/>
      <c r="AH536" s="43"/>
      <c r="AI536" s="43"/>
    </row>
    <row r="537" spans="1:35" x14ac:dyDescent="0.35">
      <c r="A537" s="45" t="str">
        <f>_xlfn.XLOOKUP(B537, NetworkLookup!B:B, NetworkLookup!A:A, "")</f>
        <v>000666</v>
      </c>
      <c r="B537" s="35">
        <v>902042566</v>
      </c>
      <c r="C537" s="45" t="str">
        <f>_xlfn.XLOOKUP(B537, NetworkLookup!B:B, NetworkLookup!C:C, "")</f>
        <v>RP MILANO 4461HP B41 HW</v>
      </c>
      <c r="D537" s="35" t="str">
        <f>_xlfn.XLOOKUP(B537, NetworkLookup!B:B, NetworkLookup!D:D, "")</f>
        <v>REMOTE</v>
      </c>
      <c r="E537" s="36" t="s">
        <v>3697</v>
      </c>
      <c r="F537" s="36" t="s">
        <v>30</v>
      </c>
      <c r="G537" s="36" t="s">
        <v>3637</v>
      </c>
      <c r="H537" s="36" t="s">
        <v>3795</v>
      </c>
      <c r="I537" s="36">
        <f>_xlfn.XLOOKUP(Table1[[#This Row],[Vendor Name]], VendorLookup!C:C, VendorLookup!B:B, "")</f>
        <v>1000003280</v>
      </c>
      <c r="J537" s="36" t="s">
        <v>35</v>
      </c>
      <c r="K537" s="36" t="s">
        <v>433</v>
      </c>
      <c r="L537" s="37" t="s">
        <v>3778</v>
      </c>
      <c r="M537" s="37">
        <v>9203030991</v>
      </c>
      <c r="N537" s="36">
        <v>2</v>
      </c>
      <c r="O537" s="38">
        <v>4006.84</v>
      </c>
      <c r="P537" s="36" t="s">
        <v>507</v>
      </c>
      <c r="Q537" s="38">
        <f>Table1[[#This Row],[Net Price]]*Table1[[#This Row],[Qty ordered]]</f>
        <v>48082.080000000002</v>
      </c>
      <c r="R537" s="36">
        <v>1.36724</v>
      </c>
      <c r="S537" s="36">
        <v>12</v>
      </c>
      <c r="T537" s="40">
        <v>12</v>
      </c>
      <c r="U537" s="40">
        <v>0</v>
      </c>
      <c r="V537" s="40">
        <v>12</v>
      </c>
      <c r="W537" s="40">
        <v>0</v>
      </c>
      <c r="X537" s="40" t="str">
        <f>IF(Table1[[#This Row],[GR to be done]]=Table1[[#This Row],[IR to be done]], "✔ Match", "⚠ Mismatch")</f>
        <v>✔ Match</v>
      </c>
      <c r="Y537" s="40"/>
      <c r="Z537" s="41">
        <v>45799</v>
      </c>
      <c r="AA537" s="41"/>
      <c r="AB537" s="40"/>
      <c r="AC537" s="40"/>
      <c r="AD537" s="40"/>
      <c r="AE537" s="42" t="str">
        <f>_xlfn.XLOOKUP(Table1[[#This Row],[Vendor Name]],VendorLookup!C:C,VendorLookup!H:H, "")</f>
        <v>DAP</v>
      </c>
      <c r="AF537" s="42"/>
      <c r="AG537" s="42"/>
      <c r="AH537" s="43"/>
      <c r="AI537" s="43"/>
    </row>
    <row r="538" spans="1:35" x14ac:dyDescent="0.35">
      <c r="A538" s="45" t="str">
        <f>_xlfn.XLOOKUP(B538, NetworkLookup!B:B, NetworkLookup!A:A, "")</f>
        <v>000989</v>
      </c>
      <c r="B538" s="35">
        <v>901837526</v>
      </c>
      <c r="C538" s="45" t="str">
        <f>_xlfn.XLOOKUP(B538, NetworkLookup!B:B, NetworkLookup!C:C, "")</f>
        <v>RP MILANO 4461 B77D DE</v>
      </c>
      <c r="D538" s="35" t="str">
        <f>_xlfn.XLOOKUP(B538, NetworkLookup!B:B, NetworkLookup!D:D, "")</f>
        <v>REMOTE</v>
      </c>
      <c r="E538" s="36" t="s">
        <v>3654</v>
      </c>
      <c r="F538" s="36" t="s">
        <v>30</v>
      </c>
      <c r="G538" s="36" t="s">
        <v>3637</v>
      </c>
      <c r="H538" s="36" t="s">
        <v>555</v>
      </c>
      <c r="I538" s="36">
        <f>_xlfn.XLOOKUP(Table1[[#This Row],[Vendor Name]], VendorLookup!C:C, VendorLookup!B:B, "")</f>
        <v>2000115430</v>
      </c>
      <c r="J538" s="36" t="s">
        <v>41</v>
      </c>
      <c r="K538" s="36" t="s">
        <v>223</v>
      </c>
      <c r="L538" s="37" t="s">
        <v>3779</v>
      </c>
      <c r="M538" s="37">
        <v>9203031269</v>
      </c>
      <c r="N538" s="36">
        <v>2</v>
      </c>
      <c r="O538" s="38">
        <v>8800</v>
      </c>
      <c r="P538" s="36" t="s">
        <v>508</v>
      </c>
      <c r="Q538" s="38">
        <f>Table1[[#This Row],[Net Price]]*Table1[[#This Row],[Qty ordered]]</f>
        <v>8800</v>
      </c>
      <c r="R538" s="36">
        <v>1</v>
      </c>
      <c r="S538" s="36">
        <v>1</v>
      </c>
      <c r="T538" s="40">
        <v>0</v>
      </c>
      <c r="U538" s="40">
        <v>1</v>
      </c>
      <c r="V538" s="40">
        <v>1</v>
      </c>
      <c r="W538" s="40">
        <v>0</v>
      </c>
      <c r="X538" s="40" t="str">
        <f>IF(Table1[[#This Row],[GR to be done]]=Table1[[#This Row],[IR to be done]], "✔ Match", "⚠ Mismatch")</f>
        <v>⚠ Mismatch</v>
      </c>
      <c r="Y538" s="40"/>
      <c r="Z538" s="41">
        <v>45807</v>
      </c>
      <c r="AA538" s="41"/>
      <c r="AB538" s="40"/>
      <c r="AC538" s="40"/>
      <c r="AD538" s="40"/>
      <c r="AE538" s="42" t="str">
        <f>_xlfn.XLOOKUP(Table1[[#This Row],[Vendor Name]],VendorLookup!C:C,VendorLookup!H:H, "")</f>
        <v>FCA</v>
      </c>
      <c r="AF538" s="42"/>
      <c r="AG538" s="42"/>
      <c r="AH538" s="43"/>
      <c r="AI538" s="43"/>
    </row>
    <row r="539" spans="1:35" x14ac:dyDescent="0.35">
      <c r="A539" s="45" t="str">
        <f>_xlfn.XLOOKUP(B539, NetworkLookup!B:B, NetworkLookup!A:A, "")</f>
        <v>000989</v>
      </c>
      <c r="B539" s="35">
        <v>901837526</v>
      </c>
      <c r="C539" s="45" t="str">
        <f>_xlfn.XLOOKUP(B539, NetworkLookup!B:B, NetworkLookup!C:C, "")</f>
        <v>RP MILANO 4461 B77D DE</v>
      </c>
      <c r="D539" s="35" t="str">
        <f>_xlfn.XLOOKUP(B539, NetworkLookup!B:B, NetworkLookup!D:D, "")</f>
        <v>REMOTE</v>
      </c>
      <c r="E539" s="36" t="s">
        <v>3654</v>
      </c>
      <c r="F539" s="36" t="s">
        <v>30</v>
      </c>
      <c r="G539" s="36" t="s">
        <v>3637</v>
      </c>
      <c r="H539" s="36" t="s">
        <v>555</v>
      </c>
      <c r="I539" s="36">
        <f>_xlfn.XLOOKUP(Table1[[#This Row],[Vendor Name]], VendorLookup!C:C, VendorLookup!B:B, "")</f>
        <v>2000115430</v>
      </c>
      <c r="J539" s="36" t="s">
        <v>41</v>
      </c>
      <c r="K539" s="36" t="s">
        <v>390</v>
      </c>
      <c r="L539" s="37" t="s">
        <v>3779</v>
      </c>
      <c r="M539" s="37">
        <v>9203031269</v>
      </c>
      <c r="N539" s="36">
        <v>2</v>
      </c>
      <c r="O539" s="38">
        <v>800</v>
      </c>
      <c r="P539" s="36" t="s">
        <v>508</v>
      </c>
      <c r="Q539" s="38">
        <f>Table1[[#This Row],[Net Price]]*Table1[[#This Row],[Qty ordered]]</f>
        <v>800</v>
      </c>
      <c r="R539" s="36">
        <v>1</v>
      </c>
      <c r="S539" s="36">
        <v>1</v>
      </c>
      <c r="T539" s="40">
        <v>0</v>
      </c>
      <c r="U539" s="40">
        <v>1</v>
      </c>
      <c r="V539" s="40">
        <v>1</v>
      </c>
      <c r="W539" s="40">
        <v>0</v>
      </c>
      <c r="X539" s="40" t="str">
        <f>IF(Table1[[#This Row],[GR to be done]]=Table1[[#This Row],[IR to be done]], "✔ Match", "⚠ Mismatch")</f>
        <v>⚠ Mismatch</v>
      </c>
      <c r="Y539" s="40"/>
      <c r="Z539" s="41">
        <v>45807</v>
      </c>
      <c r="AA539" s="41"/>
      <c r="AB539" s="40"/>
      <c r="AC539" s="40"/>
      <c r="AD539" s="40"/>
      <c r="AE539" s="42" t="str">
        <f>_xlfn.XLOOKUP(Table1[[#This Row],[Vendor Name]],VendorLookup!C:C,VendorLookup!H:H, "")</f>
        <v>FCA</v>
      </c>
      <c r="AF539" s="42"/>
      <c r="AG539" s="42"/>
      <c r="AH539" s="43"/>
      <c r="AI539" s="43"/>
    </row>
    <row r="540" spans="1:35" x14ac:dyDescent="0.35">
      <c r="A540" s="45" t="str">
        <f>_xlfn.XLOOKUP(B540, NetworkLookup!B:B, NetworkLookup!A:A, "")</f>
        <v>000989</v>
      </c>
      <c r="B540" s="35">
        <v>901837526</v>
      </c>
      <c r="C540" s="45" t="str">
        <f>_xlfn.XLOOKUP(B540, NetworkLookup!B:B, NetworkLookup!C:C, "")</f>
        <v>RP MILANO 4461 B77D DE</v>
      </c>
      <c r="D540" s="35" t="str">
        <f>_xlfn.XLOOKUP(B540, NetworkLookup!B:B, NetworkLookup!D:D, "")</f>
        <v>REMOTE</v>
      </c>
      <c r="E540" s="36" t="s">
        <v>3654</v>
      </c>
      <c r="F540" s="36" t="s">
        <v>30</v>
      </c>
      <c r="G540" s="36" t="s">
        <v>3637</v>
      </c>
      <c r="H540" s="36" t="s">
        <v>555</v>
      </c>
      <c r="I540" s="36">
        <f>_xlfn.XLOOKUP(Table1[[#This Row],[Vendor Name]], VendorLookup!C:C, VendorLookup!B:B, "")</f>
        <v>2000115430</v>
      </c>
      <c r="J540" s="36" t="s">
        <v>41</v>
      </c>
      <c r="K540" s="36" t="s">
        <v>390</v>
      </c>
      <c r="L540" s="37" t="s">
        <v>3779</v>
      </c>
      <c r="M540" s="37">
        <v>9203031269</v>
      </c>
      <c r="N540" s="36">
        <v>2</v>
      </c>
      <c r="O540" s="38">
        <v>800</v>
      </c>
      <c r="P540" s="36" t="s">
        <v>508</v>
      </c>
      <c r="Q540" s="38">
        <f>Table1[[#This Row],[Net Price]]*Table1[[#This Row],[Qty ordered]]</f>
        <v>800</v>
      </c>
      <c r="R540" s="36">
        <v>1</v>
      </c>
      <c r="S540" s="36">
        <v>1</v>
      </c>
      <c r="T540" s="40">
        <v>0</v>
      </c>
      <c r="U540" s="40">
        <v>1</v>
      </c>
      <c r="V540" s="40">
        <v>1</v>
      </c>
      <c r="W540" s="40">
        <v>0</v>
      </c>
      <c r="X540" s="40" t="str">
        <f>IF(Table1[[#This Row],[GR to be done]]=Table1[[#This Row],[IR to be done]], "✔ Match", "⚠ Mismatch")</f>
        <v>⚠ Mismatch</v>
      </c>
      <c r="Y540" s="40"/>
      <c r="Z540" s="41">
        <v>45807</v>
      </c>
      <c r="AA540" s="41"/>
      <c r="AB540" s="40"/>
      <c r="AC540" s="40"/>
      <c r="AD540" s="40"/>
      <c r="AE540" s="42" t="str">
        <f>_xlfn.XLOOKUP(Table1[[#This Row],[Vendor Name]],VendorLookup!C:C,VendorLookup!H:H, "")</f>
        <v>FCA</v>
      </c>
      <c r="AF540" s="42"/>
      <c r="AG540" s="42"/>
      <c r="AH540" s="43"/>
      <c r="AI540" s="43"/>
    </row>
    <row r="541" spans="1:35" x14ac:dyDescent="0.35">
      <c r="A541" s="45" t="str">
        <f>_xlfn.XLOOKUP(B541, NetworkLookup!B:B, NetworkLookup!A:A, "")</f>
        <v>13101</v>
      </c>
      <c r="B541" s="35">
        <v>901100666</v>
      </c>
      <c r="C541" s="45" t="str">
        <f>_xlfn.XLOOKUP(B541, NetworkLookup!B:B, NetworkLookup!C:C, "")</f>
        <v>RP MILANO 4472HP B5 DE</v>
      </c>
      <c r="D541" s="35" t="str">
        <f>_xlfn.XLOOKUP(B541, NetworkLookup!B:B, NetworkLookup!D:D, "")</f>
        <v>REMOTE</v>
      </c>
      <c r="E541" s="36" t="s">
        <v>3785</v>
      </c>
      <c r="F541" s="36" t="s">
        <v>30</v>
      </c>
      <c r="G541" s="36" t="s">
        <v>3637</v>
      </c>
      <c r="H541" s="36" t="s">
        <v>555</v>
      </c>
      <c r="I541" s="36">
        <f>_xlfn.XLOOKUP(Table1[[#This Row],[Vendor Name]], VendorLookup!C:C, VendorLookup!B:B, "")</f>
        <v>2000167603</v>
      </c>
      <c r="J541" s="36" t="s">
        <v>40</v>
      </c>
      <c r="K541" s="36" t="s">
        <v>434</v>
      </c>
      <c r="L541" s="37" t="s">
        <v>3780</v>
      </c>
      <c r="M541" s="37">
        <v>9203031270</v>
      </c>
      <c r="N541" s="36">
        <v>2</v>
      </c>
      <c r="O541" s="38">
        <v>2750</v>
      </c>
      <c r="P541" s="36" t="s">
        <v>508</v>
      </c>
      <c r="Q541" s="38">
        <f>Table1[[#This Row],[Net Price]]*Table1[[#This Row],[Qty ordered]]</f>
        <v>8250</v>
      </c>
      <c r="R541" s="36">
        <v>1</v>
      </c>
      <c r="S541" s="36">
        <v>3</v>
      </c>
      <c r="T541" s="40">
        <v>0</v>
      </c>
      <c r="U541" s="40">
        <v>3</v>
      </c>
      <c r="V541" s="40">
        <v>3</v>
      </c>
      <c r="W541" s="40">
        <v>0</v>
      </c>
      <c r="X541" s="40" t="str">
        <f>IF(Table1[[#This Row],[GR to be done]]=Table1[[#This Row],[IR to be done]], "✔ Match", "⚠ Mismatch")</f>
        <v>⚠ Mismatch</v>
      </c>
      <c r="Y541" s="40"/>
      <c r="Z541" s="41">
        <v>45807</v>
      </c>
      <c r="AA541" s="41"/>
      <c r="AB541" s="40"/>
      <c r="AC541" s="40"/>
      <c r="AD541" s="40"/>
      <c r="AE541" s="42" t="str">
        <f>_xlfn.XLOOKUP(Table1[[#This Row],[Vendor Name]],VendorLookup!C:C,VendorLookup!H:H, "")</f>
        <v>ZZ</v>
      </c>
      <c r="AF541" s="42"/>
      <c r="AG541" s="42"/>
      <c r="AH541" s="43"/>
      <c r="AI541" s="43"/>
    </row>
    <row r="542" spans="1:35" x14ac:dyDescent="0.35">
      <c r="A542" s="45" t="str">
        <f>_xlfn.XLOOKUP(B542, NetworkLookup!B:B, NetworkLookup!A:A, "")</f>
        <v>000666</v>
      </c>
      <c r="B542" s="35">
        <v>902042566</v>
      </c>
      <c r="C542" s="45" t="str">
        <f>_xlfn.XLOOKUP(B542, NetworkLookup!B:B, NetworkLookup!C:C, "")</f>
        <v>RP MILANO 4461HP B41 HW</v>
      </c>
      <c r="D542" s="35" t="str">
        <f>_xlfn.XLOOKUP(B542, NetworkLookup!B:B, NetworkLookup!D:D, "")</f>
        <v>REMOTE</v>
      </c>
      <c r="E542" s="36" t="s">
        <v>621</v>
      </c>
      <c r="F542" s="36" t="s">
        <v>30</v>
      </c>
      <c r="G542" s="36" t="s">
        <v>3637</v>
      </c>
      <c r="H542" s="36" t="s">
        <v>555</v>
      </c>
      <c r="I542" s="36">
        <f>_xlfn.XLOOKUP(Table1[[#This Row],[Vendor Name]], VendorLookup!C:C, VendorLookup!B:B, "")</f>
        <v>2000167603</v>
      </c>
      <c r="J542" s="36" t="s">
        <v>40</v>
      </c>
      <c r="K542" s="36" t="s">
        <v>435</v>
      </c>
      <c r="L542" s="37" t="s">
        <v>3781</v>
      </c>
      <c r="M542" s="37">
        <v>9203031345</v>
      </c>
      <c r="N542" s="36">
        <v>2</v>
      </c>
      <c r="O542" s="38">
        <v>2400</v>
      </c>
      <c r="P542" s="36" t="s">
        <v>508</v>
      </c>
      <c r="Q542" s="38">
        <f>Table1[[#This Row],[Net Price]]*Table1[[#This Row],[Qty ordered]]</f>
        <v>2400</v>
      </c>
      <c r="R542" s="36">
        <v>1</v>
      </c>
      <c r="S542" s="36">
        <v>1</v>
      </c>
      <c r="T542" s="40">
        <v>0</v>
      </c>
      <c r="U542" s="40">
        <v>1</v>
      </c>
      <c r="V542" s="40">
        <v>1</v>
      </c>
      <c r="W542" s="40">
        <v>0</v>
      </c>
      <c r="X542" s="40" t="str">
        <f>IF(Table1[[#This Row],[GR to be done]]=Table1[[#This Row],[IR to be done]], "✔ Match", "⚠ Mismatch")</f>
        <v>⚠ Mismatch</v>
      </c>
      <c r="Y542" s="40"/>
      <c r="Z542" s="41">
        <v>45811</v>
      </c>
      <c r="AA542" s="41"/>
      <c r="AB542" s="40"/>
      <c r="AC542" s="40"/>
      <c r="AD542" s="40"/>
      <c r="AE542" s="42" t="str">
        <f>_xlfn.XLOOKUP(Table1[[#This Row],[Vendor Name]],VendorLookup!C:C,VendorLookup!H:H, "")</f>
        <v>ZZ</v>
      </c>
      <c r="AF542" s="42"/>
      <c r="AG542" s="42"/>
      <c r="AH542" s="43"/>
      <c r="AI542" s="43"/>
    </row>
    <row r="543" spans="1:35" x14ac:dyDescent="0.35">
      <c r="A543" s="45">
        <f>_xlfn.XLOOKUP(B543, NetworkLookup!B:B, NetworkLookup!A:A, "")</f>
        <v>10731</v>
      </c>
      <c r="B543" s="35">
        <v>902687079</v>
      </c>
      <c r="C543" s="45" t="str">
        <f>_xlfn.XLOOKUP(B543, NetworkLookup!B:B, NetworkLookup!C:C, "")</f>
        <v>MMIMO SYDNEY AIR1672 B48B77D MR10731MR1</v>
      </c>
      <c r="D543" s="35" t="str">
        <f>_xlfn.XLOOKUP(B543, NetworkLookup!B:B, NetworkLookup!D:D, "")</f>
        <v>N/A</v>
      </c>
      <c r="E543" s="36" t="s">
        <v>3796</v>
      </c>
      <c r="F543" s="36" t="s">
        <v>30</v>
      </c>
      <c r="G543" s="36" t="s">
        <v>3637</v>
      </c>
      <c r="H543" s="36" t="s">
        <v>555</v>
      </c>
      <c r="I543" s="36">
        <f>_xlfn.XLOOKUP(Table1[[#This Row],[Vendor Name]], VendorLookup!C:C, VendorLookup!B:B, "")</f>
        <v>2000167603</v>
      </c>
      <c r="J543" s="36" t="s">
        <v>40</v>
      </c>
      <c r="K543" s="36" t="s">
        <v>436</v>
      </c>
      <c r="L543" s="37" t="s">
        <v>3825</v>
      </c>
      <c r="M543" s="37">
        <v>9203031585</v>
      </c>
      <c r="N543" s="36">
        <v>2</v>
      </c>
      <c r="O543" s="38">
        <v>11000</v>
      </c>
      <c r="P543" s="36" t="s">
        <v>508</v>
      </c>
      <c r="Q543" s="38">
        <f>Table1[[#This Row],[Net Price]]*Table1[[#This Row],[Qty ordered]]</f>
        <v>11000</v>
      </c>
      <c r="R543" s="36">
        <v>1</v>
      </c>
      <c r="S543" s="36">
        <v>1</v>
      </c>
      <c r="T543" s="40">
        <v>0</v>
      </c>
      <c r="U543" s="40">
        <v>1</v>
      </c>
      <c r="V543" s="40">
        <v>0</v>
      </c>
      <c r="W543" s="40">
        <v>1</v>
      </c>
      <c r="X543" s="40" t="str">
        <f>IF(Table1[[#This Row],[GR to be done]]=Table1[[#This Row],[IR to be done]], "✔ Match", "⚠ Mismatch")</f>
        <v>✔ Match</v>
      </c>
      <c r="Y543" s="40"/>
      <c r="Z543" s="41">
        <v>45818</v>
      </c>
      <c r="AA543" s="41"/>
      <c r="AB543" s="40"/>
      <c r="AC543" s="40"/>
      <c r="AD543" s="40"/>
      <c r="AE543" s="42" t="str">
        <f>_xlfn.XLOOKUP(Table1[[#This Row],[Vendor Name]],VendorLookup!C:C,VendorLookup!H:H, "")</f>
        <v>ZZ</v>
      </c>
      <c r="AF543" s="42"/>
      <c r="AG543" s="42"/>
      <c r="AH543" s="43"/>
      <c r="AI543" s="43"/>
    </row>
    <row r="544" spans="1:35" x14ac:dyDescent="0.35">
      <c r="A544" s="45">
        <f>_xlfn.XLOOKUP(B544, NetworkLookup!B:B, NetworkLookup!A:A, "")</f>
        <v>0</v>
      </c>
      <c r="B544" s="35"/>
      <c r="C544" s="45">
        <f>_xlfn.XLOOKUP(B544, NetworkLookup!B:B, NetworkLookup!C:C, "")</f>
        <v>0</v>
      </c>
      <c r="D544" s="35">
        <f>_xlfn.XLOOKUP(B544, NetworkLookup!B:B, NetworkLookup!D:D, "")</f>
        <v>0</v>
      </c>
      <c r="E544" s="36"/>
      <c r="F544" s="36" t="s">
        <v>31</v>
      </c>
      <c r="G544" s="36" t="s">
        <v>3637</v>
      </c>
      <c r="H544" s="36" t="s">
        <v>555</v>
      </c>
      <c r="I544" s="36">
        <f>_xlfn.XLOOKUP(Table1[[#This Row],[Vendor Name]], VendorLookup!C:C, VendorLookup!B:B, "")</f>
        <v>2000066439</v>
      </c>
      <c r="J544" s="36" t="s">
        <v>39</v>
      </c>
      <c r="K544" s="36" t="s">
        <v>437</v>
      </c>
      <c r="L544" s="37"/>
      <c r="M544" s="37">
        <v>9203031650</v>
      </c>
      <c r="N544" s="36">
        <v>1</v>
      </c>
      <c r="O544" s="38">
        <v>400</v>
      </c>
      <c r="P544" s="36" t="s">
        <v>507</v>
      </c>
      <c r="Q544" s="38">
        <f>Table1[[#This Row],[Net Price]]*Table1[[#This Row],[Qty ordered]]</f>
        <v>400</v>
      </c>
      <c r="R544" s="39"/>
      <c r="S544" s="36">
        <v>1</v>
      </c>
      <c r="T544" s="40">
        <v>1</v>
      </c>
      <c r="U544" s="40">
        <v>0</v>
      </c>
      <c r="V544" s="40">
        <v>1</v>
      </c>
      <c r="W544" s="40">
        <v>0</v>
      </c>
      <c r="X544" s="40" t="str">
        <f>IF(Table1[[#This Row],[GR to be done]]=Table1[[#This Row],[IR to be done]], "✔ Match", "⚠ Mismatch")</f>
        <v>✔ Match</v>
      </c>
      <c r="Y544" s="40"/>
      <c r="Z544" s="41">
        <v>45819</v>
      </c>
      <c r="AA544" s="41"/>
      <c r="AB544" s="40"/>
      <c r="AC544" s="40"/>
      <c r="AD544" s="40"/>
      <c r="AE544" s="42" t="str">
        <f>_xlfn.XLOOKUP(Table1[[#This Row],[Vendor Name]],VendorLookup!C:C,VendorLookup!H:H, "")</f>
        <v>FCA</v>
      </c>
      <c r="AF544" s="42"/>
      <c r="AG544" s="42"/>
      <c r="AH544" s="43"/>
      <c r="AI544" s="43"/>
    </row>
    <row r="545" spans="1:35" x14ac:dyDescent="0.35">
      <c r="A545" s="45">
        <f>_xlfn.XLOOKUP(B545, NetworkLookup!B:B, NetworkLookup!A:A, "")</f>
        <v>0</v>
      </c>
      <c r="B545" s="35"/>
      <c r="C545" s="45">
        <f>_xlfn.XLOOKUP(B545, NetworkLookup!B:B, NetworkLookup!C:C, "")</f>
        <v>0</v>
      </c>
      <c r="D545" s="35">
        <f>_xlfn.XLOOKUP(B545, NetworkLookup!B:B, NetworkLookup!D:D, "")</f>
        <v>0</v>
      </c>
      <c r="E545" s="36"/>
      <c r="F545" s="36" t="s">
        <v>31</v>
      </c>
      <c r="G545" s="36" t="s">
        <v>3637</v>
      </c>
      <c r="H545" s="36" t="s">
        <v>555</v>
      </c>
      <c r="I545" s="36">
        <f>_xlfn.XLOOKUP(Table1[[#This Row],[Vendor Name]], VendorLookup!C:C, VendorLookup!B:B, "")</f>
        <v>2000167603</v>
      </c>
      <c r="J545" s="36" t="s">
        <v>40</v>
      </c>
      <c r="K545" s="36" t="s">
        <v>438</v>
      </c>
      <c r="L545" s="37"/>
      <c r="M545" s="37">
        <v>9203031657</v>
      </c>
      <c r="N545" s="36">
        <v>1</v>
      </c>
      <c r="O545" s="38">
        <v>2300</v>
      </c>
      <c r="P545" s="36" t="s">
        <v>508</v>
      </c>
      <c r="Q545" s="38">
        <f>Table1[[#This Row],[Net Price]]*Table1[[#This Row],[Qty ordered]]</f>
        <v>3450</v>
      </c>
      <c r="R545" s="39" t="s">
        <v>3623</v>
      </c>
      <c r="S545" s="36">
        <v>1.5</v>
      </c>
      <c r="T545" s="40">
        <v>1.5</v>
      </c>
      <c r="U545" s="40">
        <v>0</v>
      </c>
      <c r="V545" s="40">
        <v>1.5</v>
      </c>
      <c r="W545" s="40">
        <v>0</v>
      </c>
      <c r="X545" s="40" t="str">
        <f>IF(Table1[[#This Row],[GR to be done]]=Table1[[#This Row],[IR to be done]], "✔ Match", "⚠ Mismatch")</f>
        <v>✔ Match</v>
      </c>
      <c r="Y545" s="40"/>
      <c r="Z545" s="41">
        <v>45819</v>
      </c>
      <c r="AA545" s="41"/>
      <c r="AB545" s="40"/>
      <c r="AC545" s="40"/>
      <c r="AD545" s="40"/>
      <c r="AE545" s="42" t="str">
        <f>_xlfn.XLOOKUP(Table1[[#This Row],[Vendor Name]],VendorLookup!C:C,VendorLookup!H:H, "")</f>
        <v>ZZ</v>
      </c>
      <c r="AF545" s="42"/>
      <c r="AG545" s="42"/>
      <c r="AH545" s="43"/>
      <c r="AI545" s="43"/>
    </row>
    <row r="546" spans="1:35" x14ac:dyDescent="0.35">
      <c r="A546" s="45">
        <f>_xlfn.XLOOKUP(B546, NetworkLookup!B:B, NetworkLookup!A:A, "")</f>
        <v>0</v>
      </c>
      <c r="B546" s="35"/>
      <c r="C546" s="45">
        <f>_xlfn.XLOOKUP(B546, NetworkLookup!B:B, NetworkLookup!C:C, "")</f>
        <v>0</v>
      </c>
      <c r="D546" s="35">
        <f>_xlfn.XLOOKUP(B546, NetworkLookup!B:B, NetworkLookup!D:D, "")</f>
        <v>0</v>
      </c>
      <c r="E546" s="36"/>
      <c r="F546" s="36" t="s">
        <v>31</v>
      </c>
      <c r="G546" s="36" t="s">
        <v>3637</v>
      </c>
      <c r="H546" s="36" t="s">
        <v>555</v>
      </c>
      <c r="I546" s="36">
        <f>_xlfn.XLOOKUP(Table1[[#This Row],[Vendor Name]], VendorLookup!C:C, VendorLookup!B:B, "")</f>
        <v>2000167603</v>
      </c>
      <c r="J546" s="36" t="s">
        <v>40</v>
      </c>
      <c r="K546" s="36" t="s">
        <v>439</v>
      </c>
      <c r="L546" s="37"/>
      <c r="M546" s="37">
        <v>9203031657</v>
      </c>
      <c r="N546" s="36">
        <v>2</v>
      </c>
      <c r="O546" s="38">
        <v>1850</v>
      </c>
      <c r="P546" s="36" t="s">
        <v>508</v>
      </c>
      <c r="Q546" s="38">
        <f>Table1[[#This Row],[Net Price]]*Table1[[#This Row],[Qty ordered]]</f>
        <v>1850</v>
      </c>
      <c r="R546" s="39" t="s">
        <v>3623</v>
      </c>
      <c r="S546" s="36">
        <v>1</v>
      </c>
      <c r="T546" s="40">
        <v>1</v>
      </c>
      <c r="U546" s="40">
        <v>0</v>
      </c>
      <c r="V546" s="40">
        <v>1</v>
      </c>
      <c r="W546" s="40">
        <v>0</v>
      </c>
      <c r="X546" s="40" t="str">
        <f>IF(Table1[[#This Row],[GR to be done]]=Table1[[#This Row],[IR to be done]], "✔ Match", "⚠ Mismatch")</f>
        <v>✔ Match</v>
      </c>
      <c r="Y546" s="40"/>
      <c r="Z546" s="41">
        <v>45819</v>
      </c>
      <c r="AA546" s="41"/>
      <c r="AB546" s="40"/>
      <c r="AC546" s="40"/>
      <c r="AD546" s="40"/>
      <c r="AE546" s="42" t="str">
        <f>_xlfn.XLOOKUP(Table1[[#This Row],[Vendor Name]],VendorLookup!C:C,VendorLookup!H:H, "")</f>
        <v>ZZ</v>
      </c>
      <c r="AF546" s="42"/>
      <c r="AG546" s="42"/>
      <c r="AH546" s="43"/>
      <c r="AI546" s="43"/>
    </row>
    <row r="547" spans="1:35" x14ac:dyDescent="0.35">
      <c r="A547" s="45">
        <f>_xlfn.XLOOKUP(B547, NetworkLookup!B:B, NetworkLookup!A:A, "")</f>
        <v>0</v>
      </c>
      <c r="B547" s="35"/>
      <c r="C547" s="45">
        <f>_xlfn.XLOOKUP(B547, NetworkLookup!B:B, NetworkLookup!C:C, "")</f>
        <v>0</v>
      </c>
      <c r="D547" s="35">
        <f>_xlfn.XLOOKUP(B547, NetworkLookup!B:B, NetworkLookup!D:D, "")</f>
        <v>0</v>
      </c>
      <c r="E547" s="36"/>
      <c r="F547" s="36" t="s">
        <v>31</v>
      </c>
      <c r="G547" s="36" t="s">
        <v>3637</v>
      </c>
      <c r="H547" s="36" t="s">
        <v>555</v>
      </c>
      <c r="I547" s="36">
        <f>_xlfn.XLOOKUP(Table1[[#This Row],[Vendor Name]], VendorLookup!C:C, VendorLookup!B:B, "")</f>
        <v>2000115430</v>
      </c>
      <c r="J547" s="36" t="s">
        <v>41</v>
      </c>
      <c r="K547" s="36" t="s">
        <v>440</v>
      </c>
      <c r="L547" s="37"/>
      <c r="M547" s="37">
        <v>9203031659</v>
      </c>
      <c r="N547" s="36">
        <v>1</v>
      </c>
      <c r="O547" s="38">
        <v>2200</v>
      </c>
      <c r="P547" s="36" t="s">
        <v>508</v>
      </c>
      <c r="Q547" s="38">
        <f>Table1[[#This Row],[Net Price]]*Table1[[#This Row],[Qty ordered]]</f>
        <v>2200</v>
      </c>
      <c r="R547" s="39" t="s">
        <v>3623</v>
      </c>
      <c r="S547" s="36">
        <v>1</v>
      </c>
      <c r="T547" s="40">
        <v>1</v>
      </c>
      <c r="U547" s="40">
        <v>0</v>
      </c>
      <c r="V547" s="40">
        <v>1</v>
      </c>
      <c r="W547" s="40">
        <v>0</v>
      </c>
      <c r="X547" s="40" t="str">
        <f>IF(Table1[[#This Row],[GR to be done]]=Table1[[#This Row],[IR to be done]], "✔ Match", "⚠ Mismatch")</f>
        <v>✔ Match</v>
      </c>
      <c r="Y547" s="40"/>
      <c r="Z547" s="41">
        <v>45819</v>
      </c>
      <c r="AA547" s="41"/>
      <c r="AB547" s="40"/>
      <c r="AC547" s="40"/>
      <c r="AD547" s="40"/>
      <c r="AE547" s="42" t="str">
        <f>_xlfn.XLOOKUP(Table1[[#This Row],[Vendor Name]],VendorLookup!C:C,VendorLookup!H:H, "")</f>
        <v>FCA</v>
      </c>
      <c r="AF547" s="42"/>
      <c r="AG547" s="42"/>
      <c r="AH547" s="43"/>
      <c r="AI547" s="43"/>
    </row>
    <row r="548" spans="1:35" x14ac:dyDescent="0.35">
      <c r="A548" s="45">
        <f>_xlfn.XLOOKUP(B548, NetworkLookup!B:B, NetworkLookup!A:A, "")</f>
        <v>0</v>
      </c>
      <c r="B548" s="35"/>
      <c r="C548" s="45">
        <f>_xlfn.XLOOKUP(B548, NetworkLookup!B:B, NetworkLookup!C:C, "")</f>
        <v>0</v>
      </c>
      <c r="D548" s="35">
        <f>_xlfn.XLOOKUP(B548, NetworkLookup!B:B, NetworkLookup!D:D, "")</f>
        <v>0</v>
      </c>
      <c r="E548" s="36"/>
      <c r="F548" s="36" t="s">
        <v>31</v>
      </c>
      <c r="G548" s="36" t="s">
        <v>3637</v>
      </c>
      <c r="H548" s="36" t="s">
        <v>555</v>
      </c>
      <c r="I548" s="36">
        <f>_xlfn.XLOOKUP(Table1[[#This Row],[Vendor Name]], VendorLookup!C:C, VendorLookup!B:B, "")</f>
        <v>2000115430</v>
      </c>
      <c r="J548" s="36" t="s">
        <v>41</v>
      </c>
      <c r="K548" s="36" t="s">
        <v>441</v>
      </c>
      <c r="L548" s="37"/>
      <c r="M548" s="37">
        <v>9203031659</v>
      </c>
      <c r="N548" s="36">
        <v>2</v>
      </c>
      <c r="O548" s="38">
        <v>4400</v>
      </c>
      <c r="P548" s="36" t="s">
        <v>508</v>
      </c>
      <c r="Q548" s="38">
        <f>Table1[[#This Row],[Net Price]]*Table1[[#This Row],[Qty ordered]]</f>
        <v>4400</v>
      </c>
      <c r="R548" s="39" t="s">
        <v>3623</v>
      </c>
      <c r="S548" s="36">
        <v>1</v>
      </c>
      <c r="T548" s="40">
        <v>1</v>
      </c>
      <c r="U548" s="40">
        <v>0</v>
      </c>
      <c r="V548" s="40">
        <v>1</v>
      </c>
      <c r="W548" s="40">
        <v>0</v>
      </c>
      <c r="X548" s="40" t="str">
        <f>IF(Table1[[#This Row],[GR to be done]]=Table1[[#This Row],[IR to be done]], "✔ Match", "⚠ Mismatch")</f>
        <v>✔ Match</v>
      </c>
      <c r="Y548" s="40"/>
      <c r="Z548" s="41">
        <v>45819</v>
      </c>
      <c r="AA548" s="41"/>
      <c r="AB548" s="40"/>
      <c r="AC548" s="40"/>
      <c r="AD548" s="40"/>
      <c r="AE548" s="42" t="str">
        <f>_xlfn.XLOOKUP(Table1[[#This Row],[Vendor Name]],VendorLookup!C:C,VendorLookup!H:H, "")</f>
        <v>FCA</v>
      </c>
      <c r="AF548" s="42"/>
      <c r="AG548" s="42"/>
      <c r="AH548" s="43"/>
      <c r="AI548" s="43"/>
    </row>
    <row r="549" spans="1:35" x14ac:dyDescent="0.35">
      <c r="A549" s="45">
        <f>_xlfn.XLOOKUP(B549, NetworkLookup!B:B, NetworkLookup!A:A, "")</f>
        <v>0</v>
      </c>
      <c r="B549" s="35"/>
      <c r="C549" s="45">
        <f>_xlfn.XLOOKUP(B549, NetworkLookup!B:B, NetworkLookup!C:C, "")</f>
        <v>0</v>
      </c>
      <c r="D549" s="35">
        <f>_xlfn.XLOOKUP(B549, NetworkLookup!B:B, NetworkLookup!D:D, "")</f>
        <v>0</v>
      </c>
      <c r="E549" s="36"/>
      <c r="F549" s="36" t="s">
        <v>31</v>
      </c>
      <c r="G549" s="36" t="s">
        <v>3637</v>
      </c>
      <c r="H549" s="36" t="s">
        <v>555</v>
      </c>
      <c r="I549" s="36">
        <f>_xlfn.XLOOKUP(Table1[[#This Row],[Vendor Name]], VendorLookup!C:C, VendorLookup!B:B, "")</f>
        <v>2000115430</v>
      </c>
      <c r="J549" s="36" t="s">
        <v>41</v>
      </c>
      <c r="K549" s="36" t="s">
        <v>442</v>
      </c>
      <c r="L549" s="37"/>
      <c r="M549" s="37">
        <v>9203031659</v>
      </c>
      <c r="N549" s="36">
        <v>3</v>
      </c>
      <c r="O549" s="38">
        <v>800</v>
      </c>
      <c r="P549" s="36" t="s">
        <v>508</v>
      </c>
      <c r="Q549" s="38">
        <f>Table1[[#This Row],[Net Price]]*Table1[[#This Row],[Qty ordered]]</f>
        <v>800</v>
      </c>
      <c r="R549" s="39" t="s">
        <v>3623</v>
      </c>
      <c r="S549" s="36">
        <v>1</v>
      </c>
      <c r="T549" s="40">
        <v>1</v>
      </c>
      <c r="U549" s="40">
        <v>0</v>
      </c>
      <c r="V549" s="40">
        <v>1</v>
      </c>
      <c r="W549" s="40">
        <v>0</v>
      </c>
      <c r="X549" s="40" t="str">
        <f>IF(Table1[[#This Row],[GR to be done]]=Table1[[#This Row],[IR to be done]], "✔ Match", "⚠ Mismatch")</f>
        <v>✔ Match</v>
      </c>
      <c r="Y549" s="40"/>
      <c r="Z549" s="41">
        <v>45819</v>
      </c>
      <c r="AA549" s="41"/>
      <c r="AB549" s="40"/>
      <c r="AC549" s="40"/>
      <c r="AD549" s="40"/>
      <c r="AE549" s="42" t="str">
        <f>_xlfn.XLOOKUP(Table1[[#This Row],[Vendor Name]],VendorLookup!C:C,VendorLookup!H:H, "")</f>
        <v>FCA</v>
      </c>
      <c r="AF549" s="42"/>
      <c r="AG549" s="42"/>
      <c r="AH549" s="43"/>
      <c r="AI549" s="43"/>
    </row>
    <row r="550" spans="1:35" x14ac:dyDescent="0.35">
      <c r="A550" s="45">
        <f>_xlfn.XLOOKUP(B550, NetworkLookup!B:B, NetworkLookup!A:A, "")</f>
        <v>0</v>
      </c>
      <c r="B550" s="35"/>
      <c r="C550" s="45">
        <f>_xlfn.XLOOKUP(B550, NetworkLookup!B:B, NetworkLookup!C:C, "")</f>
        <v>0</v>
      </c>
      <c r="D550" s="35">
        <f>_xlfn.XLOOKUP(B550, NetworkLookup!B:B, NetworkLookup!D:D, "")</f>
        <v>0</v>
      </c>
      <c r="E550" s="36"/>
      <c r="F550" s="36" t="s">
        <v>31</v>
      </c>
      <c r="G550" s="36" t="s">
        <v>3637</v>
      </c>
      <c r="H550" s="36" t="s">
        <v>555</v>
      </c>
      <c r="I550" s="36">
        <f>_xlfn.XLOOKUP(Table1[[#This Row],[Vendor Name]], VendorLookup!C:C, VendorLookup!B:B, "")</f>
        <v>2000115430</v>
      </c>
      <c r="J550" s="36" t="s">
        <v>41</v>
      </c>
      <c r="K550" s="36" t="s">
        <v>443</v>
      </c>
      <c r="L550" s="37"/>
      <c r="M550" s="37">
        <v>9203031659</v>
      </c>
      <c r="N550" s="36">
        <v>4</v>
      </c>
      <c r="O550" s="38">
        <v>960</v>
      </c>
      <c r="P550" s="36" t="s">
        <v>508</v>
      </c>
      <c r="Q550" s="38">
        <f>Table1[[#This Row],[Net Price]]*Table1[[#This Row],[Qty ordered]]</f>
        <v>960</v>
      </c>
      <c r="R550" s="39" t="s">
        <v>3623</v>
      </c>
      <c r="S550" s="36">
        <v>1</v>
      </c>
      <c r="T550" s="40">
        <v>0</v>
      </c>
      <c r="U550" s="40">
        <v>1</v>
      </c>
      <c r="V550" s="40">
        <v>0</v>
      </c>
      <c r="W550" s="40">
        <v>1</v>
      </c>
      <c r="X550" s="40" t="str">
        <f>IF(Table1[[#This Row],[GR to be done]]=Table1[[#This Row],[IR to be done]], "✔ Match", "⚠ Mismatch")</f>
        <v>✔ Match</v>
      </c>
      <c r="Y550" s="40"/>
      <c r="Z550" s="41">
        <v>45819</v>
      </c>
      <c r="AA550" s="41"/>
      <c r="AB550" s="40"/>
      <c r="AC550" s="40"/>
      <c r="AD550" s="40"/>
      <c r="AE550" s="42" t="str">
        <f>_xlfn.XLOOKUP(Table1[[#This Row],[Vendor Name]],VendorLookup!C:C,VendorLookup!H:H, "")</f>
        <v>FCA</v>
      </c>
      <c r="AF550" s="42"/>
      <c r="AG550" s="42"/>
      <c r="AH550" s="43"/>
      <c r="AI550" s="43"/>
    </row>
    <row r="551" spans="1:35" x14ac:dyDescent="0.35">
      <c r="A551" s="45">
        <f>_xlfn.XLOOKUP(B551, NetworkLookup!B:B, NetworkLookup!A:A, "")</f>
        <v>0</v>
      </c>
      <c r="B551" s="35"/>
      <c r="C551" s="45">
        <f>_xlfn.XLOOKUP(B551, NetworkLookup!B:B, NetworkLookup!C:C, "")</f>
        <v>0</v>
      </c>
      <c r="D551" s="35">
        <f>_xlfn.XLOOKUP(B551, NetworkLookup!B:B, NetworkLookup!D:D, "")</f>
        <v>0</v>
      </c>
      <c r="E551" s="36"/>
      <c r="F551" s="36" t="s">
        <v>31</v>
      </c>
      <c r="G551" s="36" t="s">
        <v>3637</v>
      </c>
      <c r="H551" s="36" t="s">
        <v>555</v>
      </c>
      <c r="I551" s="36">
        <f>_xlfn.XLOOKUP(Table1[[#This Row],[Vendor Name]], VendorLookup!C:C, VendorLookup!B:B, "")</f>
        <v>2000115430</v>
      </c>
      <c r="J551" s="36" t="s">
        <v>41</v>
      </c>
      <c r="K551" s="36" t="s">
        <v>444</v>
      </c>
      <c r="L551" s="37"/>
      <c r="M551" s="37">
        <v>9203031659</v>
      </c>
      <c r="N551" s="36">
        <v>5</v>
      </c>
      <c r="O551" s="38">
        <v>960</v>
      </c>
      <c r="P551" s="36" t="s">
        <v>508</v>
      </c>
      <c r="Q551" s="38">
        <f>Table1[[#This Row],[Net Price]]*Table1[[#This Row],[Qty ordered]]</f>
        <v>960</v>
      </c>
      <c r="R551" s="39" t="s">
        <v>3623</v>
      </c>
      <c r="S551" s="36">
        <v>1</v>
      </c>
      <c r="T551" s="40">
        <v>0</v>
      </c>
      <c r="U551" s="40">
        <v>1</v>
      </c>
      <c r="V551" s="40">
        <v>0</v>
      </c>
      <c r="W551" s="40">
        <v>1</v>
      </c>
      <c r="X551" s="40" t="str">
        <f>IF(Table1[[#This Row],[GR to be done]]=Table1[[#This Row],[IR to be done]], "✔ Match", "⚠ Mismatch")</f>
        <v>✔ Match</v>
      </c>
      <c r="Y551" s="40"/>
      <c r="Z551" s="41">
        <v>45819</v>
      </c>
      <c r="AA551" s="41"/>
      <c r="AB551" s="40"/>
      <c r="AC551" s="40"/>
      <c r="AD551" s="40"/>
      <c r="AE551" s="42" t="str">
        <f>_xlfn.XLOOKUP(Table1[[#This Row],[Vendor Name]],VendorLookup!C:C,VendorLookup!H:H, "")</f>
        <v>FCA</v>
      </c>
      <c r="AF551" s="42"/>
      <c r="AG551" s="42"/>
      <c r="AH551" s="43"/>
      <c r="AI551" s="43"/>
    </row>
    <row r="552" spans="1:35" x14ac:dyDescent="0.35">
      <c r="A552" s="45">
        <f>_xlfn.XLOOKUP(B552, NetworkLookup!B:B, NetworkLookup!A:A, "")</f>
        <v>0</v>
      </c>
      <c r="B552" s="35"/>
      <c r="C552" s="45">
        <f>_xlfn.XLOOKUP(B552, NetworkLookup!B:B, NetworkLookup!C:C, "")</f>
        <v>0</v>
      </c>
      <c r="D552" s="35">
        <f>_xlfn.XLOOKUP(B552, NetworkLookup!B:B, NetworkLookup!D:D, "")</f>
        <v>0</v>
      </c>
      <c r="E552" s="36"/>
      <c r="F552" s="36" t="s">
        <v>31</v>
      </c>
      <c r="G552" s="36" t="s">
        <v>3637</v>
      </c>
      <c r="H552" s="36" t="s">
        <v>555</v>
      </c>
      <c r="I552" s="36">
        <f>_xlfn.XLOOKUP(Table1[[#This Row],[Vendor Name]], VendorLookup!C:C, VendorLookup!B:B, "")</f>
        <v>2000115430</v>
      </c>
      <c r="J552" s="36" t="s">
        <v>41</v>
      </c>
      <c r="K552" s="36" t="s">
        <v>445</v>
      </c>
      <c r="L552" s="37"/>
      <c r="M552" s="37">
        <v>9203031659</v>
      </c>
      <c r="N552" s="36">
        <v>6</v>
      </c>
      <c r="O552" s="38">
        <v>415</v>
      </c>
      <c r="P552" s="36" t="s">
        <v>508</v>
      </c>
      <c r="Q552" s="38">
        <f>Table1[[#This Row],[Net Price]]*Table1[[#This Row],[Qty ordered]]</f>
        <v>415</v>
      </c>
      <c r="R552" s="39" t="s">
        <v>3623</v>
      </c>
      <c r="S552" s="36">
        <v>1</v>
      </c>
      <c r="T552" s="40">
        <v>0</v>
      </c>
      <c r="U552" s="40">
        <v>1</v>
      </c>
      <c r="V552" s="40">
        <v>0</v>
      </c>
      <c r="W552" s="40">
        <v>1</v>
      </c>
      <c r="X552" s="40" t="str">
        <f>IF(Table1[[#This Row],[GR to be done]]=Table1[[#This Row],[IR to be done]], "✔ Match", "⚠ Mismatch")</f>
        <v>✔ Match</v>
      </c>
      <c r="Y552" s="40"/>
      <c r="Z552" s="41">
        <v>45819</v>
      </c>
      <c r="AA552" s="41"/>
      <c r="AB552" s="40"/>
      <c r="AC552" s="40"/>
      <c r="AD552" s="40"/>
      <c r="AE552" s="42" t="str">
        <f>_xlfn.XLOOKUP(Table1[[#This Row],[Vendor Name]],VendorLookup!C:C,VendorLookup!H:H, "")</f>
        <v>FCA</v>
      </c>
      <c r="AF552" s="42"/>
      <c r="AG552" s="42"/>
      <c r="AH552" s="43"/>
      <c r="AI552" s="43"/>
    </row>
    <row r="553" spans="1:35" x14ac:dyDescent="0.35">
      <c r="A553" s="45">
        <f>_xlfn.XLOOKUP(B553, NetworkLookup!B:B, NetworkLookup!A:A, "")</f>
        <v>0</v>
      </c>
      <c r="B553" s="35"/>
      <c r="C553" s="45">
        <f>_xlfn.XLOOKUP(B553, NetworkLookup!B:B, NetworkLookup!C:C, "")</f>
        <v>0</v>
      </c>
      <c r="D553" s="35">
        <f>_xlfn.XLOOKUP(B553, NetworkLookup!B:B, NetworkLookup!D:D, "")</f>
        <v>0</v>
      </c>
      <c r="E553" s="36"/>
      <c r="F553" s="36" t="s">
        <v>31</v>
      </c>
      <c r="G553" s="36" t="s">
        <v>3637</v>
      </c>
      <c r="H553" s="36" t="s">
        <v>555</v>
      </c>
      <c r="I553" s="36">
        <f>_xlfn.XLOOKUP(Table1[[#This Row],[Vendor Name]], VendorLookup!C:C, VendorLookup!B:B, "")</f>
        <v>2000115430</v>
      </c>
      <c r="J553" s="36" t="s">
        <v>41</v>
      </c>
      <c r="K553" s="36" t="s">
        <v>446</v>
      </c>
      <c r="L553" s="37"/>
      <c r="M553" s="37">
        <v>9203031659</v>
      </c>
      <c r="N553" s="36">
        <v>7</v>
      </c>
      <c r="O553" s="38">
        <v>800</v>
      </c>
      <c r="P553" s="36" t="s">
        <v>508</v>
      </c>
      <c r="Q553" s="38">
        <f>Table1[[#This Row],[Net Price]]*Table1[[#This Row],[Qty ordered]]</f>
        <v>800</v>
      </c>
      <c r="R553" s="39" t="s">
        <v>3623</v>
      </c>
      <c r="S553" s="36">
        <v>1</v>
      </c>
      <c r="T553" s="40">
        <v>0</v>
      </c>
      <c r="U553" s="40">
        <v>1</v>
      </c>
      <c r="V553" s="40">
        <v>0</v>
      </c>
      <c r="W553" s="40">
        <v>1</v>
      </c>
      <c r="X553" s="40" t="str">
        <f>IF(Table1[[#This Row],[GR to be done]]=Table1[[#This Row],[IR to be done]], "✔ Match", "⚠ Mismatch")</f>
        <v>✔ Match</v>
      </c>
      <c r="Y553" s="40"/>
      <c r="Z553" s="41">
        <v>45819</v>
      </c>
      <c r="AA553" s="41"/>
      <c r="AB553" s="40"/>
      <c r="AC553" s="40"/>
      <c r="AD553" s="40"/>
      <c r="AE553" s="42" t="str">
        <f>_xlfn.XLOOKUP(Table1[[#This Row],[Vendor Name]],VendorLookup!C:C,VendorLookup!H:H, "")</f>
        <v>FCA</v>
      </c>
      <c r="AF553" s="42"/>
      <c r="AG553" s="42"/>
      <c r="AH553" s="43"/>
      <c r="AI553" s="43"/>
    </row>
    <row r="554" spans="1:35" x14ac:dyDescent="0.35">
      <c r="A554" s="45">
        <f>_xlfn.XLOOKUP(B554, NetworkLookup!B:B, NetworkLookup!A:A, "")</f>
        <v>0</v>
      </c>
      <c r="B554" s="35"/>
      <c r="C554" s="45">
        <f>_xlfn.XLOOKUP(B554, NetworkLookup!B:B, NetworkLookup!C:C, "")</f>
        <v>0</v>
      </c>
      <c r="D554" s="35">
        <f>_xlfn.XLOOKUP(B554, NetworkLookup!B:B, NetworkLookup!D:D, "")</f>
        <v>0</v>
      </c>
      <c r="E554" s="36"/>
      <c r="F554" s="36" t="s">
        <v>31</v>
      </c>
      <c r="G554" s="36" t="s">
        <v>3637</v>
      </c>
      <c r="H554" s="36" t="s">
        <v>555</v>
      </c>
      <c r="I554" s="36">
        <f>_xlfn.XLOOKUP(Table1[[#This Row],[Vendor Name]], VendorLookup!C:C, VendorLookup!B:B, "")</f>
        <v>2000115430</v>
      </c>
      <c r="J554" s="36" t="s">
        <v>41</v>
      </c>
      <c r="K554" s="36" t="s">
        <v>447</v>
      </c>
      <c r="L554" s="37"/>
      <c r="M554" s="37">
        <v>9203031659</v>
      </c>
      <c r="N554" s="36">
        <v>8</v>
      </c>
      <c r="O554" s="38">
        <v>800</v>
      </c>
      <c r="P554" s="36" t="s">
        <v>508</v>
      </c>
      <c r="Q554" s="38">
        <f>Table1[[#This Row],[Net Price]]*Table1[[#This Row],[Qty ordered]]</f>
        <v>800</v>
      </c>
      <c r="R554" s="39" t="s">
        <v>3623</v>
      </c>
      <c r="S554" s="36">
        <v>1</v>
      </c>
      <c r="T554" s="40">
        <v>0</v>
      </c>
      <c r="U554" s="40">
        <v>1</v>
      </c>
      <c r="V554" s="40">
        <v>0</v>
      </c>
      <c r="W554" s="40">
        <v>1</v>
      </c>
      <c r="X554" s="40" t="str">
        <f>IF(Table1[[#This Row],[GR to be done]]=Table1[[#This Row],[IR to be done]], "✔ Match", "⚠ Mismatch")</f>
        <v>✔ Match</v>
      </c>
      <c r="Y554" s="40"/>
      <c r="Z554" s="41">
        <v>45819</v>
      </c>
      <c r="AA554" s="41"/>
      <c r="AB554" s="40"/>
      <c r="AC554" s="40"/>
      <c r="AD554" s="40"/>
      <c r="AE554" s="42" t="str">
        <f>_xlfn.XLOOKUP(Table1[[#This Row],[Vendor Name]],VendorLookup!C:C,VendorLookup!H:H, "")</f>
        <v>FCA</v>
      </c>
      <c r="AF554" s="42"/>
      <c r="AG554" s="42"/>
      <c r="AH554" s="43"/>
      <c r="AI554" s="43"/>
    </row>
    <row r="555" spans="1:35" x14ac:dyDescent="0.35">
      <c r="A555" s="45">
        <f>_xlfn.XLOOKUP(B555, NetworkLookup!B:B, NetworkLookup!A:A, "")</f>
        <v>0</v>
      </c>
      <c r="B555" s="35"/>
      <c r="C555" s="45">
        <f>_xlfn.XLOOKUP(B555, NetworkLookup!B:B, NetworkLookup!C:C, "")</f>
        <v>0</v>
      </c>
      <c r="D555" s="35">
        <f>_xlfn.XLOOKUP(B555, NetworkLookup!B:B, NetworkLookup!D:D, "")</f>
        <v>0</v>
      </c>
      <c r="E555" s="36"/>
      <c r="F555" s="36" t="s">
        <v>32</v>
      </c>
      <c r="G555" s="36" t="s">
        <v>3637</v>
      </c>
      <c r="H555" s="36"/>
      <c r="I555" s="36">
        <f>_xlfn.XLOOKUP(Table1[[#This Row],[Vendor Name]], VendorLookup!C:C, VendorLookup!B:B, "")</f>
        <v>1000003280</v>
      </c>
      <c r="J555" s="36" t="s">
        <v>35</v>
      </c>
      <c r="K555" s="36" t="s">
        <v>428</v>
      </c>
      <c r="L555" s="37"/>
      <c r="M555" s="37">
        <v>9203031669</v>
      </c>
      <c r="N555" s="36">
        <v>1</v>
      </c>
      <c r="O555" s="38">
        <v>331.62</v>
      </c>
      <c r="P555" s="36" t="s">
        <v>507</v>
      </c>
      <c r="Q555" s="38">
        <f>Table1[[#This Row],[Net Price]]*Table1[[#This Row],[Qty ordered]]</f>
        <v>1989.72</v>
      </c>
      <c r="R555" s="39"/>
      <c r="S555" s="36">
        <v>6</v>
      </c>
      <c r="T555" s="40">
        <v>5</v>
      </c>
      <c r="U555" s="40">
        <v>1</v>
      </c>
      <c r="V555" s="40">
        <v>5</v>
      </c>
      <c r="W555" s="40">
        <v>1</v>
      </c>
      <c r="X555" s="40" t="str">
        <f>IF(Table1[[#This Row],[GR to be done]]=Table1[[#This Row],[IR to be done]], "✔ Match", "⚠ Mismatch")</f>
        <v>✔ Match</v>
      </c>
      <c r="Y555" s="40"/>
      <c r="Z555" s="41">
        <v>45819</v>
      </c>
      <c r="AA555" s="41"/>
      <c r="AB555" s="40"/>
      <c r="AC555" s="40"/>
      <c r="AD555" s="40"/>
      <c r="AE555" s="42" t="str">
        <f>_xlfn.XLOOKUP(Table1[[#This Row],[Vendor Name]],VendorLookup!C:C,VendorLookup!H:H, "")</f>
        <v>DAP</v>
      </c>
      <c r="AF555" s="42"/>
      <c r="AG555" s="42"/>
      <c r="AH555" s="43"/>
      <c r="AI555" s="43"/>
    </row>
    <row r="556" spans="1:35" x14ac:dyDescent="0.35">
      <c r="A556" s="45">
        <f>_xlfn.XLOOKUP(B556, NetworkLookup!B:B, NetworkLookup!A:A, "")</f>
        <v>0</v>
      </c>
      <c r="B556" s="35"/>
      <c r="C556" s="45">
        <f>_xlfn.XLOOKUP(B556, NetworkLookup!B:B, NetworkLookup!C:C, "")</f>
        <v>0</v>
      </c>
      <c r="D556" s="35">
        <f>_xlfn.XLOOKUP(B556, NetworkLookup!B:B, NetworkLookup!D:D, "")</f>
        <v>0</v>
      </c>
      <c r="E556" s="36"/>
      <c r="F556" s="36" t="s">
        <v>31</v>
      </c>
      <c r="G556" s="36" t="s">
        <v>3637</v>
      </c>
      <c r="H556" s="36"/>
      <c r="I556" s="36">
        <f>_xlfn.XLOOKUP(Table1[[#This Row],[Vendor Name]], VendorLookup!C:C, VendorLookup!B:B, "")</f>
        <v>1000003280</v>
      </c>
      <c r="J556" s="36" t="s">
        <v>35</v>
      </c>
      <c r="K556" s="36" t="s">
        <v>448</v>
      </c>
      <c r="L556" s="37"/>
      <c r="M556" s="37">
        <v>9203031837</v>
      </c>
      <c r="N556" s="36">
        <v>1</v>
      </c>
      <c r="O556" s="38">
        <v>331.62</v>
      </c>
      <c r="P556" s="36" t="s">
        <v>507</v>
      </c>
      <c r="Q556" s="38">
        <f>Table1[[#This Row],[Net Price]]*Table1[[#This Row],[Qty ordered]]</f>
        <v>6632.4</v>
      </c>
      <c r="R556" s="39"/>
      <c r="S556" s="36">
        <v>20</v>
      </c>
      <c r="T556" s="40">
        <v>20</v>
      </c>
      <c r="U556" s="40">
        <v>0</v>
      </c>
      <c r="V556" s="40">
        <v>0</v>
      </c>
      <c r="W556" s="40">
        <v>20</v>
      </c>
      <c r="X556" s="40" t="str">
        <f>IF(Table1[[#This Row],[GR to be done]]=Table1[[#This Row],[IR to be done]], "✔ Match", "⚠ Mismatch")</f>
        <v>⚠ Mismatch</v>
      </c>
      <c r="Y556" s="40"/>
      <c r="Z556" s="41">
        <v>45825</v>
      </c>
      <c r="AA556" s="41"/>
      <c r="AB556" s="40"/>
      <c r="AC556" s="40"/>
      <c r="AD556" s="40"/>
      <c r="AE556" s="42" t="str">
        <f>_xlfn.XLOOKUP(Table1[[#This Row],[Vendor Name]],VendorLookup!C:C,VendorLookup!H:H, "")</f>
        <v>DAP</v>
      </c>
      <c r="AF556" s="42"/>
      <c r="AG556" s="42"/>
      <c r="AH556" s="43"/>
      <c r="AI556" s="43"/>
    </row>
    <row r="557" spans="1:35" x14ac:dyDescent="0.35">
      <c r="A557" s="45">
        <f>_xlfn.XLOOKUP(B557, NetworkLookup!B:B, NetworkLookup!A:A, "")</f>
        <v>0</v>
      </c>
      <c r="B557" s="35"/>
      <c r="C557" s="45">
        <f>_xlfn.XLOOKUP(B557, NetworkLookup!B:B, NetworkLookup!C:C, "")</f>
        <v>0</v>
      </c>
      <c r="D557" s="35">
        <f>_xlfn.XLOOKUP(B557, NetworkLookup!B:B, NetworkLookup!D:D, "")</f>
        <v>0</v>
      </c>
      <c r="E557" s="36"/>
      <c r="F557" s="36" t="s">
        <v>31</v>
      </c>
      <c r="G557" s="36" t="s">
        <v>3637</v>
      </c>
      <c r="H557" s="36" t="s">
        <v>555</v>
      </c>
      <c r="I557" s="36">
        <f>_xlfn.XLOOKUP(Table1[[#This Row],[Vendor Name]], VendorLookup!C:C, VendorLookup!B:B, "")</f>
        <v>2000041466</v>
      </c>
      <c r="J557" s="36" t="s">
        <v>1810</v>
      </c>
      <c r="K557" s="36" t="s">
        <v>449</v>
      </c>
      <c r="L557" s="37"/>
      <c r="M557" s="37">
        <v>9203031979</v>
      </c>
      <c r="N557" s="36">
        <v>1</v>
      </c>
      <c r="O557" s="38">
        <v>5469.05</v>
      </c>
      <c r="P557" s="36" t="s">
        <v>507</v>
      </c>
      <c r="Q557" s="38">
        <f>Table1[[#This Row],[Net Price]]*Table1[[#This Row],[Qty ordered]]</f>
        <v>43752.4</v>
      </c>
      <c r="R557" s="39"/>
      <c r="S557" s="36">
        <v>8</v>
      </c>
      <c r="T557" s="40">
        <v>8</v>
      </c>
      <c r="U557" s="40">
        <v>0</v>
      </c>
      <c r="V557" s="40">
        <v>8</v>
      </c>
      <c r="W557" s="40">
        <v>0</v>
      </c>
      <c r="X557" s="40" t="str">
        <f>IF(Table1[[#This Row],[GR to be done]]=Table1[[#This Row],[IR to be done]], "✔ Match", "⚠ Mismatch")</f>
        <v>✔ Match</v>
      </c>
      <c r="Y557" s="40"/>
      <c r="Z557" s="41">
        <v>45827</v>
      </c>
      <c r="AA557" s="41"/>
      <c r="AB557" s="40"/>
      <c r="AC557" s="40"/>
      <c r="AD557" s="40"/>
      <c r="AE557" s="42" t="str">
        <f>_xlfn.XLOOKUP(Table1[[#This Row],[Vendor Name]],VendorLookup!C:C,VendorLookup!H:H, "")</f>
        <v>DAP</v>
      </c>
      <c r="AF557" s="42"/>
      <c r="AG557" s="42"/>
      <c r="AH557" s="43"/>
      <c r="AI557" s="43"/>
    </row>
    <row r="558" spans="1:35" x14ac:dyDescent="0.35">
      <c r="A558" s="45">
        <f>_xlfn.XLOOKUP(B558, NetworkLookup!B:B, NetworkLookup!A:A, "")</f>
        <v>0</v>
      </c>
      <c r="B558" s="35"/>
      <c r="C558" s="45">
        <f>_xlfn.XLOOKUP(B558, NetworkLookup!B:B, NetworkLookup!C:C, "")</f>
        <v>0</v>
      </c>
      <c r="D558" s="35">
        <f>_xlfn.XLOOKUP(B558, NetworkLookup!B:B, NetworkLookup!D:D, "")</f>
        <v>0</v>
      </c>
      <c r="E558" s="36"/>
      <c r="F558" s="36" t="s">
        <v>31</v>
      </c>
      <c r="G558" s="36" t="s">
        <v>3637</v>
      </c>
      <c r="H558" s="36"/>
      <c r="I558" s="36">
        <f>_xlfn.XLOOKUP(Table1[[#This Row],[Vendor Name]], VendorLookup!C:C, VendorLookup!B:B, "")</f>
        <v>1000003280</v>
      </c>
      <c r="J558" s="36" t="s">
        <v>35</v>
      </c>
      <c r="K558" s="36" t="s">
        <v>450</v>
      </c>
      <c r="L558" s="37"/>
      <c r="M558" s="37">
        <v>9203032020</v>
      </c>
      <c r="N558" s="36">
        <v>1</v>
      </c>
      <c r="O558" s="38">
        <v>46.46</v>
      </c>
      <c r="P558" s="36" t="s">
        <v>507</v>
      </c>
      <c r="Q558" s="38">
        <f>Table1[[#This Row],[Net Price]]*Table1[[#This Row],[Qty ordered]]</f>
        <v>92.92</v>
      </c>
      <c r="R558" s="39"/>
      <c r="S558" s="36">
        <v>2</v>
      </c>
      <c r="T558" s="40">
        <v>2</v>
      </c>
      <c r="U558" s="40">
        <v>0</v>
      </c>
      <c r="V558" s="40">
        <v>0</v>
      </c>
      <c r="W558" s="40">
        <v>2</v>
      </c>
      <c r="X558" s="40" t="str">
        <f>IF(Table1[[#This Row],[GR to be done]]=Table1[[#This Row],[IR to be done]], "✔ Match", "⚠ Mismatch")</f>
        <v>⚠ Mismatch</v>
      </c>
      <c r="Y558" s="40"/>
      <c r="Z558" s="41">
        <v>45827</v>
      </c>
      <c r="AA558" s="41"/>
      <c r="AB558" s="40"/>
      <c r="AC558" s="40"/>
      <c r="AD558" s="40"/>
      <c r="AE558" s="42" t="str">
        <f>_xlfn.XLOOKUP(Table1[[#This Row],[Vendor Name]],VendorLookup!C:C,VendorLookup!H:H, "")</f>
        <v>DAP</v>
      </c>
      <c r="AF558" s="42"/>
      <c r="AG558" s="42"/>
      <c r="AH558" s="43"/>
      <c r="AI558" s="43"/>
    </row>
    <row r="559" spans="1:35" x14ac:dyDescent="0.35">
      <c r="A559" s="45">
        <f>_xlfn.XLOOKUP(B559, NetworkLookup!B:B, NetworkLookup!A:A, "")</f>
        <v>0</v>
      </c>
      <c r="B559" s="35"/>
      <c r="C559" s="45">
        <f>_xlfn.XLOOKUP(B559, NetworkLookup!B:B, NetworkLookup!C:C, "")</f>
        <v>0</v>
      </c>
      <c r="D559" s="35">
        <f>_xlfn.XLOOKUP(B559, NetworkLookup!B:B, NetworkLookup!D:D, "")</f>
        <v>0</v>
      </c>
      <c r="E559" s="36"/>
      <c r="F559" s="36" t="s">
        <v>31</v>
      </c>
      <c r="G559" s="36" t="s">
        <v>3637</v>
      </c>
      <c r="H559" s="36"/>
      <c r="I559" s="36">
        <f>_xlfn.XLOOKUP(Table1[[#This Row],[Vendor Name]], VendorLookup!C:C, VendorLookup!B:B, "")</f>
        <v>1000003280</v>
      </c>
      <c r="J559" s="36" t="s">
        <v>35</v>
      </c>
      <c r="K559" s="36" t="s">
        <v>451</v>
      </c>
      <c r="L559" s="37"/>
      <c r="M559" s="37">
        <v>9203032020</v>
      </c>
      <c r="N559" s="36">
        <v>2</v>
      </c>
      <c r="O559" s="38">
        <v>45.83</v>
      </c>
      <c r="P559" s="36" t="s">
        <v>507</v>
      </c>
      <c r="Q559" s="38">
        <f>Table1[[#This Row],[Net Price]]*Table1[[#This Row],[Qty ordered]]</f>
        <v>91.66</v>
      </c>
      <c r="R559" s="39"/>
      <c r="S559" s="36">
        <v>2</v>
      </c>
      <c r="T559" s="40">
        <v>2</v>
      </c>
      <c r="U559" s="40">
        <v>0</v>
      </c>
      <c r="V559" s="40">
        <v>0</v>
      </c>
      <c r="W559" s="40">
        <v>2</v>
      </c>
      <c r="X559" s="40" t="str">
        <f>IF(Table1[[#This Row],[GR to be done]]=Table1[[#This Row],[IR to be done]], "✔ Match", "⚠ Mismatch")</f>
        <v>⚠ Mismatch</v>
      </c>
      <c r="Y559" s="40"/>
      <c r="Z559" s="41">
        <v>45827</v>
      </c>
      <c r="AA559" s="41"/>
      <c r="AB559" s="40"/>
      <c r="AC559" s="40"/>
      <c r="AD559" s="40"/>
      <c r="AE559" s="42" t="str">
        <f>_xlfn.XLOOKUP(Table1[[#This Row],[Vendor Name]],VendorLookup!C:C,VendorLookup!H:H, "")</f>
        <v>DAP</v>
      </c>
      <c r="AF559" s="42"/>
      <c r="AG559" s="42"/>
      <c r="AH559" s="43"/>
      <c r="AI559" s="43"/>
    </row>
    <row r="560" spans="1:35" x14ac:dyDescent="0.35">
      <c r="A560" s="45">
        <f>_xlfn.XLOOKUP(B560, NetworkLookup!B:B, NetworkLookup!A:A, "")</f>
        <v>0</v>
      </c>
      <c r="B560" s="35"/>
      <c r="C560" s="45">
        <f>_xlfn.XLOOKUP(B560, NetworkLookup!B:B, NetworkLookup!C:C, "")</f>
        <v>0</v>
      </c>
      <c r="D560" s="35">
        <f>_xlfn.XLOOKUP(B560, NetworkLookup!B:B, NetworkLookup!D:D, "")</f>
        <v>0</v>
      </c>
      <c r="E560" s="36"/>
      <c r="F560" s="36" t="s">
        <v>32</v>
      </c>
      <c r="G560" s="36" t="s">
        <v>3637</v>
      </c>
      <c r="H560" s="36" t="s">
        <v>555</v>
      </c>
      <c r="I560" s="36">
        <f>_xlfn.XLOOKUP(Table1[[#This Row],[Vendor Name]], VendorLookup!C:C, VendorLookup!B:B, "")</f>
        <v>2000046383</v>
      </c>
      <c r="J560" s="36" t="s">
        <v>1829</v>
      </c>
      <c r="K560" s="36" t="s">
        <v>452</v>
      </c>
      <c r="L560" s="37"/>
      <c r="M560" s="37">
        <v>9203032083</v>
      </c>
      <c r="N560" s="36">
        <v>1</v>
      </c>
      <c r="O560" s="38">
        <v>858</v>
      </c>
      <c r="P560" s="36" t="s">
        <v>507</v>
      </c>
      <c r="Q560" s="38">
        <f>Table1[[#This Row],[Net Price]]*Table1[[#This Row],[Qty ordered]]</f>
        <v>858</v>
      </c>
      <c r="R560" s="39"/>
      <c r="S560" s="36">
        <v>1</v>
      </c>
      <c r="T560" s="40">
        <v>1</v>
      </c>
      <c r="U560" s="40">
        <v>0</v>
      </c>
      <c r="V560" s="40">
        <v>1</v>
      </c>
      <c r="W560" s="40">
        <v>0</v>
      </c>
      <c r="X560" s="40" t="str">
        <f>IF(Table1[[#This Row],[GR to be done]]=Table1[[#This Row],[IR to be done]], "✔ Match", "⚠ Mismatch")</f>
        <v>✔ Match</v>
      </c>
      <c r="Y560" s="40"/>
      <c r="Z560" s="41">
        <v>45828</v>
      </c>
      <c r="AA560" s="41"/>
      <c r="AB560" s="40"/>
      <c r="AC560" s="40"/>
      <c r="AD560" s="40"/>
      <c r="AE560" s="42" t="str">
        <f>_xlfn.XLOOKUP(Table1[[#This Row],[Vendor Name]],VendorLookup!C:C,VendorLookup!H:H, "")</f>
        <v>DAP</v>
      </c>
      <c r="AF560" s="42"/>
      <c r="AG560" s="42"/>
      <c r="AH560" s="43"/>
      <c r="AI560" s="43"/>
    </row>
    <row r="561" spans="1:35" x14ac:dyDescent="0.35">
      <c r="A561" s="45">
        <f>_xlfn.XLOOKUP(B561, NetworkLookup!B:B, NetworkLookup!A:A, "")</f>
        <v>0</v>
      </c>
      <c r="B561" s="35"/>
      <c r="C561" s="45">
        <f>_xlfn.XLOOKUP(B561, NetworkLookup!B:B, NetworkLookup!C:C, "")</f>
        <v>0</v>
      </c>
      <c r="D561" s="35">
        <f>_xlfn.XLOOKUP(B561, NetworkLookup!B:B, NetworkLookup!D:D, "")</f>
        <v>0</v>
      </c>
      <c r="E561" s="36"/>
      <c r="F561" s="36" t="s">
        <v>31</v>
      </c>
      <c r="G561" s="36" t="s">
        <v>3637</v>
      </c>
      <c r="H561" s="36" t="s">
        <v>555</v>
      </c>
      <c r="I561" s="36">
        <f>_xlfn.XLOOKUP(Table1[[#This Row],[Vendor Name]], VendorLookup!C:C, VendorLookup!B:B, "")</f>
        <v>2000046383</v>
      </c>
      <c r="J561" s="36" t="s">
        <v>1829</v>
      </c>
      <c r="K561" s="36" t="s">
        <v>453</v>
      </c>
      <c r="L561" s="37"/>
      <c r="M561" s="37">
        <v>9203032084</v>
      </c>
      <c r="N561" s="36">
        <v>1</v>
      </c>
      <c r="O561" s="38">
        <v>282.82</v>
      </c>
      <c r="P561" s="36" t="s">
        <v>507</v>
      </c>
      <c r="Q561" s="38">
        <f>Table1[[#This Row],[Net Price]]*Table1[[#This Row],[Qty ordered]]</f>
        <v>565.64</v>
      </c>
      <c r="R561" s="39"/>
      <c r="S561" s="36">
        <v>2</v>
      </c>
      <c r="T561" s="40">
        <v>2</v>
      </c>
      <c r="U561" s="40">
        <v>0</v>
      </c>
      <c r="V561" s="40">
        <v>2</v>
      </c>
      <c r="W561" s="40">
        <v>0</v>
      </c>
      <c r="X561" s="40" t="str">
        <f>IF(Table1[[#This Row],[GR to be done]]=Table1[[#This Row],[IR to be done]], "✔ Match", "⚠ Mismatch")</f>
        <v>✔ Match</v>
      </c>
      <c r="Y561" s="40"/>
      <c r="Z561" s="41">
        <v>45828</v>
      </c>
      <c r="AA561" s="41"/>
      <c r="AB561" s="40"/>
      <c r="AC561" s="40"/>
      <c r="AD561" s="40"/>
      <c r="AE561" s="42" t="str">
        <f>_xlfn.XLOOKUP(Table1[[#This Row],[Vendor Name]],VendorLookup!C:C,VendorLookup!H:H, "")</f>
        <v>DAP</v>
      </c>
      <c r="AF561" s="42"/>
      <c r="AG561" s="42"/>
      <c r="AH561" s="43"/>
      <c r="AI561" s="43"/>
    </row>
    <row r="562" spans="1:35" x14ac:dyDescent="0.35">
      <c r="A562" s="45">
        <f>_xlfn.XLOOKUP(B562, NetworkLookup!B:B, NetworkLookup!A:A, "")</f>
        <v>0</v>
      </c>
      <c r="B562" s="35"/>
      <c r="C562" s="45">
        <f>_xlfn.XLOOKUP(B562, NetworkLookup!B:B, NetworkLookup!C:C, "")</f>
        <v>0</v>
      </c>
      <c r="D562" s="35">
        <f>_xlfn.XLOOKUP(B562, NetworkLookup!B:B, NetworkLookup!D:D, "")</f>
        <v>0</v>
      </c>
      <c r="E562" s="36"/>
      <c r="F562" s="36" t="s">
        <v>31</v>
      </c>
      <c r="G562" s="36" t="s">
        <v>3637</v>
      </c>
      <c r="H562" s="36" t="s">
        <v>555</v>
      </c>
      <c r="I562" s="36">
        <f>_xlfn.XLOOKUP(Table1[[#This Row],[Vendor Name]], VendorLookup!C:C, VendorLookup!B:B, "")</f>
        <v>2000046383</v>
      </c>
      <c r="J562" s="36" t="s">
        <v>1829</v>
      </c>
      <c r="K562" s="36" t="s">
        <v>454</v>
      </c>
      <c r="L562" s="37"/>
      <c r="M562" s="37">
        <v>9203032084</v>
      </c>
      <c r="N562" s="36">
        <v>2</v>
      </c>
      <c r="O562" s="38">
        <v>323.57</v>
      </c>
      <c r="P562" s="36" t="s">
        <v>507</v>
      </c>
      <c r="Q562" s="38">
        <f>Table1[[#This Row],[Net Price]]*Table1[[#This Row],[Qty ordered]]</f>
        <v>6471.4</v>
      </c>
      <c r="R562" s="39"/>
      <c r="S562" s="36">
        <v>20</v>
      </c>
      <c r="T562" s="40">
        <v>20</v>
      </c>
      <c r="U562" s="40">
        <v>0</v>
      </c>
      <c r="V562" s="40">
        <v>20</v>
      </c>
      <c r="W562" s="40">
        <v>0</v>
      </c>
      <c r="X562" s="40" t="str">
        <f>IF(Table1[[#This Row],[GR to be done]]=Table1[[#This Row],[IR to be done]], "✔ Match", "⚠ Mismatch")</f>
        <v>✔ Match</v>
      </c>
      <c r="Y562" s="40"/>
      <c r="Z562" s="41">
        <v>45828</v>
      </c>
      <c r="AA562" s="41"/>
      <c r="AB562" s="40"/>
      <c r="AC562" s="40"/>
      <c r="AD562" s="40"/>
      <c r="AE562" s="42" t="str">
        <f>_xlfn.XLOOKUP(Table1[[#This Row],[Vendor Name]],VendorLookup!C:C,VendorLookup!H:H, "")</f>
        <v>DAP</v>
      </c>
      <c r="AF562" s="42"/>
      <c r="AG562" s="42"/>
      <c r="AH562" s="43"/>
      <c r="AI562" s="43"/>
    </row>
    <row r="563" spans="1:35" x14ac:dyDescent="0.35">
      <c r="A563" s="45">
        <f>_xlfn.XLOOKUP(B563, NetworkLookup!B:B, NetworkLookup!A:A, "")</f>
        <v>0</v>
      </c>
      <c r="B563" s="35"/>
      <c r="C563" s="45">
        <f>_xlfn.XLOOKUP(B563, NetworkLookup!B:B, NetworkLookup!C:C, "")</f>
        <v>0</v>
      </c>
      <c r="D563" s="35">
        <f>_xlfn.XLOOKUP(B563, NetworkLookup!B:B, NetworkLookup!D:D, "")</f>
        <v>0</v>
      </c>
      <c r="E563" s="36"/>
      <c r="F563" s="36" t="s">
        <v>32</v>
      </c>
      <c r="G563" s="36" t="s">
        <v>3637</v>
      </c>
      <c r="H563" s="36" t="s">
        <v>555</v>
      </c>
      <c r="I563" s="36">
        <f>_xlfn.XLOOKUP(Table1[[#This Row],[Vendor Name]], VendorLookup!C:C, VendorLookup!B:B, "")</f>
        <v>2000041466</v>
      </c>
      <c r="J563" s="36" t="s">
        <v>1810</v>
      </c>
      <c r="K563" s="36" t="s">
        <v>455</v>
      </c>
      <c r="L563" s="37"/>
      <c r="M563" s="37">
        <v>9203032085</v>
      </c>
      <c r="N563" s="36">
        <v>1</v>
      </c>
      <c r="O563" s="38">
        <v>1481.98</v>
      </c>
      <c r="P563" s="36" t="s">
        <v>507</v>
      </c>
      <c r="Q563" s="38">
        <f>Table1[[#This Row],[Net Price]]*Table1[[#This Row],[Qty ordered]]</f>
        <v>11855.84</v>
      </c>
      <c r="R563" s="39"/>
      <c r="S563" s="36">
        <v>8</v>
      </c>
      <c r="T563" s="40">
        <v>8</v>
      </c>
      <c r="U563" s="40">
        <v>0</v>
      </c>
      <c r="V563" s="40">
        <v>8</v>
      </c>
      <c r="W563" s="40">
        <v>0</v>
      </c>
      <c r="X563" s="40" t="str">
        <f>IF(Table1[[#This Row],[GR to be done]]=Table1[[#This Row],[IR to be done]], "✔ Match", "⚠ Mismatch")</f>
        <v>✔ Match</v>
      </c>
      <c r="Y563" s="40"/>
      <c r="Z563" s="41">
        <v>45828</v>
      </c>
      <c r="AA563" s="41"/>
      <c r="AB563" s="40"/>
      <c r="AC563" s="40"/>
      <c r="AD563" s="40"/>
      <c r="AE563" s="42" t="str">
        <f>_xlfn.XLOOKUP(Table1[[#This Row],[Vendor Name]],VendorLookup!C:C,VendorLookup!H:H, "")</f>
        <v>DAP</v>
      </c>
      <c r="AF563" s="42"/>
      <c r="AG563" s="42"/>
      <c r="AH563" s="43"/>
      <c r="AI563" s="43"/>
    </row>
    <row r="564" spans="1:35" x14ac:dyDescent="0.35">
      <c r="A564" s="45">
        <f>_xlfn.XLOOKUP(B564, NetworkLookup!B:B, NetworkLookup!A:A, "")</f>
        <v>0</v>
      </c>
      <c r="B564" s="35"/>
      <c r="C564" s="45">
        <f>_xlfn.XLOOKUP(B564, NetworkLookup!B:B, NetworkLookup!C:C, "")</f>
        <v>0</v>
      </c>
      <c r="D564" s="35">
        <f>_xlfn.XLOOKUP(B564, NetworkLookup!B:B, NetworkLookup!D:D, "")</f>
        <v>0</v>
      </c>
      <c r="E564" s="36"/>
      <c r="F564" s="36" t="s">
        <v>32</v>
      </c>
      <c r="G564" s="36" t="s">
        <v>3637</v>
      </c>
      <c r="H564" s="36" t="s">
        <v>555</v>
      </c>
      <c r="I564" s="36">
        <f>_xlfn.XLOOKUP(Table1[[#This Row],[Vendor Name]], VendorLookup!C:C, VendorLookup!B:B, "")</f>
        <v>2000041466</v>
      </c>
      <c r="J564" s="36" t="s">
        <v>1810</v>
      </c>
      <c r="K564" s="36" t="s">
        <v>456</v>
      </c>
      <c r="L564" s="37"/>
      <c r="M564" s="37">
        <v>9203032085</v>
      </c>
      <c r="N564" s="36">
        <v>2</v>
      </c>
      <c r="O564" s="38">
        <v>1141.49</v>
      </c>
      <c r="P564" s="36" t="s">
        <v>507</v>
      </c>
      <c r="Q564" s="38">
        <f>Table1[[#This Row],[Net Price]]*Table1[[#This Row],[Qty ordered]]</f>
        <v>53650.03</v>
      </c>
      <c r="R564" s="39"/>
      <c r="S564" s="36">
        <v>47</v>
      </c>
      <c r="T564" s="40">
        <v>47</v>
      </c>
      <c r="U564" s="40">
        <v>0</v>
      </c>
      <c r="V564" s="40">
        <v>47</v>
      </c>
      <c r="W564" s="40">
        <v>0</v>
      </c>
      <c r="X564" s="40" t="str">
        <f>IF(Table1[[#This Row],[GR to be done]]=Table1[[#This Row],[IR to be done]], "✔ Match", "⚠ Mismatch")</f>
        <v>✔ Match</v>
      </c>
      <c r="Y564" s="40"/>
      <c r="Z564" s="41">
        <v>45828</v>
      </c>
      <c r="AA564" s="41"/>
      <c r="AB564" s="40"/>
      <c r="AC564" s="40"/>
      <c r="AD564" s="40"/>
      <c r="AE564" s="42" t="str">
        <f>_xlfn.XLOOKUP(Table1[[#This Row],[Vendor Name]],VendorLookup!C:C,VendorLookup!H:H, "")</f>
        <v>DAP</v>
      </c>
      <c r="AF564" s="42"/>
      <c r="AG564" s="42"/>
      <c r="AH564" s="43"/>
      <c r="AI564" s="43"/>
    </row>
    <row r="565" spans="1:35" x14ac:dyDescent="0.35">
      <c r="A565" s="45">
        <f>_xlfn.XLOOKUP(B565, NetworkLookup!B:B, NetworkLookup!A:A, "")</f>
        <v>0</v>
      </c>
      <c r="B565" s="35"/>
      <c r="C565" s="45">
        <f>_xlfn.XLOOKUP(B565, NetworkLookup!B:B, NetworkLookup!C:C, "")</f>
        <v>0</v>
      </c>
      <c r="D565" s="35">
        <f>_xlfn.XLOOKUP(B565, NetworkLookup!B:B, NetworkLookup!D:D, "")</f>
        <v>0</v>
      </c>
      <c r="E565" s="36"/>
      <c r="F565" s="36" t="s">
        <v>32</v>
      </c>
      <c r="G565" s="36" t="s">
        <v>3637</v>
      </c>
      <c r="H565" s="36" t="s">
        <v>555</v>
      </c>
      <c r="I565" s="36">
        <f>_xlfn.XLOOKUP(Table1[[#This Row],[Vendor Name]], VendorLookup!C:C, VendorLookup!B:B, "")</f>
        <v>2000041466</v>
      </c>
      <c r="J565" s="36" t="s">
        <v>1810</v>
      </c>
      <c r="K565" s="36" t="s">
        <v>457</v>
      </c>
      <c r="L565" s="37"/>
      <c r="M565" s="37">
        <v>9203032085</v>
      </c>
      <c r="N565" s="36">
        <v>3</v>
      </c>
      <c r="O565" s="38">
        <v>3190</v>
      </c>
      <c r="P565" s="36" t="s">
        <v>507</v>
      </c>
      <c r="Q565" s="38">
        <f>Table1[[#This Row],[Net Price]]*Table1[[#This Row],[Qty ordered]]</f>
        <v>3190</v>
      </c>
      <c r="R565" s="39"/>
      <c r="S565" s="36">
        <v>1</v>
      </c>
      <c r="T565" s="40">
        <v>1</v>
      </c>
      <c r="U565" s="40">
        <v>0</v>
      </c>
      <c r="V565" s="40">
        <v>1</v>
      </c>
      <c r="W565" s="40">
        <v>0</v>
      </c>
      <c r="X565" s="40" t="str">
        <f>IF(Table1[[#This Row],[GR to be done]]=Table1[[#This Row],[IR to be done]], "✔ Match", "⚠ Mismatch")</f>
        <v>✔ Match</v>
      </c>
      <c r="Y565" s="40"/>
      <c r="Z565" s="41">
        <v>45828</v>
      </c>
      <c r="AA565" s="41"/>
      <c r="AB565" s="40"/>
      <c r="AC565" s="40"/>
      <c r="AD565" s="40"/>
      <c r="AE565" s="42" t="str">
        <f>_xlfn.XLOOKUP(Table1[[#This Row],[Vendor Name]],VendorLookup!C:C,VendorLookup!H:H, "")</f>
        <v>DAP</v>
      </c>
      <c r="AF565" s="42"/>
      <c r="AG565" s="42"/>
      <c r="AH565" s="43"/>
      <c r="AI565" s="43"/>
    </row>
    <row r="566" spans="1:35" x14ac:dyDescent="0.35">
      <c r="A566" s="45">
        <f>_xlfn.XLOOKUP(B566, NetworkLookup!B:B, NetworkLookup!A:A, "")</f>
        <v>0</v>
      </c>
      <c r="B566" s="35"/>
      <c r="C566" s="45">
        <f>_xlfn.XLOOKUP(B566, NetworkLookup!B:B, NetworkLookup!C:C, "")</f>
        <v>0</v>
      </c>
      <c r="D566" s="35">
        <f>_xlfn.XLOOKUP(B566, NetworkLookup!B:B, NetworkLookup!D:D, "")</f>
        <v>0</v>
      </c>
      <c r="E566" s="36"/>
      <c r="F566" s="36" t="s">
        <v>32</v>
      </c>
      <c r="G566" s="36" t="s">
        <v>3637</v>
      </c>
      <c r="H566" s="36"/>
      <c r="I566" s="36">
        <f>_xlfn.XLOOKUP(Table1[[#This Row],[Vendor Name]], VendorLookup!C:C, VendorLookup!B:B, "")</f>
        <v>1000003280</v>
      </c>
      <c r="J566" s="36" t="s">
        <v>35</v>
      </c>
      <c r="K566" s="36" t="s">
        <v>458</v>
      </c>
      <c r="L566" s="37"/>
      <c r="M566" s="37">
        <v>9203032200</v>
      </c>
      <c r="N566" s="36">
        <v>1</v>
      </c>
      <c r="O566" s="38">
        <v>2456.8000000000002</v>
      </c>
      <c r="P566" s="36" t="s">
        <v>507</v>
      </c>
      <c r="Q566" s="38">
        <f>Table1[[#This Row],[Net Price]]*Table1[[#This Row],[Qty ordered]]</f>
        <v>9827.2000000000007</v>
      </c>
      <c r="R566" s="39"/>
      <c r="S566" s="36">
        <v>4</v>
      </c>
      <c r="T566" s="40">
        <v>4</v>
      </c>
      <c r="U566" s="40">
        <v>0</v>
      </c>
      <c r="V566" s="40">
        <v>0</v>
      </c>
      <c r="W566" s="40">
        <v>4</v>
      </c>
      <c r="X566" s="40" t="str">
        <f>IF(Table1[[#This Row],[GR to be done]]=Table1[[#This Row],[IR to be done]], "✔ Match", "⚠ Mismatch")</f>
        <v>⚠ Mismatch</v>
      </c>
      <c r="Y566" s="40"/>
      <c r="Z566" s="41">
        <v>45831</v>
      </c>
      <c r="AA566" s="41"/>
      <c r="AB566" s="40"/>
      <c r="AC566" s="40"/>
      <c r="AD566" s="40"/>
      <c r="AE566" s="42" t="str">
        <f>_xlfn.XLOOKUP(Table1[[#This Row],[Vendor Name]],VendorLookup!C:C,VendorLookup!H:H, "")</f>
        <v>DAP</v>
      </c>
      <c r="AF566" s="42"/>
      <c r="AG566" s="42"/>
      <c r="AH566" s="43"/>
      <c r="AI566" s="43"/>
    </row>
    <row r="567" spans="1:35" x14ac:dyDescent="0.35">
      <c r="A567" s="45">
        <f>_xlfn.XLOOKUP(B567, NetworkLookup!B:B, NetworkLookup!A:A, "")</f>
        <v>0</v>
      </c>
      <c r="B567" s="35"/>
      <c r="C567" s="45">
        <f>_xlfn.XLOOKUP(B567, NetworkLookup!B:B, NetworkLookup!C:C, "")</f>
        <v>0</v>
      </c>
      <c r="D567" s="35">
        <f>_xlfn.XLOOKUP(B567, NetworkLookup!B:B, NetworkLookup!D:D, "")</f>
        <v>0</v>
      </c>
      <c r="E567" s="36"/>
      <c r="F567" s="36" t="s">
        <v>32</v>
      </c>
      <c r="G567" s="36" t="s">
        <v>3637</v>
      </c>
      <c r="H567" s="36"/>
      <c r="I567" s="36">
        <f>_xlfn.XLOOKUP(Table1[[#This Row],[Vendor Name]], VendorLookup!C:C, VendorLookup!B:B, "")</f>
        <v>1000003280</v>
      </c>
      <c r="J567" s="36" t="s">
        <v>35</v>
      </c>
      <c r="K567" s="36" t="s">
        <v>304</v>
      </c>
      <c r="L567" s="37"/>
      <c r="M567" s="37">
        <v>9203032210</v>
      </c>
      <c r="N567" s="36">
        <v>1</v>
      </c>
      <c r="O567" s="38">
        <v>538.45000000000005</v>
      </c>
      <c r="P567" s="36" t="s">
        <v>507</v>
      </c>
      <c r="Q567" s="38">
        <f>Table1[[#This Row],[Net Price]]*Table1[[#This Row],[Qty ordered]]</f>
        <v>1076.9000000000001</v>
      </c>
      <c r="R567" s="39"/>
      <c r="S567" s="36">
        <v>2</v>
      </c>
      <c r="T567" s="40">
        <v>2</v>
      </c>
      <c r="U567" s="40">
        <v>0</v>
      </c>
      <c r="V567" s="40">
        <v>0</v>
      </c>
      <c r="W567" s="40">
        <v>2</v>
      </c>
      <c r="X567" s="40" t="str">
        <f>IF(Table1[[#This Row],[GR to be done]]=Table1[[#This Row],[IR to be done]], "✔ Match", "⚠ Mismatch")</f>
        <v>⚠ Mismatch</v>
      </c>
      <c r="Y567" s="40"/>
      <c r="Z567" s="41">
        <v>45832</v>
      </c>
      <c r="AA567" s="41"/>
      <c r="AB567" s="40"/>
      <c r="AC567" s="40"/>
      <c r="AD567" s="40"/>
      <c r="AE567" s="42" t="str">
        <f>_xlfn.XLOOKUP(Table1[[#This Row],[Vendor Name]],VendorLookup!C:C,VendorLookup!H:H, "")</f>
        <v>DAP</v>
      </c>
      <c r="AF567" s="42"/>
      <c r="AG567" s="42"/>
      <c r="AH567" s="43"/>
      <c r="AI567" s="43"/>
    </row>
    <row r="568" spans="1:35" x14ac:dyDescent="0.35">
      <c r="A568" s="45">
        <f>_xlfn.XLOOKUP(B568, NetworkLookup!B:B, NetworkLookup!A:A, "")</f>
        <v>0</v>
      </c>
      <c r="B568" s="35"/>
      <c r="C568" s="45">
        <f>_xlfn.XLOOKUP(B568, NetworkLookup!B:B, NetworkLookup!C:C, "")</f>
        <v>0</v>
      </c>
      <c r="D568" s="35">
        <f>_xlfn.XLOOKUP(B568, NetworkLookup!B:B, NetworkLookup!D:D, "")</f>
        <v>0</v>
      </c>
      <c r="E568" s="36"/>
      <c r="F568" s="36" t="s">
        <v>32</v>
      </c>
      <c r="G568" s="36" t="s">
        <v>3637</v>
      </c>
      <c r="H568" s="36" t="s">
        <v>555</v>
      </c>
      <c r="I568" s="36">
        <f>_xlfn.XLOOKUP(Table1[[#This Row],[Vendor Name]], VendorLookup!C:C, VendorLookup!B:B, "")</f>
        <v>2000041466</v>
      </c>
      <c r="J568" s="36" t="s">
        <v>1810</v>
      </c>
      <c r="K568" s="36" t="s">
        <v>459</v>
      </c>
      <c r="L568" s="37"/>
      <c r="M568" s="37">
        <v>9203032230</v>
      </c>
      <c r="N568" s="36">
        <v>1</v>
      </c>
      <c r="O568" s="38">
        <v>6726.93</v>
      </c>
      <c r="P568" s="36" t="s">
        <v>507</v>
      </c>
      <c r="Q568" s="38">
        <f>Table1[[#This Row],[Net Price]]*Table1[[#This Row],[Qty ordered]]</f>
        <v>6726.93</v>
      </c>
      <c r="R568" s="39"/>
      <c r="S568" s="36">
        <v>1</v>
      </c>
      <c r="T568" s="40">
        <v>1</v>
      </c>
      <c r="U568" s="40">
        <v>0</v>
      </c>
      <c r="V568" s="40">
        <v>0</v>
      </c>
      <c r="W568" s="40">
        <v>1</v>
      </c>
      <c r="X568" s="40" t="str">
        <f>IF(Table1[[#This Row],[GR to be done]]=Table1[[#This Row],[IR to be done]], "✔ Match", "⚠ Mismatch")</f>
        <v>⚠ Mismatch</v>
      </c>
      <c r="Y568" s="40"/>
      <c r="Z568" s="41">
        <v>45832</v>
      </c>
      <c r="AA568" s="41"/>
      <c r="AB568" s="40"/>
      <c r="AC568" s="40"/>
      <c r="AD568" s="40"/>
      <c r="AE568" s="42" t="str">
        <f>_xlfn.XLOOKUP(Table1[[#This Row],[Vendor Name]],VendorLookup!C:C,VendorLookup!H:H, "")</f>
        <v>DAP</v>
      </c>
      <c r="AF568" s="42"/>
      <c r="AG568" s="42"/>
      <c r="AH568" s="43"/>
      <c r="AI568" s="43"/>
    </row>
    <row r="569" spans="1:35" x14ac:dyDescent="0.35">
      <c r="A569" s="45">
        <f>_xlfn.XLOOKUP(B569, NetworkLookup!B:B, NetworkLookup!A:A, "")</f>
        <v>0</v>
      </c>
      <c r="B569" s="35"/>
      <c r="C569" s="45">
        <f>_xlfn.XLOOKUP(B569, NetworkLookup!B:B, NetworkLookup!C:C, "")</f>
        <v>0</v>
      </c>
      <c r="D569" s="35">
        <f>_xlfn.XLOOKUP(B569, NetworkLookup!B:B, NetworkLookup!D:D, "")</f>
        <v>0</v>
      </c>
      <c r="E569" s="36"/>
      <c r="F569" s="36" t="s">
        <v>31</v>
      </c>
      <c r="G569" s="36" t="s">
        <v>3637</v>
      </c>
      <c r="H569" s="36"/>
      <c r="I569" s="36">
        <f>_xlfn.XLOOKUP(Table1[[#This Row],[Vendor Name]], VendorLookup!C:C, VendorLookup!B:B, "")</f>
        <v>1000003280</v>
      </c>
      <c r="J569" s="36" t="s">
        <v>35</v>
      </c>
      <c r="K569" s="36" t="s">
        <v>460</v>
      </c>
      <c r="L569" s="37"/>
      <c r="M569" s="37">
        <v>9203032252</v>
      </c>
      <c r="N569" s="36">
        <v>1</v>
      </c>
      <c r="O569" s="38">
        <v>1637.32</v>
      </c>
      <c r="P569" s="36" t="s">
        <v>507</v>
      </c>
      <c r="Q569" s="38">
        <f>Table1[[#This Row],[Net Price]]*Table1[[#This Row],[Qty ordered]]</f>
        <v>13098.56</v>
      </c>
      <c r="R569" s="39"/>
      <c r="S569" s="36">
        <v>8</v>
      </c>
      <c r="T569" s="40">
        <v>8</v>
      </c>
      <c r="U569" s="40">
        <v>0</v>
      </c>
      <c r="V569" s="40">
        <v>0</v>
      </c>
      <c r="W569" s="40">
        <v>8</v>
      </c>
      <c r="X569" s="40" t="str">
        <f>IF(Table1[[#This Row],[GR to be done]]=Table1[[#This Row],[IR to be done]], "✔ Match", "⚠ Mismatch")</f>
        <v>⚠ Mismatch</v>
      </c>
      <c r="Y569" s="40"/>
      <c r="Z569" s="41">
        <v>45832</v>
      </c>
      <c r="AA569" s="41"/>
      <c r="AB569" s="40"/>
      <c r="AC569" s="40"/>
      <c r="AD569" s="40"/>
      <c r="AE569" s="42" t="str">
        <f>_xlfn.XLOOKUP(Table1[[#This Row],[Vendor Name]],VendorLookup!C:C,VendorLookup!H:H, "")</f>
        <v>DAP</v>
      </c>
      <c r="AF569" s="42"/>
      <c r="AG569" s="42"/>
      <c r="AH569" s="43"/>
      <c r="AI569" s="43"/>
    </row>
    <row r="570" spans="1:35" x14ac:dyDescent="0.35">
      <c r="A570" s="45">
        <f>_xlfn.XLOOKUP(B570, NetworkLookup!B:B, NetworkLookup!A:A, "")</f>
        <v>0</v>
      </c>
      <c r="B570" s="35"/>
      <c r="C570" s="45">
        <f>_xlfn.XLOOKUP(B570, NetworkLookup!B:B, NetworkLookup!C:C, "")</f>
        <v>0</v>
      </c>
      <c r="D570" s="35">
        <f>_xlfn.XLOOKUP(B570, NetworkLookup!B:B, NetworkLookup!D:D, "")</f>
        <v>0</v>
      </c>
      <c r="E570" s="36"/>
      <c r="F570" s="36" t="s">
        <v>32</v>
      </c>
      <c r="G570" s="36" t="s">
        <v>3637</v>
      </c>
      <c r="H570" s="36"/>
      <c r="I570" s="36">
        <f>_xlfn.XLOOKUP(Table1[[#This Row],[Vendor Name]], VendorLookup!C:C, VendorLookup!B:B, "")</f>
        <v>1000003280</v>
      </c>
      <c r="J570" s="36" t="s">
        <v>35</v>
      </c>
      <c r="K570" s="36" t="s">
        <v>379</v>
      </c>
      <c r="L570" s="37"/>
      <c r="M570" s="37">
        <v>9203032266</v>
      </c>
      <c r="N570" s="36">
        <v>1</v>
      </c>
      <c r="O570" s="38">
        <v>2203.9899999999998</v>
      </c>
      <c r="P570" s="36" t="s">
        <v>507</v>
      </c>
      <c r="Q570" s="38">
        <f>Table1[[#This Row],[Net Price]]*Table1[[#This Row],[Qty ordered]]</f>
        <v>2203.9899999999998</v>
      </c>
      <c r="R570" s="39"/>
      <c r="S570" s="36">
        <v>1</v>
      </c>
      <c r="T570" s="40">
        <v>1</v>
      </c>
      <c r="U570" s="40">
        <v>0</v>
      </c>
      <c r="V570" s="40">
        <v>0</v>
      </c>
      <c r="W570" s="40">
        <v>1</v>
      </c>
      <c r="X570" s="40" t="str">
        <f>IF(Table1[[#This Row],[GR to be done]]=Table1[[#This Row],[IR to be done]], "✔ Match", "⚠ Mismatch")</f>
        <v>⚠ Mismatch</v>
      </c>
      <c r="Y570" s="40"/>
      <c r="Z570" s="41">
        <v>45832</v>
      </c>
      <c r="AA570" s="41"/>
      <c r="AB570" s="40"/>
      <c r="AC570" s="40"/>
      <c r="AD570" s="40"/>
      <c r="AE570" s="42" t="str">
        <f>_xlfn.XLOOKUP(Table1[[#This Row],[Vendor Name]],VendorLookup!C:C,VendorLookup!H:H, "")</f>
        <v>DAP</v>
      </c>
      <c r="AF570" s="42"/>
      <c r="AG570" s="42"/>
      <c r="AH570" s="43"/>
      <c r="AI570" s="43"/>
    </row>
    <row r="571" spans="1:35" x14ac:dyDescent="0.35">
      <c r="A571" s="45">
        <f>_xlfn.XLOOKUP(B571, NetworkLookup!B:B, NetworkLookup!A:A, "")</f>
        <v>0</v>
      </c>
      <c r="B571" s="35"/>
      <c r="C571" s="45">
        <f>_xlfn.XLOOKUP(B571, NetworkLookup!B:B, NetworkLookup!C:C, "")</f>
        <v>0</v>
      </c>
      <c r="D571" s="35">
        <f>_xlfn.XLOOKUP(B571, NetworkLookup!B:B, NetworkLookup!D:D, "")</f>
        <v>0</v>
      </c>
      <c r="E571" s="36"/>
      <c r="F571" s="36" t="s">
        <v>31</v>
      </c>
      <c r="G571" s="36" t="s">
        <v>3637</v>
      </c>
      <c r="H571" s="36" t="s">
        <v>555</v>
      </c>
      <c r="I571" s="36">
        <f>_xlfn.XLOOKUP(Table1[[#This Row],[Vendor Name]], VendorLookup!C:C, VendorLookup!B:B, "")</f>
        <v>2000115430</v>
      </c>
      <c r="J571" s="36" t="s">
        <v>41</v>
      </c>
      <c r="K571" s="36" t="s">
        <v>461</v>
      </c>
      <c r="L571" s="37"/>
      <c r="M571" s="37">
        <v>9203032366</v>
      </c>
      <c r="N571" s="36">
        <v>1</v>
      </c>
      <c r="O571" s="38">
        <v>4400</v>
      </c>
      <c r="P571" s="36" t="s">
        <v>508</v>
      </c>
      <c r="Q571" s="38">
        <f>Table1[[#This Row],[Net Price]]*Table1[[#This Row],[Qty ordered]]</f>
        <v>4400</v>
      </c>
      <c r="R571" s="39" t="s">
        <v>3623</v>
      </c>
      <c r="S571" s="36">
        <v>1</v>
      </c>
      <c r="T571" s="40">
        <v>1</v>
      </c>
      <c r="U571" s="40">
        <v>0</v>
      </c>
      <c r="V571" s="40">
        <v>0</v>
      </c>
      <c r="W571" s="40">
        <v>1</v>
      </c>
      <c r="X571" s="40" t="str">
        <f>IF(Table1[[#This Row],[GR to be done]]=Table1[[#This Row],[IR to be done]], "✔ Match", "⚠ Mismatch")</f>
        <v>⚠ Mismatch</v>
      </c>
      <c r="Y571" s="40"/>
      <c r="Z571" s="41">
        <v>45834</v>
      </c>
      <c r="AA571" s="41"/>
      <c r="AB571" s="40"/>
      <c r="AC571" s="40"/>
      <c r="AD571" s="40"/>
      <c r="AE571" s="42" t="str">
        <f>_xlfn.XLOOKUP(Table1[[#This Row],[Vendor Name]],VendorLookup!C:C,VendorLookup!H:H, "")</f>
        <v>FCA</v>
      </c>
      <c r="AF571" s="42"/>
      <c r="AG571" s="42"/>
      <c r="AH571" s="43"/>
      <c r="AI571" s="43"/>
    </row>
    <row r="572" spans="1:35" x14ac:dyDescent="0.35">
      <c r="A572" s="45">
        <f>_xlfn.XLOOKUP(B572, NetworkLookup!B:B, NetworkLookup!A:A, "")</f>
        <v>0</v>
      </c>
      <c r="B572" s="35"/>
      <c r="C572" s="45">
        <f>_xlfn.XLOOKUP(B572, NetworkLookup!B:B, NetworkLookup!C:C, "")</f>
        <v>0</v>
      </c>
      <c r="D572" s="35">
        <f>_xlfn.XLOOKUP(B572, NetworkLookup!B:B, NetworkLookup!D:D, "")</f>
        <v>0</v>
      </c>
      <c r="E572" s="36"/>
      <c r="F572" s="36" t="s">
        <v>31</v>
      </c>
      <c r="G572" s="36" t="s">
        <v>3637</v>
      </c>
      <c r="H572" s="36"/>
      <c r="I572" s="36">
        <f>_xlfn.XLOOKUP(Table1[[#This Row],[Vendor Name]], VendorLookup!C:C, VendorLookup!B:B, "")</f>
        <v>1000003280</v>
      </c>
      <c r="J572" s="36" t="s">
        <v>35</v>
      </c>
      <c r="K572" s="36" t="s">
        <v>448</v>
      </c>
      <c r="L572" s="37"/>
      <c r="M572" s="37">
        <v>9203032419</v>
      </c>
      <c r="N572" s="36">
        <v>1</v>
      </c>
      <c r="O572" s="38">
        <v>253.47</v>
      </c>
      <c r="P572" s="36" t="s">
        <v>507</v>
      </c>
      <c r="Q572" s="38">
        <f>Table1[[#This Row],[Net Price]]*Table1[[#This Row],[Qty ordered]]</f>
        <v>3041.64</v>
      </c>
      <c r="R572" s="39"/>
      <c r="S572" s="36">
        <v>12</v>
      </c>
      <c r="T572" s="40">
        <v>12</v>
      </c>
      <c r="U572" s="40">
        <v>0</v>
      </c>
      <c r="V572" s="40">
        <v>0</v>
      </c>
      <c r="W572" s="40">
        <v>12</v>
      </c>
      <c r="X572" s="40" t="str">
        <f>IF(Table1[[#This Row],[GR to be done]]=Table1[[#This Row],[IR to be done]], "✔ Match", "⚠ Mismatch")</f>
        <v>⚠ Mismatch</v>
      </c>
      <c r="Y572" s="40"/>
      <c r="Z572" s="41">
        <v>45835</v>
      </c>
      <c r="AA572" s="41"/>
      <c r="AB572" s="40"/>
      <c r="AC572" s="40"/>
      <c r="AD572" s="40"/>
      <c r="AE572" s="42" t="str">
        <f>_xlfn.XLOOKUP(Table1[[#This Row],[Vendor Name]],VendorLookup!C:C,VendorLookup!H:H, "")</f>
        <v>DAP</v>
      </c>
      <c r="AF572" s="42"/>
      <c r="AG572" s="42"/>
      <c r="AH572" s="43"/>
      <c r="AI572" s="43"/>
    </row>
    <row r="573" spans="1:35" x14ac:dyDescent="0.35">
      <c r="A573" s="45">
        <f>_xlfn.XLOOKUP(B573, NetworkLookup!B:B, NetworkLookup!A:A, "")</f>
        <v>0</v>
      </c>
      <c r="B573" s="35"/>
      <c r="C573" s="45">
        <f>_xlfn.XLOOKUP(B573, NetworkLookup!B:B, NetworkLookup!C:C, "")</f>
        <v>0</v>
      </c>
      <c r="D573" s="35">
        <f>_xlfn.XLOOKUP(B573, NetworkLookup!B:B, NetworkLookup!D:D, "")</f>
        <v>0</v>
      </c>
      <c r="E573" s="36"/>
      <c r="F573" s="36" t="s">
        <v>32</v>
      </c>
      <c r="G573" s="36" t="s">
        <v>3637</v>
      </c>
      <c r="H573" s="36" t="s">
        <v>555</v>
      </c>
      <c r="I573" s="36">
        <f>_xlfn.XLOOKUP(Table1[[#This Row],[Vendor Name]], VendorLookup!C:C, VendorLookup!B:B, "")</f>
        <v>2000041466</v>
      </c>
      <c r="J573" s="36" t="s">
        <v>1810</v>
      </c>
      <c r="K573" s="36" t="s">
        <v>462</v>
      </c>
      <c r="L573" s="37"/>
      <c r="M573" s="37">
        <v>9203032428</v>
      </c>
      <c r="N573" s="36">
        <v>1</v>
      </c>
      <c r="O573" s="38">
        <v>1822.84</v>
      </c>
      <c r="P573" s="36" t="s">
        <v>507</v>
      </c>
      <c r="Q573" s="38">
        <f>Table1[[#This Row],[Net Price]]*Table1[[#This Row],[Qty ordered]]</f>
        <v>1822.84</v>
      </c>
      <c r="R573" s="39"/>
      <c r="S573" s="36">
        <v>1</v>
      </c>
      <c r="T573" s="40">
        <v>1</v>
      </c>
      <c r="U573" s="40">
        <v>0</v>
      </c>
      <c r="V573" s="40">
        <v>1</v>
      </c>
      <c r="W573" s="40">
        <v>0</v>
      </c>
      <c r="X573" s="40" t="str">
        <f>IF(Table1[[#This Row],[GR to be done]]=Table1[[#This Row],[IR to be done]], "✔ Match", "⚠ Mismatch")</f>
        <v>✔ Match</v>
      </c>
      <c r="Y573" s="40"/>
      <c r="Z573" s="41">
        <v>45835</v>
      </c>
      <c r="AA573" s="41"/>
      <c r="AB573" s="40"/>
      <c r="AC573" s="40"/>
      <c r="AD573" s="40"/>
      <c r="AE573" s="42" t="str">
        <f>_xlfn.XLOOKUP(Table1[[#This Row],[Vendor Name]],VendorLookup!C:C,VendorLookup!H:H, "")</f>
        <v>DAP</v>
      </c>
      <c r="AF573" s="42"/>
      <c r="AG573" s="42"/>
      <c r="AH573" s="43"/>
      <c r="AI573" s="43"/>
    </row>
    <row r="574" spans="1:35" x14ac:dyDescent="0.35">
      <c r="A574" s="45">
        <f>_xlfn.XLOOKUP(B574, NetworkLookup!B:B, NetworkLookup!A:A, "")</f>
        <v>0</v>
      </c>
      <c r="B574" s="35"/>
      <c r="C574" s="45">
        <f>_xlfn.XLOOKUP(B574, NetworkLookup!B:B, NetworkLookup!C:C, "")</f>
        <v>0</v>
      </c>
      <c r="D574" s="35">
        <f>_xlfn.XLOOKUP(B574, NetworkLookup!B:B, NetworkLookup!D:D, "")</f>
        <v>0</v>
      </c>
      <c r="E574" s="36"/>
      <c r="F574" s="36" t="s">
        <v>32</v>
      </c>
      <c r="G574" s="36" t="s">
        <v>3637</v>
      </c>
      <c r="H574" s="36" t="s">
        <v>555</v>
      </c>
      <c r="I574" s="36">
        <f>_xlfn.XLOOKUP(Table1[[#This Row],[Vendor Name]], VendorLookup!C:C, VendorLookup!B:B, "")</f>
        <v>2000041466</v>
      </c>
      <c r="J574" s="36" t="s">
        <v>1810</v>
      </c>
      <c r="K574" s="36" t="s">
        <v>463</v>
      </c>
      <c r="L574" s="37"/>
      <c r="M574" s="37">
        <v>9203032428</v>
      </c>
      <c r="N574" s="36">
        <v>2</v>
      </c>
      <c r="O574" s="38">
        <v>1404.03</v>
      </c>
      <c r="P574" s="36" t="s">
        <v>507</v>
      </c>
      <c r="Q574" s="38">
        <f>Table1[[#This Row],[Net Price]]*Table1[[#This Row],[Qty ordered]]</f>
        <v>1404.03</v>
      </c>
      <c r="R574" s="39"/>
      <c r="S574" s="36">
        <v>1</v>
      </c>
      <c r="T574" s="40">
        <v>1</v>
      </c>
      <c r="U574" s="40">
        <v>0</v>
      </c>
      <c r="V574" s="40">
        <v>1</v>
      </c>
      <c r="W574" s="40">
        <v>0</v>
      </c>
      <c r="X574" s="40" t="str">
        <f>IF(Table1[[#This Row],[GR to be done]]=Table1[[#This Row],[IR to be done]], "✔ Match", "⚠ Mismatch")</f>
        <v>✔ Match</v>
      </c>
      <c r="Y574" s="40"/>
      <c r="Z574" s="41">
        <v>45835</v>
      </c>
      <c r="AA574" s="41"/>
      <c r="AB574" s="40"/>
      <c r="AC574" s="40"/>
      <c r="AD574" s="40"/>
      <c r="AE574" s="42" t="str">
        <f>_xlfn.XLOOKUP(Table1[[#This Row],[Vendor Name]],VendorLookup!C:C,VendorLookup!H:H, "")</f>
        <v>DAP</v>
      </c>
      <c r="AF574" s="42"/>
      <c r="AG574" s="42"/>
      <c r="AH574" s="43"/>
      <c r="AI574" s="43"/>
    </row>
    <row r="575" spans="1:35" x14ac:dyDescent="0.35">
      <c r="A575" s="45">
        <f>_xlfn.XLOOKUP(B575, NetworkLookup!B:B, NetworkLookup!A:A, "")</f>
        <v>0</v>
      </c>
      <c r="B575" s="35"/>
      <c r="C575" s="45">
        <f>_xlfn.XLOOKUP(B575, NetworkLookup!B:B, NetworkLookup!C:C, "")</f>
        <v>0</v>
      </c>
      <c r="D575" s="35">
        <f>_xlfn.XLOOKUP(B575, NetworkLookup!B:B, NetworkLookup!D:D, "")</f>
        <v>0</v>
      </c>
      <c r="E575" s="36"/>
      <c r="F575" s="36" t="s">
        <v>32</v>
      </c>
      <c r="G575" s="36" t="s">
        <v>3637</v>
      </c>
      <c r="H575" s="36" t="s">
        <v>555</v>
      </c>
      <c r="I575" s="36">
        <f>_xlfn.XLOOKUP(Table1[[#This Row],[Vendor Name]], VendorLookup!C:C, VendorLookup!B:B, "")</f>
        <v>2000046383</v>
      </c>
      <c r="J575" s="36" t="s">
        <v>1829</v>
      </c>
      <c r="K575" s="36" t="s">
        <v>464</v>
      </c>
      <c r="L575" s="37"/>
      <c r="M575" s="37">
        <v>9203032647</v>
      </c>
      <c r="N575" s="36">
        <v>1</v>
      </c>
      <c r="O575" s="38">
        <v>45.78</v>
      </c>
      <c r="P575" s="36" t="s">
        <v>507</v>
      </c>
      <c r="Q575" s="38">
        <f>Table1[[#This Row],[Net Price]]*Table1[[#This Row],[Qty ordered]]</f>
        <v>45.78</v>
      </c>
      <c r="R575" s="39"/>
      <c r="S575" s="36">
        <v>1</v>
      </c>
      <c r="T575" s="40">
        <v>0</v>
      </c>
      <c r="U575" s="40">
        <v>1</v>
      </c>
      <c r="V575" s="40">
        <v>1</v>
      </c>
      <c r="W575" s="40">
        <v>0</v>
      </c>
      <c r="X575" s="40" t="str">
        <f>IF(Table1[[#This Row],[GR to be done]]=Table1[[#This Row],[IR to be done]], "✔ Match", "⚠ Mismatch")</f>
        <v>⚠ Mismatch</v>
      </c>
      <c r="Y575" s="40"/>
      <c r="Z575" s="41">
        <v>45841</v>
      </c>
      <c r="AA575" s="41"/>
      <c r="AB575" s="40"/>
      <c r="AC575" s="40"/>
      <c r="AD575" s="40"/>
      <c r="AE575" s="42" t="str">
        <f>_xlfn.XLOOKUP(Table1[[#This Row],[Vendor Name]],VendorLookup!C:C,VendorLookup!H:H, "")</f>
        <v>DAP</v>
      </c>
      <c r="AF575" s="42"/>
      <c r="AG575" s="42"/>
      <c r="AH575" s="43"/>
      <c r="AI575" s="43"/>
    </row>
    <row r="576" spans="1:35" x14ac:dyDescent="0.35">
      <c r="A576" s="45">
        <f>_xlfn.XLOOKUP(B576, NetworkLookup!B:B, NetworkLookup!A:A, "")</f>
        <v>0</v>
      </c>
      <c r="B576" s="35"/>
      <c r="C576" s="45">
        <f>_xlfn.XLOOKUP(B576, NetworkLookup!B:B, NetworkLookup!C:C, "")</f>
        <v>0</v>
      </c>
      <c r="D576" s="35">
        <f>_xlfn.XLOOKUP(B576, NetworkLookup!B:B, NetworkLookup!D:D, "")</f>
        <v>0</v>
      </c>
      <c r="E576" s="36"/>
      <c r="F576" s="36" t="s">
        <v>32</v>
      </c>
      <c r="G576" s="36" t="s">
        <v>3637</v>
      </c>
      <c r="H576" s="36" t="s">
        <v>555</v>
      </c>
      <c r="I576" s="36">
        <f>_xlfn.XLOOKUP(Table1[[#This Row],[Vendor Name]], VendorLookup!C:C, VendorLookup!B:B, "")</f>
        <v>2000046383</v>
      </c>
      <c r="J576" s="36" t="s">
        <v>1829</v>
      </c>
      <c r="K576" s="36" t="s">
        <v>465</v>
      </c>
      <c r="L576" s="37"/>
      <c r="M576" s="37">
        <v>9203032647</v>
      </c>
      <c r="N576" s="36">
        <v>2</v>
      </c>
      <c r="O576" s="38">
        <v>37861</v>
      </c>
      <c r="P576" s="36" t="s">
        <v>507</v>
      </c>
      <c r="Q576" s="38">
        <f>Table1[[#This Row],[Net Price]]*Table1[[#This Row],[Qty ordered]]</f>
        <v>37861</v>
      </c>
      <c r="R576" s="39"/>
      <c r="S576" s="36">
        <v>1</v>
      </c>
      <c r="T576" s="40">
        <v>0</v>
      </c>
      <c r="U576" s="40">
        <v>1</v>
      </c>
      <c r="V576" s="40">
        <v>1</v>
      </c>
      <c r="W576" s="40">
        <v>0</v>
      </c>
      <c r="X576" s="40" t="str">
        <f>IF(Table1[[#This Row],[GR to be done]]=Table1[[#This Row],[IR to be done]], "✔ Match", "⚠ Mismatch")</f>
        <v>⚠ Mismatch</v>
      </c>
      <c r="Y576" s="40"/>
      <c r="Z576" s="41">
        <v>45841</v>
      </c>
      <c r="AA576" s="41"/>
      <c r="AB576" s="40"/>
      <c r="AC576" s="40"/>
      <c r="AD576" s="40"/>
      <c r="AE576" s="42" t="str">
        <f>_xlfn.XLOOKUP(Table1[[#This Row],[Vendor Name]],VendorLookup!C:C,VendorLookup!H:H, "")</f>
        <v>DAP</v>
      </c>
      <c r="AF576" s="42"/>
      <c r="AG576" s="42"/>
      <c r="AH576" s="43"/>
      <c r="AI576" s="43"/>
    </row>
    <row r="577" spans="1:35" x14ac:dyDescent="0.35">
      <c r="A577" s="45">
        <f>_xlfn.XLOOKUP(B577, NetworkLookup!B:B, NetworkLookup!A:A, "")</f>
        <v>0</v>
      </c>
      <c r="B577" s="35"/>
      <c r="C577" s="45">
        <f>_xlfn.XLOOKUP(B577, NetworkLookup!B:B, NetworkLookup!C:C, "")</f>
        <v>0</v>
      </c>
      <c r="D577" s="35">
        <f>_xlfn.XLOOKUP(B577, NetworkLookup!B:B, NetworkLookup!D:D, "")</f>
        <v>0</v>
      </c>
      <c r="E577" s="36"/>
      <c r="F577" s="36" t="s">
        <v>32</v>
      </c>
      <c r="G577" s="36" t="s">
        <v>3637</v>
      </c>
      <c r="H577" s="36" t="s">
        <v>555</v>
      </c>
      <c r="I577" s="36">
        <f>_xlfn.XLOOKUP(Table1[[#This Row],[Vendor Name]], VendorLookup!C:C, VendorLookup!B:B, "")</f>
        <v>2000046383</v>
      </c>
      <c r="J577" s="36" t="s">
        <v>1829</v>
      </c>
      <c r="K577" s="36" t="s">
        <v>466</v>
      </c>
      <c r="L577" s="37"/>
      <c r="M577" s="37">
        <v>9203032647</v>
      </c>
      <c r="N577" s="36">
        <v>3</v>
      </c>
      <c r="O577" s="38">
        <v>3045.92</v>
      </c>
      <c r="P577" s="36" t="s">
        <v>507</v>
      </c>
      <c r="Q577" s="38">
        <f>Table1[[#This Row],[Net Price]]*Table1[[#This Row],[Qty ordered]]</f>
        <v>3045.92</v>
      </c>
      <c r="R577" s="39"/>
      <c r="S577" s="36">
        <v>1</v>
      </c>
      <c r="T577" s="40">
        <v>0</v>
      </c>
      <c r="U577" s="40">
        <v>1</v>
      </c>
      <c r="V577" s="40">
        <v>1</v>
      </c>
      <c r="W577" s="40">
        <v>0</v>
      </c>
      <c r="X577" s="40" t="str">
        <f>IF(Table1[[#This Row],[GR to be done]]=Table1[[#This Row],[IR to be done]], "✔ Match", "⚠ Mismatch")</f>
        <v>⚠ Mismatch</v>
      </c>
      <c r="Y577" s="40"/>
      <c r="Z577" s="41">
        <v>45841</v>
      </c>
      <c r="AA577" s="41"/>
      <c r="AB577" s="40"/>
      <c r="AC577" s="40"/>
      <c r="AD577" s="40"/>
      <c r="AE577" s="42" t="str">
        <f>_xlfn.XLOOKUP(Table1[[#This Row],[Vendor Name]],VendorLookup!C:C,VendorLookup!H:H, "")</f>
        <v>DAP</v>
      </c>
      <c r="AF577" s="42"/>
      <c r="AG577" s="42"/>
      <c r="AH577" s="43"/>
      <c r="AI577" s="43"/>
    </row>
    <row r="578" spans="1:35" x14ac:dyDescent="0.35">
      <c r="A578" s="45">
        <f>_xlfn.XLOOKUP(B578, NetworkLookup!B:B, NetworkLookup!A:A, "")</f>
        <v>0</v>
      </c>
      <c r="B578" s="35"/>
      <c r="C578" s="45">
        <f>_xlfn.XLOOKUP(B578, NetworkLookup!B:B, NetworkLookup!C:C, "")</f>
        <v>0</v>
      </c>
      <c r="D578" s="35">
        <f>_xlfn.XLOOKUP(B578, NetworkLookup!B:B, NetworkLookup!D:D, "")</f>
        <v>0</v>
      </c>
      <c r="E578" s="36"/>
      <c r="F578" s="36" t="s">
        <v>32</v>
      </c>
      <c r="G578" s="36" t="s">
        <v>3637</v>
      </c>
      <c r="H578" s="36" t="s">
        <v>555</v>
      </c>
      <c r="I578" s="36">
        <f>_xlfn.XLOOKUP(Table1[[#This Row],[Vendor Name]], VendorLookup!C:C, VendorLookup!B:B, "")</f>
        <v>2000046383</v>
      </c>
      <c r="J578" s="36" t="s">
        <v>1829</v>
      </c>
      <c r="K578" s="36" t="s">
        <v>467</v>
      </c>
      <c r="L578" s="37"/>
      <c r="M578" s="37">
        <v>9203032647</v>
      </c>
      <c r="N578" s="36">
        <v>4</v>
      </c>
      <c r="O578" s="38">
        <v>74.03</v>
      </c>
      <c r="P578" s="36" t="s">
        <v>507</v>
      </c>
      <c r="Q578" s="38">
        <f>Table1[[#This Row],[Net Price]]*Table1[[#This Row],[Qty ordered]]</f>
        <v>74.03</v>
      </c>
      <c r="R578" s="39"/>
      <c r="S578" s="36">
        <v>1</v>
      </c>
      <c r="T578" s="40">
        <v>0</v>
      </c>
      <c r="U578" s="40">
        <v>1</v>
      </c>
      <c r="V578" s="40">
        <v>1</v>
      </c>
      <c r="W578" s="40">
        <v>0</v>
      </c>
      <c r="X578" s="40" t="str">
        <f>IF(Table1[[#This Row],[GR to be done]]=Table1[[#This Row],[IR to be done]], "✔ Match", "⚠ Mismatch")</f>
        <v>⚠ Mismatch</v>
      </c>
      <c r="Y578" s="40"/>
      <c r="Z578" s="41">
        <v>45841</v>
      </c>
      <c r="AA578" s="41"/>
      <c r="AB578" s="40"/>
      <c r="AC578" s="40"/>
      <c r="AD578" s="40"/>
      <c r="AE578" s="42" t="str">
        <f>_xlfn.XLOOKUP(Table1[[#This Row],[Vendor Name]],VendorLookup!C:C,VendorLookup!H:H, "")</f>
        <v>DAP</v>
      </c>
      <c r="AF578" s="42"/>
      <c r="AG578" s="42"/>
      <c r="AH578" s="43"/>
      <c r="AI578" s="43"/>
    </row>
    <row r="579" spans="1:35" x14ac:dyDescent="0.35">
      <c r="A579" s="45">
        <f>_xlfn.XLOOKUP(B579, NetworkLookup!B:B, NetworkLookup!A:A, "")</f>
        <v>0</v>
      </c>
      <c r="B579" s="35"/>
      <c r="C579" s="45">
        <f>_xlfn.XLOOKUP(B579, NetworkLookup!B:B, NetworkLookup!C:C, "")</f>
        <v>0</v>
      </c>
      <c r="D579" s="35">
        <f>_xlfn.XLOOKUP(B579, NetworkLookup!B:B, NetworkLookup!D:D, "")</f>
        <v>0</v>
      </c>
      <c r="E579" s="36"/>
      <c r="F579" s="36" t="s">
        <v>31</v>
      </c>
      <c r="G579" s="36" t="s">
        <v>3637</v>
      </c>
      <c r="H579" s="36" t="s">
        <v>555</v>
      </c>
      <c r="I579" s="36">
        <f>_xlfn.XLOOKUP(Table1[[#This Row],[Vendor Name]], VendorLookup!C:C, VendorLookup!B:B, "")</f>
        <v>2000115430</v>
      </c>
      <c r="J579" s="36" t="s">
        <v>41</v>
      </c>
      <c r="K579" s="36" t="s">
        <v>468</v>
      </c>
      <c r="L579" s="37"/>
      <c r="M579" s="37">
        <v>9203032672</v>
      </c>
      <c r="N579" s="36">
        <v>1</v>
      </c>
      <c r="O579" s="38">
        <v>2200</v>
      </c>
      <c r="P579" s="36" t="s">
        <v>508</v>
      </c>
      <c r="Q579" s="38">
        <f>Table1[[#This Row],[Net Price]]*Table1[[#This Row],[Qty ordered]]</f>
        <v>2200</v>
      </c>
      <c r="R579" s="39" t="s">
        <v>3623</v>
      </c>
      <c r="S579" s="36">
        <v>1</v>
      </c>
      <c r="T579" s="40">
        <v>1</v>
      </c>
      <c r="U579" s="40">
        <v>0</v>
      </c>
      <c r="V579" s="40">
        <v>1</v>
      </c>
      <c r="W579" s="40">
        <v>0</v>
      </c>
      <c r="X579" s="40" t="str">
        <f>IF(Table1[[#This Row],[GR to be done]]=Table1[[#This Row],[IR to be done]], "✔ Match", "⚠ Mismatch")</f>
        <v>✔ Match</v>
      </c>
      <c r="Y579" s="40"/>
      <c r="Z579" s="41">
        <v>45841</v>
      </c>
      <c r="AA579" s="41"/>
      <c r="AB579" s="40"/>
      <c r="AC579" s="40"/>
      <c r="AD579" s="40"/>
      <c r="AE579" s="42" t="str">
        <f>_xlfn.XLOOKUP(Table1[[#This Row],[Vendor Name]],VendorLookup!C:C,VendorLookup!H:H, "")</f>
        <v>FCA</v>
      </c>
      <c r="AF579" s="42"/>
      <c r="AG579" s="42"/>
      <c r="AH579" s="43"/>
      <c r="AI579" s="43"/>
    </row>
    <row r="580" spans="1:35" x14ac:dyDescent="0.35">
      <c r="A580" s="45">
        <f>_xlfn.XLOOKUP(B580, NetworkLookup!B:B, NetworkLookup!A:A, "")</f>
        <v>0</v>
      </c>
      <c r="B580" s="35"/>
      <c r="C580" s="45">
        <f>_xlfn.XLOOKUP(B580, NetworkLookup!B:B, NetworkLookup!C:C, "")</f>
        <v>0</v>
      </c>
      <c r="D580" s="35">
        <f>_xlfn.XLOOKUP(B580, NetworkLookup!B:B, NetworkLookup!D:D, "")</f>
        <v>0</v>
      </c>
      <c r="E580" s="36"/>
      <c r="F580" s="36" t="s">
        <v>31</v>
      </c>
      <c r="G580" s="36" t="s">
        <v>3637</v>
      </c>
      <c r="H580" s="36" t="s">
        <v>555</v>
      </c>
      <c r="I580" s="36">
        <f>_xlfn.XLOOKUP(Table1[[#This Row],[Vendor Name]], VendorLookup!C:C, VendorLookup!B:B, "")</f>
        <v>2000115430</v>
      </c>
      <c r="J580" s="36" t="s">
        <v>41</v>
      </c>
      <c r="K580" s="36" t="s">
        <v>469</v>
      </c>
      <c r="L580" s="37"/>
      <c r="M580" s="37">
        <v>9203032673</v>
      </c>
      <c r="N580" s="36">
        <v>1</v>
      </c>
      <c r="O580" s="38">
        <v>6600</v>
      </c>
      <c r="P580" s="36" t="s">
        <v>508</v>
      </c>
      <c r="Q580" s="38">
        <f>Table1[[#This Row],[Net Price]]*Table1[[#This Row],[Qty ordered]]</f>
        <v>6600</v>
      </c>
      <c r="R580" s="39" t="s">
        <v>3623</v>
      </c>
      <c r="S580" s="36">
        <v>1</v>
      </c>
      <c r="T580" s="40">
        <v>0</v>
      </c>
      <c r="U580" s="40">
        <v>1</v>
      </c>
      <c r="V580" s="40">
        <v>0</v>
      </c>
      <c r="W580" s="40">
        <v>1</v>
      </c>
      <c r="X580" s="40" t="str">
        <f>IF(Table1[[#This Row],[GR to be done]]=Table1[[#This Row],[IR to be done]], "✔ Match", "⚠ Mismatch")</f>
        <v>✔ Match</v>
      </c>
      <c r="Y580" s="40"/>
      <c r="Z580" s="41">
        <v>45841</v>
      </c>
      <c r="AA580" s="41"/>
      <c r="AB580" s="40"/>
      <c r="AC580" s="40"/>
      <c r="AD580" s="40"/>
      <c r="AE580" s="42" t="str">
        <f>_xlfn.XLOOKUP(Table1[[#This Row],[Vendor Name]],VendorLookup!C:C,VendorLookup!H:H, "")</f>
        <v>FCA</v>
      </c>
      <c r="AF580" s="42"/>
      <c r="AG580" s="42"/>
      <c r="AH580" s="43"/>
      <c r="AI580" s="43"/>
    </row>
    <row r="581" spans="1:35" x14ac:dyDescent="0.35">
      <c r="A581" s="45">
        <f>_xlfn.XLOOKUP(B581, NetworkLookup!B:B, NetworkLookup!A:A, "")</f>
        <v>0</v>
      </c>
      <c r="B581" s="35"/>
      <c r="C581" s="45">
        <f>_xlfn.XLOOKUP(B581, NetworkLookup!B:B, NetworkLookup!C:C, "")</f>
        <v>0</v>
      </c>
      <c r="D581" s="35">
        <f>_xlfn.XLOOKUP(B581, NetworkLookup!B:B, NetworkLookup!D:D, "")</f>
        <v>0</v>
      </c>
      <c r="E581" s="36"/>
      <c r="F581" s="36" t="s">
        <v>31</v>
      </c>
      <c r="G581" s="36" t="s">
        <v>3637</v>
      </c>
      <c r="H581" s="36" t="s">
        <v>555</v>
      </c>
      <c r="I581" s="36">
        <f>_xlfn.XLOOKUP(Table1[[#This Row],[Vendor Name]], VendorLookup!C:C, VendorLookup!B:B, "")</f>
        <v>2000115430</v>
      </c>
      <c r="J581" s="36" t="s">
        <v>41</v>
      </c>
      <c r="K581" s="36" t="s">
        <v>470</v>
      </c>
      <c r="L581" s="37"/>
      <c r="M581" s="37">
        <v>9203032673</v>
      </c>
      <c r="N581" s="36">
        <v>2</v>
      </c>
      <c r="O581" s="38">
        <v>800</v>
      </c>
      <c r="P581" s="36" t="s">
        <v>508</v>
      </c>
      <c r="Q581" s="38">
        <f>Table1[[#This Row],[Net Price]]*Table1[[#This Row],[Qty ordered]]</f>
        <v>800</v>
      </c>
      <c r="R581" s="39" t="s">
        <v>3623</v>
      </c>
      <c r="S581" s="36">
        <v>1</v>
      </c>
      <c r="T581" s="40">
        <v>0</v>
      </c>
      <c r="U581" s="40">
        <v>1</v>
      </c>
      <c r="V581" s="40">
        <v>0</v>
      </c>
      <c r="W581" s="40">
        <v>1</v>
      </c>
      <c r="X581" s="40" t="str">
        <f>IF(Table1[[#This Row],[GR to be done]]=Table1[[#This Row],[IR to be done]], "✔ Match", "⚠ Mismatch")</f>
        <v>✔ Match</v>
      </c>
      <c r="Y581" s="40"/>
      <c r="Z581" s="41">
        <v>45841</v>
      </c>
      <c r="AA581" s="41"/>
      <c r="AB581" s="40"/>
      <c r="AC581" s="40"/>
      <c r="AD581" s="40"/>
      <c r="AE581" s="42" t="str">
        <f>_xlfn.XLOOKUP(Table1[[#This Row],[Vendor Name]],VendorLookup!C:C,VendorLookup!H:H, "")</f>
        <v>FCA</v>
      </c>
      <c r="AF581" s="42"/>
      <c r="AG581" s="42"/>
      <c r="AH581" s="43"/>
      <c r="AI581" s="43"/>
    </row>
    <row r="582" spans="1:35" x14ac:dyDescent="0.35">
      <c r="A582" s="45">
        <f>_xlfn.XLOOKUP(B582, NetworkLookup!B:B, NetworkLookup!A:A, "")</f>
        <v>0</v>
      </c>
      <c r="B582" s="35"/>
      <c r="C582" s="45">
        <f>_xlfn.XLOOKUP(B582, NetworkLookup!B:B, NetworkLookup!C:C, "")</f>
        <v>0</v>
      </c>
      <c r="D582" s="35">
        <f>_xlfn.XLOOKUP(B582, NetworkLookup!B:B, NetworkLookup!D:D, "")</f>
        <v>0</v>
      </c>
      <c r="E582" s="36"/>
      <c r="F582" s="36" t="s">
        <v>31</v>
      </c>
      <c r="G582" s="36" t="s">
        <v>3637</v>
      </c>
      <c r="H582" s="36" t="s">
        <v>555</v>
      </c>
      <c r="I582" s="36">
        <f>_xlfn.XLOOKUP(Table1[[#This Row],[Vendor Name]], VendorLookup!C:C, VendorLookup!B:B, "")</f>
        <v>2000115430</v>
      </c>
      <c r="J582" s="36" t="s">
        <v>41</v>
      </c>
      <c r="K582" s="36" t="s">
        <v>471</v>
      </c>
      <c r="L582" s="37"/>
      <c r="M582" s="37">
        <v>9203032673</v>
      </c>
      <c r="N582" s="36">
        <v>3</v>
      </c>
      <c r="O582" s="38">
        <v>3300</v>
      </c>
      <c r="P582" s="36" t="s">
        <v>508</v>
      </c>
      <c r="Q582" s="38">
        <f>Table1[[#This Row],[Net Price]]*Table1[[#This Row],[Qty ordered]]</f>
        <v>3300</v>
      </c>
      <c r="R582" s="39" t="s">
        <v>3623</v>
      </c>
      <c r="S582" s="36">
        <v>1</v>
      </c>
      <c r="T582" s="40">
        <v>0</v>
      </c>
      <c r="U582" s="40">
        <v>1</v>
      </c>
      <c r="V582" s="40">
        <v>0</v>
      </c>
      <c r="W582" s="40">
        <v>1</v>
      </c>
      <c r="X582" s="40" t="str">
        <f>IF(Table1[[#This Row],[GR to be done]]=Table1[[#This Row],[IR to be done]], "✔ Match", "⚠ Mismatch")</f>
        <v>✔ Match</v>
      </c>
      <c r="Y582" s="40"/>
      <c r="Z582" s="41">
        <v>45841</v>
      </c>
      <c r="AA582" s="41"/>
      <c r="AB582" s="40"/>
      <c r="AC582" s="40"/>
      <c r="AD582" s="40"/>
      <c r="AE582" s="42" t="str">
        <f>_xlfn.XLOOKUP(Table1[[#This Row],[Vendor Name]],VendorLookup!C:C,VendorLookup!H:H, "")</f>
        <v>FCA</v>
      </c>
      <c r="AF582" s="42"/>
      <c r="AG582" s="42"/>
      <c r="AH582" s="43"/>
      <c r="AI582" s="43"/>
    </row>
    <row r="583" spans="1:35" x14ac:dyDescent="0.35">
      <c r="A583" s="45">
        <f>_xlfn.XLOOKUP(B583, NetworkLookup!B:B, NetworkLookup!A:A, "")</f>
        <v>0</v>
      </c>
      <c r="B583" s="35"/>
      <c r="C583" s="45">
        <f>_xlfn.XLOOKUP(B583, NetworkLookup!B:B, NetworkLookup!C:C, "")</f>
        <v>0</v>
      </c>
      <c r="D583" s="35">
        <f>_xlfn.XLOOKUP(B583, NetworkLookup!B:B, NetworkLookup!D:D, "")</f>
        <v>0</v>
      </c>
      <c r="E583" s="36"/>
      <c r="F583" s="36" t="s">
        <v>31</v>
      </c>
      <c r="G583" s="36" t="s">
        <v>3637</v>
      </c>
      <c r="H583" s="36" t="s">
        <v>555</v>
      </c>
      <c r="I583" s="36">
        <f>_xlfn.XLOOKUP(Table1[[#This Row],[Vendor Name]], VendorLookup!C:C, VendorLookup!B:B, "")</f>
        <v>2000115430</v>
      </c>
      <c r="J583" s="36" t="s">
        <v>41</v>
      </c>
      <c r="K583" s="36" t="s">
        <v>472</v>
      </c>
      <c r="L583" s="37"/>
      <c r="M583" s="37">
        <v>9203032673</v>
      </c>
      <c r="N583" s="36">
        <v>4</v>
      </c>
      <c r="O583" s="38">
        <v>800</v>
      </c>
      <c r="P583" s="36" t="s">
        <v>508</v>
      </c>
      <c r="Q583" s="38">
        <f>Table1[[#This Row],[Net Price]]*Table1[[#This Row],[Qty ordered]]</f>
        <v>800</v>
      </c>
      <c r="R583" s="39" t="s">
        <v>3623</v>
      </c>
      <c r="S583" s="36">
        <v>1</v>
      </c>
      <c r="T583" s="40">
        <v>0</v>
      </c>
      <c r="U583" s="40">
        <v>1</v>
      </c>
      <c r="V583" s="40">
        <v>0</v>
      </c>
      <c r="W583" s="40">
        <v>1</v>
      </c>
      <c r="X583" s="40" t="str">
        <f>IF(Table1[[#This Row],[GR to be done]]=Table1[[#This Row],[IR to be done]], "✔ Match", "⚠ Mismatch")</f>
        <v>✔ Match</v>
      </c>
      <c r="Y583" s="40"/>
      <c r="Z583" s="41">
        <v>45841</v>
      </c>
      <c r="AA583" s="41"/>
      <c r="AB583" s="40"/>
      <c r="AC583" s="40"/>
      <c r="AD583" s="40"/>
      <c r="AE583" s="42" t="str">
        <f>_xlfn.XLOOKUP(Table1[[#This Row],[Vendor Name]],VendorLookup!C:C,VendorLookup!H:H, "")</f>
        <v>FCA</v>
      </c>
      <c r="AF583" s="42"/>
      <c r="AG583" s="42"/>
      <c r="AH583" s="43"/>
      <c r="AI583" s="43"/>
    </row>
    <row r="584" spans="1:35" x14ac:dyDescent="0.35">
      <c r="A584" s="45">
        <f>_xlfn.XLOOKUP(B584, NetworkLookup!B:B, NetworkLookup!A:A, "")</f>
        <v>0</v>
      </c>
      <c r="B584" s="35"/>
      <c r="C584" s="45">
        <f>_xlfn.XLOOKUP(B584, NetworkLookup!B:B, NetworkLookup!C:C, "")</f>
        <v>0</v>
      </c>
      <c r="D584" s="35">
        <f>_xlfn.XLOOKUP(B584, NetworkLookup!B:B, NetworkLookup!D:D, "")</f>
        <v>0</v>
      </c>
      <c r="E584" s="36"/>
      <c r="F584" s="36" t="s">
        <v>31</v>
      </c>
      <c r="G584" s="36" t="s">
        <v>3637</v>
      </c>
      <c r="H584" s="36" t="s">
        <v>555</v>
      </c>
      <c r="I584" s="36">
        <f>_xlfn.XLOOKUP(Table1[[#This Row],[Vendor Name]], VendorLookup!C:C, VendorLookup!B:B, "")</f>
        <v>2000115430</v>
      </c>
      <c r="J584" s="36" t="s">
        <v>41</v>
      </c>
      <c r="K584" s="36" t="s">
        <v>473</v>
      </c>
      <c r="L584" s="37"/>
      <c r="M584" s="37">
        <v>9203032673</v>
      </c>
      <c r="N584" s="36">
        <v>5</v>
      </c>
      <c r="O584" s="38">
        <v>800</v>
      </c>
      <c r="P584" s="36" t="s">
        <v>508</v>
      </c>
      <c r="Q584" s="38">
        <f>Table1[[#This Row],[Net Price]]*Table1[[#This Row],[Qty ordered]]</f>
        <v>800</v>
      </c>
      <c r="R584" s="39" t="s">
        <v>3623</v>
      </c>
      <c r="S584" s="36">
        <v>1</v>
      </c>
      <c r="T584" s="40">
        <v>0</v>
      </c>
      <c r="U584" s="40">
        <v>1</v>
      </c>
      <c r="V584" s="40">
        <v>0</v>
      </c>
      <c r="W584" s="40">
        <v>1</v>
      </c>
      <c r="X584" s="40" t="str">
        <f>IF(Table1[[#This Row],[GR to be done]]=Table1[[#This Row],[IR to be done]], "✔ Match", "⚠ Mismatch")</f>
        <v>✔ Match</v>
      </c>
      <c r="Y584" s="40"/>
      <c r="Z584" s="41">
        <v>45841</v>
      </c>
      <c r="AA584" s="41"/>
      <c r="AB584" s="40"/>
      <c r="AC584" s="40"/>
      <c r="AD584" s="40"/>
      <c r="AE584" s="42" t="str">
        <f>_xlfn.XLOOKUP(Table1[[#This Row],[Vendor Name]],VendorLookup!C:C,VendorLookup!H:H, "")</f>
        <v>FCA</v>
      </c>
      <c r="AF584" s="42"/>
      <c r="AG584" s="42"/>
      <c r="AH584" s="43"/>
      <c r="AI584" s="43"/>
    </row>
    <row r="585" spans="1:35" x14ac:dyDescent="0.35">
      <c r="A585" s="45">
        <f>_xlfn.XLOOKUP(B585, NetworkLookup!B:B, NetworkLookup!A:A, "")</f>
        <v>0</v>
      </c>
      <c r="B585" s="35"/>
      <c r="C585" s="45">
        <f>_xlfn.XLOOKUP(B585, NetworkLookup!B:B, NetworkLookup!C:C, "")</f>
        <v>0</v>
      </c>
      <c r="D585" s="35">
        <f>_xlfn.XLOOKUP(B585, NetworkLookup!B:B, NetworkLookup!D:D, "")</f>
        <v>0</v>
      </c>
      <c r="E585" s="36"/>
      <c r="F585" s="36" t="s">
        <v>31</v>
      </c>
      <c r="G585" s="36" t="s">
        <v>3637</v>
      </c>
      <c r="H585" s="36" t="s">
        <v>555</v>
      </c>
      <c r="I585" s="36">
        <f>_xlfn.XLOOKUP(Table1[[#This Row],[Vendor Name]], VendorLookup!C:C, VendorLookup!B:B, "")</f>
        <v>2000115430</v>
      </c>
      <c r="J585" s="36" t="s">
        <v>41</v>
      </c>
      <c r="K585" s="36" t="s">
        <v>474</v>
      </c>
      <c r="L585" s="37"/>
      <c r="M585" s="37">
        <v>9203032673</v>
      </c>
      <c r="N585" s="36">
        <v>6</v>
      </c>
      <c r="O585" s="38">
        <v>800</v>
      </c>
      <c r="P585" s="36" t="s">
        <v>508</v>
      </c>
      <c r="Q585" s="38">
        <f>Table1[[#This Row],[Net Price]]*Table1[[#This Row],[Qty ordered]]</f>
        <v>800</v>
      </c>
      <c r="R585" s="39" t="s">
        <v>3623</v>
      </c>
      <c r="S585" s="36">
        <v>1</v>
      </c>
      <c r="T585" s="40">
        <v>0</v>
      </c>
      <c r="U585" s="40">
        <v>1</v>
      </c>
      <c r="V585" s="40">
        <v>0</v>
      </c>
      <c r="W585" s="40">
        <v>1</v>
      </c>
      <c r="X585" s="40" t="str">
        <f>IF(Table1[[#This Row],[GR to be done]]=Table1[[#This Row],[IR to be done]], "✔ Match", "⚠ Mismatch")</f>
        <v>✔ Match</v>
      </c>
      <c r="Y585" s="40"/>
      <c r="Z585" s="41">
        <v>45841</v>
      </c>
      <c r="AA585" s="41"/>
      <c r="AB585" s="40"/>
      <c r="AC585" s="40"/>
      <c r="AD585" s="40"/>
      <c r="AE585" s="42" t="str">
        <f>_xlfn.XLOOKUP(Table1[[#This Row],[Vendor Name]],VendorLookup!C:C,VendorLookup!H:H, "")</f>
        <v>FCA</v>
      </c>
      <c r="AF585" s="42"/>
      <c r="AG585" s="42"/>
      <c r="AH585" s="43"/>
      <c r="AI585" s="43"/>
    </row>
    <row r="586" spans="1:35" x14ac:dyDescent="0.35">
      <c r="A586" s="45">
        <f>_xlfn.XLOOKUP(B586, NetworkLookup!B:B, NetworkLookup!A:A, "")</f>
        <v>0</v>
      </c>
      <c r="B586" s="35"/>
      <c r="C586" s="45">
        <f>_xlfn.XLOOKUP(B586, NetworkLookup!B:B, NetworkLookup!C:C, "")</f>
        <v>0</v>
      </c>
      <c r="D586" s="35">
        <f>_xlfn.XLOOKUP(B586, NetworkLookup!B:B, NetworkLookup!D:D, "")</f>
        <v>0</v>
      </c>
      <c r="E586" s="36"/>
      <c r="F586" s="36" t="s">
        <v>32</v>
      </c>
      <c r="G586" s="36" t="s">
        <v>3637</v>
      </c>
      <c r="H586" s="36"/>
      <c r="I586" s="36">
        <f>_xlfn.XLOOKUP(Table1[[#This Row],[Vendor Name]], VendorLookup!C:C, VendorLookup!B:B, "")</f>
        <v>2000115098</v>
      </c>
      <c r="J586" s="36" t="s">
        <v>52</v>
      </c>
      <c r="K586" s="36" t="s">
        <v>475</v>
      </c>
      <c r="L586" s="37"/>
      <c r="M586" s="37">
        <v>9203032790</v>
      </c>
      <c r="N586" s="36">
        <v>1</v>
      </c>
      <c r="O586" s="38">
        <v>5700</v>
      </c>
      <c r="P586" s="36" t="s">
        <v>510</v>
      </c>
      <c r="Q586" s="38">
        <f>Table1[[#This Row],[Net Price]]*Table1[[#This Row],[Qty ordered]]</f>
        <v>5700</v>
      </c>
      <c r="R586" s="39"/>
      <c r="S586" s="36">
        <v>1</v>
      </c>
      <c r="T586" s="40">
        <v>0</v>
      </c>
      <c r="U586" s="40">
        <v>1</v>
      </c>
      <c r="V586" s="40">
        <v>0</v>
      </c>
      <c r="W586" s="40">
        <v>1</v>
      </c>
      <c r="X586" s="40" t="str">
        <f>IF(Table1[[#This Row],[GR to be done]]=Table1[[#This Row],[IR to be done]], "✔ Match", "⚠ Mismatch")</f>
        <v>✔ Match</v>
      </c>
      <c r="Y586" s="40"/>
      <c r="Z586" s="41">
        <v>45846</v>
      </c>
      <c r="AA586" s="41"/>
      <c r="AB586" s="40"/>
      <c r="AC586" s="40"/>
      <c r="AD586" s="40"/>
      <c r="AE586" s="42" t="str">
        <f>_xlfn.XLOOKUP(Table1[[#This Row],[Vendor Name]],VendorLookup!C:C,VendorLookup!H:H, "")</f>
        <v>ZZ</v>
      </c>
      <c r="AF586" s="42"/>
      <c r="AG586" s="42"/>
      <c r="AH586" s="43"/>
      <c r="AI586" s="43"/>
    </row>
    <row r="587" spans="1:35" x14ac:dyDescent="0.35">
      <c r="A587" s="45">
        <f>_xlfn.XLOOKUP(B587, NetworkLookup!B:B, NetworkLookup!A:A, "")</f>
        <v>0</v>
      </c>
      <c r="B587" s="35"/>
      <c r="C587" s="45">
        <f>_xlfn.XLOOKUP(B587, NetworkLookup!B:B, NetworkLookup!C:C, "")</f>
        <v>0</v>
      </c>
      <c r="D587" s="35">
        <f>_xlfn.XLOOKUP(B587, NetworkLookup!B:B, NetworkLookup!D:D, "")</f>
        <v>0</v>
      </c>
      <c r="E587" s="36"/>
      <c r="F587" s="36" t="s">
        <v>32</v>
      </c>
      <c r="G587" s="36" t="s">
        <v>3637</v>
      </c>
      <c r="H587" s="36"/>
      <c r="I587" s="36">
        <f>_xlfn.XLOOKUP(Table1[[#This Row],[Vendor Name]], VendorLookup!C:C, VendorLookup!B:B, "")</f>
        <v>2000115098</v>
      </c>
      <c r="J587" s="36" t="s">
        <v>52</v>
      </c>
      <c r="K587" s="36" t="s">
        <v>376</v>
      </c>
      <c r="L587" s="37"/>
      <c r="M587" s="37">
        <v>9203032790</v>
      </c>
      <c r="N587" s="36">
        <v>2</v>
      </c>
      <c r="O587" s="38">
        <v>300</v>
      </c>
      <c r="P587" s="36" t="s">
        <v>510</v>
      </c>
      <c r="Q587" s="38">
        <f>Table1[[#This Row],[Net Price]]*Table1[[#This Row],[Qty ordered]]</f>
        <v>300</v>
      </c>
      <c r="R587" s="39"/>
      <c r="S587" s="36">
        <v>1</v>
      </c>
      <c r="T587" s="40">
        <v>0</v>
      </c>
      <c r="U587" s="40">
        <v>1</v>
      </c>
      <c r="V587" s="40">
        <v>0</v>
      </c>
      <c r="W587" s="40">
        <v>1</v>
      </c>
      <c r="X587" s="40" t="str">
        <f>IF(Table1[[#This Row],[GR to be done]]=Table1[[#This Row],[IR to be done]], "✔ Match", "⚠ Mismatch")</f>
        <v>✔ Match</v>
      </c>
      <c r="Y587" s="40"/>
      <c r="Z587" s="41">
        <v>45846</v>
      </c>
      <c r="AA587" s="41"/>
      <c r="AB587" s="40"/>
      <c r="AC587" s="40"/>
      <c r="AD587" s="40"/>
      <c r="AE587" s="42" t="str">
        <f>_xlfn.XLOOKUP(Table1[[#This Row],[Vendor Name]],VendorLookup!C:C,VendorLookup!H:H, "")</f>
        <v>ZZ</v>
      </c>
      <c r="AF587" s="42"/>
      <c r="AG587" s="42"/>
      <c r="AH587" s="43"/>
      <c r="AI587" s="43"/>
    </row>
    <row r="588" spans="1:35" x14ac:dyDescent="0.35">
      <c r="A588" s="45">
        <f>_xlfn.XLOOKUP(B588, NetworkLookup!B:B, NetworkLookup!A:A, "")</f>
        <v>0</v>
      </c>
      <c r="B588" s="35"/>
      <c r="C588" s="45">
        <f>_xlfn.XLOOKUP(B588, NetworkLookup!B:B, NetworkLookup!C:C, "")</f>
        <v>0</v>
      </c>
      <c r="D588" s="35">
        <f>_xlfn.XLOOKUP(B588, NetworkLookup!B:B, NetworkLookup!D:D, "")</f>
        <v>0</v>
      </c>
      <c r="E588" s="36"/>
      <c r="F588" s="36" t="s">
        <v>32</v>
      </c>
      <c r="G588" s="36" t="s">
        <v>3637</v>
      </c>
      <c r="H588" s="36"/>
      <c r="I588" s="36">
        <f>_xlfn.XLOOKUP(Table1[[#This Row],[Vendor Name]], VendorLookup!C:C, VendorLookup!B:B, "")</f>
        <v>2000115098</v>
      </c>
      <c r="J588" s="36" t="s">
        <v>52</v>
      </c>
      <c r="K588" s="36" t="s">
        <v>207</v>
      </c>
      <c r="L588" s="37"/>
      <c r="M588" s="37">
        <v>9203032790</v>
      </c>
      <c r="N588" s="36">
        <v>3</v>
      </c>
      <c r="O588" s="38">
        <v>300</v>
      </c>
      <c r="P588" s="36" t="s">
        <v>510</v>
      </c>
      <c r="Q588" s="38">
        <f>Table1[[#This Row],[Net Price]]*Table1[[#This Row],[Qty ordered]]</f>
        <v>300</v>
      </c>
      <c r="R588" s="39"/>
      <c r="S588" s="36">
        <v>1</v>
      </c>
      <c r="T588" s="40">
        <v>0</v>
      </c>
      <c r="U588" s="40">
        <v>1</v>
      </c>
      <c r="V588" s="40">
        <v>0</v>
      </c>
      <c r="W588" s="40">
        <v>1</v>
      </c>
      <c r="X588" s="40" t="str">
        <f>IF(Table1[[#This Row],[GR to be done]]=Table1[[#This Row],[IR to be done]], "✔ Match", "⚠ Mismatch")</f>
        <v>✔ Match</v>
      </c>
      <c r="Y588" s="40"/>
      <c r="Z588" s="41">
        <v>45846</v>
      </c>
      <c r="AA588" s="41"/>
      <c r="AB588" s="40"/>
      <c r="AC588" s="40"/>
      <c r="AD588" s="40"/>
      <c r="AE588" s="42" t="str">
        <f>_xlfn.XLOOKUP(Table1[[#This Row],[Vendor Name]],VendorLookup!C:C,VendorLookup!H:H, "")</f>
        <v>ZZ</v>
      </c>
      <c r="AF588" s="42"/>
      <c r="AG588" s="42"/>
      <c r="AH588" s="43"/>
      <c r="AI588" s="43"/>
    </row>
    <row r="589" spans="1:35" x14ac:dyDescent="0.35">
      <c r="A589" s="45">
        <f>_xlfn.XLOOKUP(B589, NetworkLookup!B:B, NetworkLookup!A:A, "")</f>
        <v>0</v>
      </c>
      <c r="B589" s="35"/>
      <c r="C589" s="45">
        <f>_xlfn.XLOOKUP(B589, NetworkLookup!B:B, NetworkLookup!C:C, "")</f>
        <v>0</v>
      </c>
      <c r="D589" s="35">
        <f>_xlfn.XLOOKUP(B589, NetworkLookup!B:B, NetworkLookup!D:D, "")</f>
        <v>0</v>
      </c>
      <c r="E589" s="36"/>
      <c r="F589" s="36" t="s">
        <v>31</v>
      </c>
      <c r="G589" s="36" t="s">
        <v>3637</v>
      </c>
      <c r="H589" s="36" t="s">
        <v>555</v>
      </c>
      <c r="I589" s="36">
        <f>_xlfn.XLOOKUP(Table1[[#This Row],[Vendor Name]], VendorLookup!C:C, VendorLookup!B:B, "")</f>
        <v>2000117599</v>
      </c>
      <c r="J589" s="36" t="s">
        <v>57</v>
      </c>
      <c r="K589" s="36" t="s">
        <v>476</v>
      </c>
      <c r="L589" s="37"/>
      <c r="M589" s="37">
        <v>9203032838</v>
      </c>
      <c r="N589" s="36">
        <v>1</v>
      </c>
      <c r="O589" s="38">
        <v>2815</v>
      </c>
      <c r="P589" s="36" t="s">
        <v>507</v>
      </c>
      <c r="Q589" s="38">
        <f>Table1[[#This Row],[Net Price]]*Table1[[#This Row],[Qty ordered]]</f>
        <v>2815</v>
      </c>
      <c r="R589" s="39"/>
      <c r="S589" s="36">
        <v>1</v>
      </c>
      <c r="T589" s="40">
        <v>0</v>
      </c>
      <c r="U589" s="40">
        <v>1</v>
      </c>
      <c r="V589" s="40">
        <v>0</v>
      </c>
      <c r="W589" s="40">
        <v>1</v>
      </c>
      <c r="X589" s="40" t="str">
        <f>IF(Table1[[#This Row],[GR to be done]]=Table1[[#This Row],[IR to be done]], "✔ Match", "⚠ Mismatch")</f>
        <v>✔ Match</v>
      </c>
      <c r="Y589" s="40"/>
      <c r="Z589" s="41">
        <v>45846</v>
      </c>
      <c r="AA589" s="41"/>
      <c r="AB589" s="40"/>
      <c r="AC589" s="40"/>
      <c r="AD589" s="40"/>
      <c r="AE589" s="42" t="str">
        <f>_xlfn.XLOOKUP(Table1[[#This Row],[Vendor Name]],VendorLookup!C:C,VendorLookup!H:H, "")</f>
        <v>FOB</v>
      </c>
      <c r="AF589" s="42"/>
      <c r="AG589" s="42"/>
      <c r="AH589" s="43"/>
      <c r="AI589" s="43"/>
    </row>
    <row r="590" spans="1:35" x14ac:dyDescent="0.35">
      <c r="A590" s="45">
        <f>_xlfn.XLOOKUP(B590, NetworkLookup!B:B, NetworkLookup!A:A, "")</f>
        <v>0</v>
      </c>
      <c r="B590" s="35"/>
      <c r="C590" s="45">
        <f>_xlfn.XLOOKUP(B590, NetworkLookup!B:B, NetworkLookup!C:C, "")</f>
        <v>0</v>
      </c>
      <c r="D590" s="35">
        <f>_xlfn.XLOOKUP(B590, NetworkLookup!B:B, NetworkLookup!D:D, "")</f>
        <v>0</v>
      </c>
      <c r="E590" s="36"/>
      <c r="F590" s="36" t="s">
        <v>31</v>
      </c>
      <c r="G590" s="36" t="s">
        <v>3637</v>
      </c>
      <c r="H590" s="36"/>
      <c r="I590" s="36">
        <f>_xlfn.XLOOKUP(Table1[[#This Row],[Vendor Name]], VendorLookup!C:C, VendorLookup!B:B, "")</f>
        <v>1000003280</v>
      </c>
      <c r="J590" s="36" t="s">
        <v>35</v>
      </c>
      <c r="K590" s="36" t="s">
        <v>477</v>
      </c>
      <c r="L590" s="37"/>
      <c r="M590" s="37">
        <v>9203032879</v>
      </c>
      <c r="N590" s="36">
        <v>1</v>
      </c>
      <c r="O590" s="38">
        <v>3671.94</v>
      </c>
      <c r="P590" s="36" t="s">
        <v>507</v>
      </c>
      <c r="Q590" s="38">
        <f>Table1[[#This Row],[Net Price]]*Table1[[#This Row],[Qty ordered]]</f>
        <v>25703.58</v>
      </c>
      <c r="R590" s="39"/>
      <c r="S590" s="36">
        <v>7</v>
      </c>
      <c r="T590" s="40">
        <v>7</v>
      </c>
      <c r="U590" s="40">
        <v>0</v>
      </c>
      <c r="V590" s="40">
        <v>0</v>
      </c>
      <c r="W590" s="40">
        <v>7</v>
      </c>
      <c r="X590" s="40" t="str">
        <f>IF(Table1[[#This Row],[GR to be done]]=Table1[[#This Row],[IR to be done]], "✔ Match", "⚠ Mismatch")</f>
        <v>⚠ Mismatch</v>
      </c>
      <c r="Y590" s="40"/>
      <c r="Z590" s="41">
        <v>45847</v>
      </c>
      <c r="AA590" s="41"/>
      <c r="AB590" s="40"/>
      <c r="AC590" s="40"/>
      <c r="AD590" s="40"/>
      <c r="AE590" s="42" t="str">
        <f>_xlfn.XLOOKUP(Table1[[#This Row],[Vendor Name]],VendorLookup!C:C,VendorLookup!H:H, "")</f>
        <v>DAP</v>
      </c>
      <c r="AF590" s="42"/>
      <c r="AG590" s="42"/>
      <c r="AH590" s="43"/>
      <c r="AI590" s="43"/>
    </row>
    <row r="591" spans="1:35" x14ac:dyDescent="0.35">
      <c r="A591" s="45">
        <f>_xlfn.XLOOKUP(B591, NetworkLookup!B:B, NetworkLookup!A:A, "")</f>
        <v>0</v>
      </c>
      <c r="B591" s="35"/>
      <c r="C591" s="45">
        <f>_xlfn.XLOOKUP(B591, NetworkLookup!B:B, NetworkLookup!C:C, "")</f>
        <v>0</v>
      </c>
      <c r="D591" s="35">
        <f>_xlfn.XLOOKUP(B591, NetworkLookup!B:B, NetworkLookup!D:D, "")</f>
        <v>0</v>
      </c>
      <c r="E591" s="36"/>
      <c r="F591" s="36" t="s">
        <v>32</v>
      </c>
      <c r="G591" s="36" t="s">
        <v>3637</v>
      </c>
      <c r="H591" s="36"/>
      <c r="I591" s="36">
        <f>_xlfn.XLOOKUP(Table1[[#This Row],[Vendor Name]], VendorLookup!C:C, VendorLookup!B:B, "")</f>
        <v>1000003280</v>
      </c>
      <c r="J591" s="36" t="s">
        <v>35</v>
      </c>
      <c r="K591" s="36" t="s">
        <v>478</v>
      </c>
      <c r="L591" s="37"/>
      <c r="M591" s="37">
        <v>9203032904</v>
      </c>
      <c r="N591" s="36">
        <v>1</v>
      </c>
      <c r="O591" s="38">
        <v>0.13</v>
      </c>
      <c r="P591" s="36" t="s">
        <v>507</v>
      </c>
      <c r="Q591" s="38">
        <f>Table1[[#This Row],[Net Price]]*Table1[[#This Row],[Qty ordered]]</f>
        <v>65</v>
      </c>
      <c r="R591" s="39"/>
      <c r="S591" s="36">
        <v>500</v>
      </c>
      <c r="T591" s="40">
        <v>500</v>
      </c>
      <c r="U591" s="40">
        <v>0</v>
      </c>
      <c r="V591" s="40">
        <v>0</v>
      </c>
      <c r="W591" s="40">
        <v>500</v>
      </c>
      <c r="X591" s="40" t="str">
        <f>IF(Table1[[#This Row],[GR to be done]]=Table1[[#This Row],[IR to be done]], "✔ Match", "⚠ Mismatch")</f>
        <v>⚠ Mismatch</v>
      </c>
      <c r="Y591" s="40"/>
      <c r="Z591" s="41">
        <v>45847</v>
      </c>
      <c r="AA591" s="41"/>
      <c r="AB591" s="40"/>
      <c r="AC591" s="40"/>
      <c r="AD591" s="40"/>
      <c r="AE591" s="42" t="str">
        <f>_xlfn.XLOOKUP(Table1[[#This Row],[Vendor Name]],VendorLookup!C:C,VendorLookup!H:H, "")</f>
        <v>DAP</v>
      </c>
      <c r="AF591" s="42"/>
      <c r="AG591" s="42"/>
      <c r="AH591" s="43"/>
      <c r="AI591" s="43"/>
    </row>
    <row r="592" spans="1:35" x14ac:dyDescent="0.35">
      <c r="A592" s="45">
        <f>_xlfn.XLOOKUP(B592, NetworkLookup!B:B, NetworkLookup!A:A, "")</f>
        <v>0</v>
      </c>
      <c r="B592" s="35"/>
      <c r="C592" s="45">
        <f>_xlfn.XLOOKUP(B592, NetworkLookup!B:B, NetworkLookup!C:C, "")</f>
        <v>0</v>
      </c>
      <c r="D592" s="35">
        <f>_xlfn.XLOOKUP(B592, NetworkLookup!B:B, NetworkLookup!D:D, "")</f>
        <v>0</v>
      </c>
      <c r="E592" s="36"/>
      <c r="F592" s="36" t="s">
        <v>32</v>
      </c>
      <c r="G592" s="36" t="s">
        <v>3637</v>
      </c>
      <c r="H592" s="36" t="s">
        <v>555</v>
      </c>
      <c r="I592" s="36">
        <f>_xlfn.XLOOKUP(Table1[[#This Row],[Vendor Name]], VendorLookup!C:C, VendorLookup!B:B, "")</f>
        <v>2000167603</v>
      </c>
      <c r="J592" s="36" t="s">
        <v>40</v>
      </c>
      <c r="K592" s="36" t="s">
        <v>479</v>
      </c>
      <c r="L592" s="37"/>
      <c r="M592" s="37">
        <v>9203032939</v>
      </c>
      <c r="N592" s="36">
        <v>1</v>
      </c>
      <c r="O592" s="38">
        <v>4600</v>
      </c>
      <c r="P592" s="36" t="s">
        <v>508</v>
      </c>
      <c r="Q592" s="38">
        <f>Table1[[#This Row],[Net Price]]*Table1[[#This Row],[Qty ordered]]</f>
        <v>4600</v>
      </c>
      <c r="R592" s="39" t="s">
        <v>3623</v>
      </c>
      <c r="S592" s="36">
        <v>1</v>
      </c>
      <c r="T592" s="40">
        <v>0</v>
      </c>
      <c r="U592" s="40">
        <v>1</v>
      </c>
      <c r="V592" s="40">
        <v>1</v>
      </c>
      <c r="W592" s="40">
        <v>0</v>
      </c>
      <c r="X592" s="40" t="str">
        <f>IF(Table1[[#This Row],[GR to be done]]=Table1[[#This Row],[IR to be done]], "✔ Match", "⚠ Mismatch")</f>
        <v>⚠ Mismatch</v>
      </c>
      <c r="Y592" s="40"/>
      <c r="Z592" s="41">
        <v>45848</v>
      </c>
      <c r="AA592" s="41"/>
      <c r="AB592" s="40"/>
      <c r="AC592" s="40"/>
      <c r="AD592" s="40"/>
      <c r="AE592" s="42" t="str">
        <f>_xlfn.XLOOKUP(Table1[[#This Row],[Vendor Name]],VendorLookup!C:C,VendorLookup!H:H, "")</f>
        <v>ZZ</v>
      </c>
      <c r="AF592" s="42"/>
      <c r="AG592" s="42"/>
      <c r="AH592" s="43"/>
      <c r="AI592" s="43"/>
    </row>
    <row r="593" spans="1:35" x14ac:dyDescent="0.35">
      <c r="A593" s="45">
        <f>_xlfn.XLOOKUP(B593, NetworkLookup!B:B, NetworkLookup!A:A, "")</f>
        <v>0</v>
      </c>
      <c r="B593" s="35"/>
      <c r="C593" s="45">
        <f>_xlfn.XLOOKUP(B593, NetworkLookup!B:B, NetworkLookup!C:C, "")</f>
        <v>0</v>
      </c>
      <c r="D593" s="35">
        <f>_xlfn.XLOOKUP(B593, NetworkLookup!B:B, NetworkLookup!D:D, "")</f>
        <v>0</v>
      </c>
      <c r="E593" s="36"/>
      <c r="F593" s="36" t="s">
        <v>31</v>
      </c>
      <c r="G593" s="36" t="s">
        <v>3637</v>
      </c>
      <c r="H593" s="36"/>
      <c r="I593" s="36">
        <f>_xlfn.XLOOKUP(Table1[[#This Row],[Vendor Name]], VendorLookup!C:C, VendorLookup!B:B, "")</f>
        <v>1000003280</v>
      </c>
      <c r="J593" s="36" t="s">
        <v>35</v>
      </c>
      <c r="K593" s="36" t="s">
        <v>480</v>
      </c>
      <c r="L593" s="37"/>
      <c r="M593" s="37">
        <v>9203032970</v>
      </c>
      <c r="N593" s="36">
        <v>1</v>
      </c>
      <c r="O593" s="38">
        <v>0.47</v>
      </c>
      <c r="P593" s="36" t="s">
        <v>507</v>
      </c>
      <c r="Q593" s="38">
        <f>Table1[[#This Row],[Net Price]]*Table1[[#This Row],[Qty ordered]]</f>
        <v>28.2</v>
      </c>
      <c r="R593" s="39"/>
      <c r="S593" s="36">
        <v>60</v>
      </c>
      <c r="T593" s="40">
        <v>60</v>
      </c>
      <c r="U593" s="40">
        <v>0</v>
      </c>
      <c r="V593" s="40">
        <v>0</v>
      </c>
      <c r="W593" s="40">
        <v>60</v>
      </c>
      <c r="X593" s="40" t="str">
        <f>IF(Table1[[#This Row],[GR to be done]]=Table1[[#This Row],[IR to be done]], "✔ Match", "⚠ Mismatch")</f>
        <v>⚠ Mismatch</v>
      </c>
      <c r="Y593" s="40"/>
      <c r="Z593" s="41">
        <v>45849</v>
      </c>
      <c r="AA593" s="41"/>
      <c r="AB593" s="40"/>
      <c r="AC593" s="40"/>
      <c r="AD593" s="40"/>
      <c r="AE593" s="42" t="str">
        <f>_xlfn.XLOOKUP(Table1[[#This Row],[Vendor Name]],VendorLookup!C:C,VendorLookup!H:H, "")</f>
        <v>DAP</v>
      </c>
      <c r="AF593" s="42"/>
      <c r="AG593" s="42"/>
      <c r="AH593" s="43"/>
      <c r="AI593" s="43"/>
    </row>
    <row r="594" spans="1:35" x14ac:dyDescent="0.35">
      <c r="A594" s="45">
        <f>_xlfn.XLOOKUP(B594, NetworkLookup!B:B, NetworkLookup!A:A, "")</f>
        <v>0</v>
      </c>
      <c r="B594" s="35"/>
      <c r="C594" s="45">
        <f>_xlfn.XLOOKUP(B594, NetworkLookup!B:B, NetworkLookup!C:C, "")</f>
        <v>0</v>
      </c>
      <c r="D594" s="35">
        <f>_xlfn.XLOOKUP(B594, NetworkLookup!B:B, NetworkLookup!D:D, "")</f>
        <v>0</v>
      </c>
      <c r="E594" s="36"/>
      <c r="F594" s="36" t="s">
        <v>31</v>
      </c>
      <c r="G594" s="36" t="s">
        <v>3637</v>
      </c>
      <c r="H594" s="36"/>
      <c r="I594" s="36">
        <f>_xlfn.XLOOKUP(Table1[[#This Row],[Vendor Name]], VendorLookup!C:C, VendorLookup!B:B, "")</f>
        <v>1000003280</v>
      </c>
      <c r="J594" s="36" t="s">
        <v>35</v>
      </c>
      <c r="K594" s="36" t="s">
        <v>481</v>
      </c>
      <c r="L594" s="37"/>
      <c r="M594" s="37">
        <v>9203032970</v>
      </c>
      <c r="N594" s="36">
        <v>2</v>
      </c>
      <c r="O594" s="38">
        <v>0.35</v>
      </c>
      <c r="P594" s="36" t="s">
        <v>507</v>
      </c>
      <c r="Q594" s="38">
        <f>Table1[[#This Row],[Net Price]]*Table1[[#This Row],[Qty ordered]]</f>
        <v>3.5</v>
      </c>
      <c r="R594" s="39"/>
      <c r="S594" s="36">
        <v>10</v>
      </c>
      <c r="T594" s="40">
        <v>10</v>
      </c>
      <c r="U594" s="40">
        <v>0</v>
      </c>
      <c r="V594" s="40">
        <v>0</v>
      </c>
      <c r="W594" s="40">
        <v>10</v>
      </c>
      <c r="X594" s="40" t="str">
        <f>IF(Table1[[#This Row],[GR to be done]]=Table1[[#This Row],[IR to be done]], "✔ Match", "⚠ Mismatch")</f>
        <v>⚠ Mismatch</v>
      </c>
      <c r="Y594" s="40"/>
      <c r="Z594" s="41">
        <v>45849</v>
      </c>
      <c r="AA594" s="41"/>
      <c r="AB594" s="40"/>
      <c r="AC594" s="40"/>
      <c r="AD594" s="40"/>
      <c r="AE594" s="42" t="str">
        <f>_xlfn.XLOOKUP(Table1[[#This Row],[Vendor Name]],VendorLookup!C:C,VendorLookup!H:H, "")</f>
        <v>DAP</v>
      </c>
      <c r="AF594" s="42"/>
      <c r="AG594" s="42"/>
      <c r="AH594" s="43"/>
      <c r="AI594" s="43"/>
    </row>
    <row r="595" spans="1:35" x14ac:dyDescent="0.35">
      <c r="A595" s="45">
        <f>_xlfn.XLOOKUP(B595, NetworkLookup!B:B, NetworkLookup!A:A, "")</f>
        <v>0</v>
      </c>
      <c r="B595" s="35"/>
      <c r="C595" s="45">
        <f>_xlfn.XLOOKUP(B595, NetworkLookup!B:B, NetworkLookup!C:C, "")</f>
        <v>0</v>
      </c>
      <c r="D595" s="35">
        <f>_xlfn.XLOOKUP(B595, NetworkLookup!B:B, NetworkLookup!D:D, "")</f>
        <v>0</v>
      </c>
      <c r="E595" s="36"/>
      <c r="F595" s="36" t="s">
        <v>31</v>
      </c>
      <c r="G595" s="36" t="s">
        <v>3637</v>
      </c>
      <c r="H595" s="36"/>
      <c r="I595" s="36">
        <f>_xlfn.XLOOKUP(Table1[[#This Row],[Vendor Name]], VendorLookup!C:C, VendorLookup!B:B, "")</f>
        <v>1000003280</v>
      </c>
      <c r="J595" s="36" t="s">
        <v>35</v>
      </c>
      <c r="K595" s="36" t="s">
        <v>482</v>
      </c>
      <c r="L595" s="37"/>
      <c r="M595" s="37">
        <v>9203032970</v>
      </c>
      <c r="N595" s="36">
        <v>3</v>
      </c>
      <c r="O595" s="38">
        <v>0.74</v>
      </c>
      <c r="P595" s="36" t="s">
        <v>507</v>
      </c>
      <c r="Q595" s="38">
        <f>Table1[[#This Row],[Net Price]]*Table1[[#This Row],[Qty ordered]]</f>
        <v>44.4</v>
      </c>
      <c r="R595" s="39"/>
      <c r="S595" s="36">
        <v>60</v>
      </c>
      <c r="T595" s="40">
        <v>60</v>
      </c>
      <c r="U595" s="40">
        <v>0</v>
      </c>
      <c r="V595" s="40">
        <v>0</v>
      </c>
      <c r="W595" s="40">
        <v>60</v>
      </c>
      <c r="X595" s="40" t="str">
        <f>IF(Table1[[#This Row],[GR to be done]]=Table1[[#This Row],[IR to be done]], "✔ Match", "⚠ Mismatch")</f>
        <v>⚠ Mismatch</v>
      </c>
      <c r="Y595" s="40"/>
      <c r="Z595" s="41">
        <v>45849</v>
      </c>
      <c r="AA595" s="41"/>
      <c r="AB595" s="40"/>
      <c r="AC595" s="40"/>
      <c r="AD595" s="40"/>
      <c r="AE595" s="42" t="str">
        <f>_xlfn.XLOOKUP(Table1[[#This Row],[Vendor Name]],VendorLookup!C:C,VendorLookup!H:H, "")</f>
        <v>DAP</v>
      </c>
      <c r="AF595" s="42"/>
      <c r="AG595" s="42"/>
      <c r="AH595" s="43"/>
      <c r="AI595" s="43"/>
    </row>
    <row r="596" spans="1:35" x14ac:dyDescent="0.35">
      <c r="A596" s="45">
        <f>_xlfn.XLOOKUP(B596, NetworkLookup!B:B, NetworkLookup!A:A, "")</f>
        <v>0</v>
      </c>
      <c r="B596" s="35"/>
      <c r="C596" s="45">
        <f>_xlfn.XLOOKUP(B596, NetworkLookup!B:B, NetworkLookup!C:C, "")</f>
        <v>0</v>
      </c>
      <c r="D596" s="35">
        <f>_xlfn.XLOOKUP(B596, NetworkLookup!B:B, NetworkLookup!D:D, "")</f>
        <v>0</v>
      </c>
      <c r="E596" s="36"/>
      <c r="F596" s="36" t="s">
        <v>31</v>
      </c>
      <c r="G596" s="36" t="s">
        <v>3637</v>
      </c>
      <c r="H596" s="36"/>
      <c r="I596" s="36">
        <f>_xlfn.XLOOKUP(Table1[[#This Row],[Vendor Name]], VendorLookup!C:C, VendorLookup!B:B, "")</f>
        <v>1000003280</v>
      </c>
      <c r="J596" s="36" t="s">
        <v>35</v>
      </c>
      <c r="K596" s="36" t="s">
        <v>483</v>
      </c>
      <c r="L596" s="37"/>
      <c r="M596" s="37">
        <v>9203032970</v>
      </c>
      <c r="N596" s="36">
        <v>4</v>
      </c>
      <c r="O596" s="38">
        <v>2.37</v>
      </c>
      <c r="P596" s="36" t="s">
        <v>507</v>
      </c>
      <c r="Q596" s="38">
        <f>Table1[[#This Row],[Net Price]]*Table1[[#This Row],[Qty ordered]]</f>
        <v>11.850000000000001</v>
      </c>
      <c r="R596" s="39"/>
      <c r="S596" s="36">
        <v>5</v>
      </c>
      <c r="T596" s="40">
        <v>5</v>
      </c>
      <c r="U596" s="40">
        <v>0</v>
      </c>
      <c r="V596" s="40">
        <v>0</v>
      </c>
      <c r="W596" s="40">
        <v>5</v>
      </c>
      <c r="X596" s="40" t="str">
        <f>IF(Table1[[#This Row],[GR to be done]]=Table1[[#This Row],[IR to be done]], "✔ Match", "⚠ Mismatch")</f>
        <v>⚠ Mismatch</v>
      </c>
      <c r="Y596" s="40"/>
      <c r="Z596" s="41">
        <v>45849</v>
      </c>
      <c r="AA596" s="41"/>
      <c r="AB596" s="40"/>
      <c r="AC596" s="40"/>
      <c r="AD596" s="40"/>
      <c r="AE596" s="42" t="str">
        <f>_xlfn.XLOOKUP(Table1[[#This Row],[Vendor Name]],VendorLookup!C:C,VendorLookup!H:H, "")</f>
        <v>DAP</v>
      </c>
      <c r="AF596" s="42"/>
      <c r="AG596" s="42"/>
      <c r="AH596" s="43"/>
      <c r="AI596" s="43"/>
    </row>
    <row r="597" spans="1:35" x14ac:dyDescent="0.35">
      <c r="A597" s="45">
        <f>_xlfn.XLOOKUP(B597, NetworkLookup!B:B, NetworkLookup!A:A, "")</f>
        <v>0</v>
      </c>
      <c r="B597" s="35"/>
      <c r="C597" s="45">
        <f>_xlfn.XLOOKUP(B597, NetworkLookup!B:B, NetworkLookup!C:C, "")</f>
        <v>0</v>
      </c>
      <c r="D597" s="35">
        <f>_xlfn.XLOOKUP(B597, NetworkLookup!B:B, NetworkLookup!D:D, "")</f>
        <v>0</v>
      </c>
      <c r="E597" s="36"/>
      <c r="F597" s="36" t="s">
        <v>31</v>
      </c>
      <c r="G597" s="36" t="s">
        <v>3637</v>
      </c>
      <c r="H597" s="36"/>
      <c r="I597" s="36">
        <f>_xlfn.XLOOKUP(Table1[[#This Row],[Vendor Name]], VendorLookup!C:C, VendorLookup!B:B, "")</f>
        <v>1000003280</v>
      </c>
      <c r="J597" s="36" t="s">
        <v>35</v>
      </c>
      <c r="K597" s="36" t="s">
        <v>484</v>
      </c>
      <c r="L597" s="37"/>
      <c r="M597" s="37">
        <v>9203032970</v>
      </c>
      <c r="N597" s="36">
        <v>5</v>
      </c>
      <c r="O597" s="38">
        <v>0.56000000000000005</v>
      </c>
      <c r="P597" s="36" t="s">
        <v>507</v>
      </c>
      <c r="Q597" s="38">
        <f>Table1[[#This Row],[Net Price]]*Table1[[#This Row],[Qty ordered]]</f>
        <v>22.400000000000002</v>
      </c>
      <c r="R597" s="39"/>
      <c r="S597" s="36">
        <v>40</v>
      </c>
      <c r="T597" s="40">
        <v>40</v>
      </c>
      <c r="U597" s="40">
        <v>0</v>
      </c>
      <c r="V597" s="40">
        <v>0</v>
      </c>
      <c r="W597" s="40">
        <v>40</v>
      </c>
      <c r="X597" s="40" t="str">
        <f>IF(Table1[[#This Row],[GR to be done]]=Table1[[#This Row],[IR to be done]], "✔ Match", "⚠ Mismatch")</f>
        <v>⚠ Mismatch</v>
      </c>
      <c r="Y597" s="40"/>
      <c r="Z597" s="41">
        <v>45849</v>
      </c>
      <c r="AA597" s="41"/>
      <c r="AB597" s="40"/>
      <c r="AC597" s="40"/>
      <c r="AD597" s="40"/>
      <c r="AE597" s="42" t="str">
        <f>_xlfn.XLOOKUP(Table1[[#This Row],[Vendor Name]],VendorLookup!C:C,VendorLookup!H:H, "")</f>
        <v>DAP</v>
      </c>
      <c r="AF597" s="42"/>
      <c r="AG597" s="42"/>
      <c r="AH597" s="43"/>
      <c r="AI597" s="43"/>
    </row>
    <row r="598" spans="1:35" x14ac:dyDescent="0.35">
      <c r="A598" s="45">
        <f>_xlfn.XLOOKUP(B598, NetworkLookup!B:B, NetworkLookup!A:A, "")</f>
        <v>0</v>
      </c>
      <c r="B598" s="35"/>
      <c r="C598" s="45">
        <f>_xlfn.XLOOKUP(B598, NetworkLookup!B:B, NetworkLookup!C:C, "")</f>
        <v>0</v>
      </c>
      <c r="D598" s="35">
        <f>_xlfn.XLOOKUP(B598, NetworkLookup!B:B, NetworkLookup!D:D, "")</f>
        <v>0</v>
      </c>
      <c r="E598" s="36"/>
      <c r="F598" s="36" t="s">
        <v>32</v>
      </c>
      <c r="G598" s="36" t="s">
        <v>3637</v>
      </c>
      <c r="H598" s="36" t="s">
        <v>555</v>
      </c>
      <c r="I598" s="36">
        <f>_xlfn.XLOOKUP(Table1[[#This Row],[Vendor Name]], VendorLookup!C:C, VendorLookup!B:B, "")</f>
        <v>2000167603</v>
      </c>
      <c r="J598" s="36" t="s">
        <v>40</v>
      </c>
      <c r="K598" s="36" t="s">
        <v>485</v>
      </c>
      <c r="L598" s="37"/>
      <c r="M598" s="37">
        <v>9203033072</v>
      </c>
      <c r="N598" s="36">
        <v>1</v>
      </c>
      <c r="O598" s="38">
        <v>1500</v>
      </c>
      <c r="P598" s="36" t="s">
        <v>508</v>
      </c>
      <c r="Q598" s="38">
        <f>Table1[[#This Row],[Net Price]]*Table1[[#This Row],[Qty ordered]]</f>
        <v>1500</v>
      </c>
      <c r="R598" s="39" t="s">
        <v>3623</v>
      </c>
      <c r="S598" s="36">
        <v>1</v>
      </c>
      <c r="T598" s="40">
        <v>0</v>
      </c>
      <c r="U598" s="40">
        <v>1</v>
      </c>
      <c r="V598" s="40">
        <v>0</v>
      </c>
      <c r="W598" s="40">
        <v>1</v>
      </c>
      <c r="X598" s="40" t="str">
        <f>IF(Table1[[#This Row],[GR to be done]]=Table1[[#This Row],[IR to be done]], "✔ Match", "⚠ Mismatch")</f>
        <v>✔ Match</v>
      </c>
      <c r="Y598" s="40"/>
      <c r="Z598" s="41">
        <v>45853</v>
      </c>
      <c r="AA598" s="41"/>
      <c r="AB598" s="40"/>
      <c r="AC598" s="40"/>
      <c r="AD598" s="40"/>
      <c r="AE598" s="42" t="str">
        <f>_xlfn.XLOOKUP(Table1[[#This Row],[Vendor Name]],VendorLookup!C:C,VendorLookup!H:H, "")</f>
        <v>ZZ</v>
      </c>
      <c r="AF598" s="42"/>
      <c r="AG598" s="42"/>
      <c r="AH598" s="43"/>
      <c r="AI598" s="43"/>
    </row>
    <row r="599" spans="1:35" x14ac:dyDescent="0.35">
      <c r="A599" s="45">
        <f>_xlfn.XLOOKUP(B599, NetworkLookup!B:B, NetworkLookup!A:A, "")</f>
        <v>0</v>
      </c>
      <c r="B599" s="35"/>
      <c r="C599" s="45">
        <f>_xlfn.XLOOKUP(B599, NetworkLookup!B:B, NetworkLookup!C:C, "")</f>
        <v>0</v>
      </c>
      <c r="D599" s="35">
        <f>_xlfn.XLOOKUP(B599, NetworkLookup!B:B, NetworkLookup!D:D, "")</f>
        <v>0</v>
      </c>
      <c r="E599" s="36"/>
      <c r="F599" s="36" t="s">
        <v>32</v>
      </c>
      <c r="G599" s="36" t="s">
        <v>3637</v>
      </c>
      <c r="H599" s="36" t="s">
        <v>555</v>
      </c>
      <c r="I599" s="36">
        <f>_xlfn.XLOOKUP(Table1[[#This Row],[Vendor Name]], VendorLookup!C:C, VendorLookup!B:B, "")</f>
        <v>2000167603</v>
      </c>
      <c r="J599" s="36" t="s">
        <v>40</v>
      </c>
      <c r="K599" s="36" t="s">
        <v>486</v>
      </c>
      <c r="L599" s="37"/>
      <c r="M599" s="37">
        <v>9203033072</v>
      </c>
      <c r="N599" s="36">
        <v>2</v>
      </c>
      <c r="O599" s="38">
        <v>2500</v>
      </c>
      <c r="P599" s="36" t="s">
        <v>508</v>
      </c>
      <c r="Q599" s="38">
        <f>Table1[[#This Row],[Net Price]]*Table1[[#This Row],[Qty ordered]]</f>
        <v>2500</v>
      </c>
      <c r="R599" s="39" t="s">
        <v>3623</v>
      </c>
      <c r="S599" s="36">
        <v>1</v>
      </c>
      <c r="T599" s="40">
        <v>0</v>
      </c>
      <c r="U599" s="40">
        <v>1</v>
      </c>
      <c r="V599" s="40">
        <v>0</v>
      </c>
      <c r="W599" s="40">
        <v>1</v>
      </c>
      <c r="X599" s="40" t="str">
        <f>IF(Table1[[#This Row],[GR to be done]]=Table1[[#This Row],[IR to be done]], "✔ Match", "⚠ Mismatch")</f>
        <v>✔ Match</v>
      </c>
      <c r="Y599" s="40"/>
      <c r="Z599" s="41">
        <v>45853</v>
      </c>
      <c r="AA599" s="41"/>
      <c r="AB599" s="40"/>
      <c r="AC599" s="40"/>
      <c r="AD599" s="40"/>
      <c r="AE599" s="42" t="str">
        <f>_xlfn.XLOOKUP(Table1[[#This Row],[Vendor Name]],VendorLookup!C:C,VendorLookup!H:H, "")</f>
        <v>ZZ</v>
      </c>
      <c r="AF599" s="42"/>
      <c r="AG599" s="42"/>
      <c r="AH599" s="43"/>
      <c r="AI599" s="43"/>
    </row>
    <row r="600" spans="1:35" x14ac:dyDescent="0.35">
      <c r="A600" s="45">
        <f>_xlfn.XLOOKUP(B600, NetworkLookup!B:B, NetworkLookup!A:A, "")</f>
        <v>0</v>
      </c>
      <c r="B600" s="35"/>
      <c r="C600" s="45">
        <f>_xlfn.XLOOKUP(B600, NetworkLookup!B:B, NetworkLookup!C:C, "")</f>
        <v>0</v>
      </c>
      <c r="D600" s="35">
        <f>_xlfn.XLOOKUP(B600, NetworkLookup!B:B, NetworkLookup!D:D, "")</f>
        <v>0</v>
      </c>
      <c r="E600" s="36"/>
      <c r="F600" s="36" t="s">
        <v>32</v>
      </c>
      <c r="G600" s="36" t="s">
        <v>3637</v>
      </c>
      <c r="H600" s="36" t="s">
        <v>555</v>
      </c>
      <c r="I600" s="36">
        <f>_xlfn.XLOOKUP(Table1[[#This Row],[Vendor Name]], VendorLookup!C:C, VendorLookup!B:B, "")</f>
        <v>2000167603</v>
      </c>
      <c r="J600" s="36" t="s">
        <v>40</v>
      </c>
      <c r="K600" s="36" t="s">
        <v>487</v>
      </c>
      <c r="L600" s="37"/>
      <c r="M600" s="37">
        <v>9203033072</v>
      </c>
      <c r="N600" s="36">
        <v>3</v>
      </c>
      <c r="O600" s="38">
        <v>15000</v>
      </c>
      <c r="P600" s="36" t="s">
        <v>508</v>
      </c>
      <c r="Q600" s="38">
        <f>Table1[[#This Row],[Net Price]]*Table1[[#This Row],[Qty ordered]]</f>
        <v>15000</v>
      </c>
      <c r="R600" s="39" t="s">
        <v>3623</v>
      </c>
      <c r="S600" s="36">
        <v>1</v>
      </c>
      <c r="T600" s="40">
        <v>0</v>
      </c>
      <c r="U600" s="40">
        <v>1</v>
      </c>
      <c r="V600" s="40">
        <v>0</v>
      </c>
      <c r="W600" s="40">
        <v>1</v>
      </c>
      <c r="X600" s="40" t="str">
        <f>IF(Table1[[#This Row],[GR to be done]]=Table1[[#This Row],[IR to be done]], "✔ Match", "⚠ Mismatch")</f>
        <v>✔ Match</v>
      </c>
      <c r="Y600" s="40"/>
      <c r="Z600" s="41">
        <v>45853</v>
      </c>
      <c r="AA600" s="41"/>
      <c r="AB600" s="40"/>
      <c r="AC600" s="40"/>
      <c r="AD600" s="40"/>
      <c r="AE600" s="42" t="str">
        <f>_xlfn.XLOOKUP(Table1[[#This Row],[Vendor Name]],VendorLookup!C:C,VendorLookup!H:H, "")</f>
        <v>ZZ</v>
      </c>
      <c r="AF600" s="42"/>
      <c r="AG600" s="42"/>
      <c r="AH600" s="43"/>
      <c r="AI600" s="43"/>
    </row>
    <row r="601" spans="1:35" x14ac:dyDescent="0.35">
      <c r="A601" s="45">
        <f>_xlfn.XLOOKUP(B601, NetworkLookup!B:B, NetworkLookup!A:A, "")</f>
        <v>0</v>
      </c>
      <c r="B601" s="35"/>
      <c r="C601" s="45">
        <f>_xlfn.XLOOKUP(B601, NetworkLookup!B:B, NetworkLookup!C:C, "")</f>
        <v>0</v>
      </c>
      <c r="D601" s="35">
        <f>_xlfn.XLOOKUP(B601, NetworkLookup!B:B, NetworkLookup!D:D, "")</f>
        <v>0</v>
      </c>
      <c r="E601" s="36"/>
      <c r="F601" s="36" t="s">
        <v>32</v>
      </c>
      <c r="G601" s="36" t="s">
        <v>3637</v>
      </c>
      <c r="H601" s="36" t="s">
        <v>555</v>
      </c>
      <c r="I601" s="36">
        <f>_xlfn.XLOOKUP(Table1[[#This Row],[Vendor Name]], VendorLookup!C:C, VendorLookup!B:B, "")</f>
        <v>2000167603</v>
      </c>
      <c r="J601" s="36" t="s">
        <v>40</v>
      </c>
      <c r="K601" s="36" t="s">
        <v>488</v>
      </c>
      <c r="L601" s="37"/>
      <c r="M601" s="37">
        <v>9203033072</v>
      </c>
      <c r="N601" s="36">
        <v>4</v>
      </c>
      <c r="O601" s="38">
        <v>1000</v>
      </c>
      <c r="P601" s="36" t="s">
        <v>508</v>
      </c>
      <c r="Q601" s="38">
        <f>Table1[[#This Row],[Net Price]]*Table1[[#This Row],[Qty ordered]]</f>
        <v>1000</v>
      </c>
      <c r="R601" s="39" t="s">
        <v>3623</v>
      </c>
      <c r="S601" s="36">
        <v>1</v>
      </c>
      <c r="T601" s="40">
        <v>0</v>
      </c>
      <c r="U601" s="40">
        <v>1</v>
      </c>
      <c r="V601" s="40">
        <v>0</v>
      </c>
      <c r="W601" s="40">
        <v>1</v>
      </c>
      <c r="X601" s="40" t="str">
        <f>IF(Table1[[#This Row],[GR to be done]]=Table1[[#This Row],[IR to be done]], "✔ Match", "⚠ Mismatch")</f>
        <v>✔ Match</v>
      </c>
      <c r="Y601" s="40"/>
      <c r="Z601" s="41">
        <v>45853</v>
      </c>
      <c r="AA601" s="41"/>
      <c r="AB601" s="40"/>
      <c r="AC601" s="40"/>
      <c r="AD601" s="40"/>
      <c r="AE601" s="42" t="str">
        <f>_xlfn.XLOOKUP(Table1[[#This Row],[Vendor Name]],VendorLookup!C:C,VendorLookup!H:H, "")</f>
        <v>ZZ</v>
      </c>
      <c r="AF601" s="42"/>
      <c r="AG601" s="42"/>
      <c r="AH601" s="43"/>
      <c r="AI601" s="43"/>
    </row>
    <row r="602" spans="1:35" x14ac:dyDescent="0.35">
      <c r="A602" s="45">
        <f>_xlfn.XLOOKUP(B602, NetworkLookup!B:B, NetworkLookup!A:A, "")</f>
        <v>0</v>
      </c>
      <c r="B602" s="35"/>
      <c r="C602" s="45">
        <f>_xlfn.XLOOKUP(B602, NetworkLookup!B:B, NetworkLookup!C:C, "")</f>
        <v>0</v>
      </c>
      <c r="D602" s="35">
        <f>_xlfn.XLOOKUP(B602, NetworkLookup!B:B, NetworkLookup!D:D, "")</f>
        <v>0</v>
      </c>
      <c r="E602" s="36"/>
      <c r="F602" s="36" t="s">
        <v>32</v>
      </c>
      <c r="G602" s="36" t="s">
        <v>3637</v>
      </c>
      <c r="H602" s="36" t="s">
        <v>555</v>
      </c>
      <c r="I602" s="36">
        <f>_xlfn.XLOOKUP(Table1[[#This Row],[Vendor Name]], VendorLookup!C:C, VendorLookup!B:B, "")</f>
        <v>2000167603</v>
      </c>
      <c r="J602" s="36" t="s">
        <v>40</v>
      </c>
      <c r="K602" s="36" t="s">
        <v>489</v>
      </c>
      <c r="L602" s="37"/>
      <c r="M602" s="37">
        <v>9203033072</v>
      </c>
      <c r="N602" s="36">
        <v>5</v>
      </c>
      <c r="O602" s="38">
        <v>2500</v>
      </c>
      <c r="P602" s="36" t="s">
        <v>508</v>
      </c>
      <c r="Q602" s="38">
        <f>Table1[[#This Row],[Net Price]]*Table1[[#This Row],[Qty ordered]]</f>
        <v>2500</v>
      </c>
      <c r="R602" s="39" t="s">
        <v>3623</v>
      </c>
      <c r="S602" s="36">
        <v>1</v>
      </c>
      <c r="T602" s="40">
        <v>0</v>
      </c>
      <c r="U602" s="40">
        <v>1</v>
      </c>
      <c r="V602" s="40">
        <v>0</v>
      </c>
      <c r="W602" s="40">
        <v>1</v>
      </c>
      <c r="X602" s="40" t="str">
        <f>IF(Table1[[#This Row],[GR to be done]]=Table1[[#This Row],[IR to be done]], "✔ Match", "⚠ Mismatch")</f>
        <v>✔ Match</v>
      </c>
      <c r="Y602" s="40"/>
      <c r="Z602" s="41">
        <v>45853</v>
      </c>
      <c r="AA602" s="41"/>
      <c r="AB602" s="40"/>
      <c r="AC602" s="40"/>
      <c r="AD602" s="40"/>
      <c r="AE602" s="42" t="str">
        <f>_xlfn.XLOOKUP(Table1[[#This Row],[Vendor Name]],VendorLookup!C:C,VendorLookup!H:H, "")</f>
        <v>ZZ</v>
      </c>
      <c r="AF602" s="42"/>
      <c r="AG602" s="42"/>
      <c r="AH602" s="43"/>
      <c r="AI602" s="43"/>
    </row>
    <row r="603" spans="1:35" x14ac:dyDescent="0.35">
      <c r="A603" s="45">
        <f>_xlfn.XLOOKUP(B603, NetworkLookup!B:B, NetworkLookup!A:A, "")</f>
        <v>0</v>
      </c>
      <c r="B603" s="35"/>
      <c r="C603" s="45">
        <f>_xlfn.XLOOKUP(B603, NetworkLookup!B:B, NetworkLookup!C:C, "")</f>
        <v>0</v>
      </c>
      <c r="D603" s="35">
        <f>_xlfn.XLOOKUP(B603, NetworkLookup!B:B, NetworkLookup!D:D, "")</f>
        <v>0</v>
      </c>
      <c r="E603" s="36"/>
      <c r="F603" s="36" t="s">
        <v>32</v>
      </c>
      <c r="G603" s="36" t="s">
        <v>3637</v>
      </c>
      <c r="H603" s="36" t="s">
        <v>555</v>
      </c>
      <c r="I603" s="36">
        <f>_xlfn.XLOOKUP(Table1[[#This Row],[Vendor Name]], VendorLookup!C:C, VendorLookup!B:B, "")</f>
        <v>2000167603</v>
      </c>
      <c r="J603" s="36" t="s">
        <v>40</v>
      </c>
      <c r="K603" s="36" t="s">
        <v>490</v>
      </c>
      <c r="L603" s="37"/>
      <c r="M603" s="37">
        <v>9203033072</v>
      </c>
      <c r="N603" s="36">
        <v>6</v>
      </c>
      <c r="O603" s="38">
        <v>2000</v>
      </c>
      <c r="P603" s="36" t="s">
        <v>508</v>
      </c>
      <c r="Q603" s="38">
        <f>Table1[[#This Row],[Net Price]]*Table1[[#This Row],[Qty ordered]]</f>
        <v>2000</v>
      </c>
      <c r="R603" s="39" t="s">
        <v>3623</v>
      </c>
      <c r="S603" s="36">
        <v>1</v>
      </c>
      <c r="T603" s="40">
        <v>0</v>
      </c>
      <c r="U603" s="40">
        <v>1</v>
      </c>
      <c r="V603" s="40">
        <v>0</v>
      </c>
      <c r="W603" s="40">
        <v>1</v>
      </c>
      <c r="X603" s="40" t="str">
        <f>IF(Table1[[#This Row],[GR to be done]]=Table1[[#This Row],[IR to be done]], "✔ Match", "⚠ Mismatch")</f>
        <v>✔ Match</v>
      </c>
      <c r="Y603" s="40"/>
      <c r="Z603" s="41">
        <v>45853</v>
      </c>
      <c r="AA603" s="41"/>
      <c r="AB603" s="40"/>
      <c r="AC603" s="40"/>
      <c r="AD603" s="40"/>
      <c r="AE603" s="42" t="str">
        <f>_xlfn.XLOOKUP(Table1[[#This Row],[Vendor Name]],VendorLookup!C:C,VendorLookup!H:H, "")</f>
        <v>ZZ</v>
      </c>
      <c r="AF603" s="42"/>
      <c r="AG603" s="42"/>
      <c r="AH603" s="43"/>
      <c r="AI603" s="43"/>
    </row>
    <row r="604" spans="1:35" x14ac:dyDescent="0.35">
      <c r="A604" s="45">
        <f>_xlfn.XLOOKUP(B604, NetworkLookup!B:B, NetworkLookup!A:A, "")</f>
        <v>0</v>
      </c>
      <c r="B604" s="35"/>
      <c r="C604" s="45">
        <f>_xlfn.XLOOKUP(B604, NetworkLookup!B:B, NetworkLookup!C:C, "")</f>
        <v>0</v>
      </c>
      <c r="D604" s="35">
        <f>_xlfn.XLOOKUP(B604, NetworkLookup!B:B, NetworkLookup!D:D, "")</f>
        <v>0</v>
      </c>
      <c r="E604" s="36"/>
      <c r="F604" s="36" t="s">
        <v>32</v>
      </c>
      <c r="G604" s="36" t="s">
        <v>3637</v>
      </c>
      <c r="H604" s="36" t="s">
        <v>555</v>
      </c>
      <c r="I604" s="36">
        <f>_xlfn.XLOOKUP(Table1[[#This Row],[Vendor Name]], VendorLookup!C:C, VendorLookup!B:B, "")</f>
        <v>2000167603</v>
      </c>
      <c r="J604" s="36" t="s">
        <v>40</v>
      </c>
      <c r="K604" s="36" t="s">
        <v>491</v>
      </c>
      <c r="L604" s="37"/>
      <c r="M604" s="37">
        <v>9203033072</v>
      </c>
      <c r="N604" s="36">
        <v>7</v>
      </c>
      <c r="O604" s="38">
        <v>5000</v>
      </c>
      <c r="P604" s="36" t="s">
        <v>508</v>
      </c>
      <c r="Q604" s="38">
        <f>Table1[[#This Row],[Net Price]]*Table1[[#This Row],[Qty ordered]]</f>
        <v>5000</v>
      </c>
      <c r="R604" s="39" t="s">
        <v>3623</v>
      </c>
      <c r="S604" s="36">
        <v>1</v>
      </c>
      <c r="T604" s="40">
        <v>0</v>
      </c>
      <c r="U604" s="40">
        <v>1</v>
      </c>
      <c r="V604" s="40">
        <v>0</v>
      </c>
      <c r="W604" s="40">
        <v>1</v>
      </c>
      <c r="X604" s="40" t="str">
        <f>IF(Table1[[#This Row],[GR to be done]]=Table1[[#This Row],[IR to be done]], "✔ Match", "⚠ Mismatch")</f>
        <v>✔ Match</v>
      </c>
      <c r="Y604" s="40"/>
      <c r="Z604" s="41">
        <v>45853</v>
      </c>
      <c r="AA604" s="41"/>
      <c r="AB604" s="40"/>
      <c r="AC604" s="40"/>
      <c r="AD604" s="40"/>
      <c r="AE604" s="42" t="str">
        <f>_xlfn.XLOOKUP(Table1[[#This Row],[Vendor Name]],VendorLookup!C:C,VendorLookup!H:H, "")</f>
        <v>ZZ</v>
      </c>
      <c r="AF604" s="42"/>
      <c r="AG604" s="42"/>
      <c r="AH604" s="43"/>
      <c r="AI604" s="43"/>
    </row>
    <row r="605" spans="1:35" x14ac:dyDescent="0.35">
      <c r="A605" s="45">
        <f>_xlfn.XLOOKUP(B605, NetworkLookup!B:B, NetworkLookup!A:A, "")</f>
        <v>0</v>
      </c>
      <c r="B605" s="35"/>
      <c r="C605" s="45">
        <f>_xlfn.XLOOKUP(B605, NetworkLookup!B:B, NetworkLookup!C:C, "")</f>
        <v>0</v>
      </c>
      <c r="D605" s="35">
        <f>_xlfn.XLOOKUP(B605, NetworkLookup!B:B, NetworkLookup!D:D, "")</f>
        <v>0</v>
      </c>
      <c r="E605" s="36"/>
      <c r="F605" s="36" t="s">
        <v>31</v>
      </c>
      <c r="G605" s="36" t="s">
        <v>3637</v>
      </c>
      <c r="H605" s="36"/>
      <c r="I605" s="36">
        <f>_xlfn.XLOOKUP(Table1[[#This Row],[Vendor Name]], VendorLookup!C:C, VendorLookup!B:B, "")</f>
        <v>1000003280</v>
      </c>
      <c r="J605" s="36" t="s">
        <v>35</v>
      </c>
      <c r="K605" s="36" t="s">
        <v>492</v>
      </c>
      <c r="L605" s="37"/>
      <c r="M605" s="37">
        <v>9203033105</v>
      </c>
      <c r="N605" s="36">
        <v>1</v>
      </c>
      <c r="O605" s="38">
        <v>3772.01</v>
      </c>
      <c r="P605" s="36" t="s">
        <v>507</v>
      </c>
      <c r="Q605" s="38">
        <f>Table1[[#This Row],[Net Price]]*Table1[[#This Row],[Qty ordered]]</f>
        <v>11316.03</v>
      </c>
      <c r="R605" s="39"/>
      <c r="S605" s="36">
        <v>3</v>
      </c>
      <c r="T605" s="40">
        <v>3</v>
      </c>
      <c r="U605" s="40">
        <v>0</v>
      </c>
      <c r="V605" s="40">
        <v>0</v>
      </c>
      <c r="W605" s="40">
        <v>3</v>
      </c>
      <c r="X605" s="40" t="str">
        <f>IF(Table1[[#This Row],[GR to be done]]=Table1[[#This Row],[IR to be done]], "✔ Match", "⚠ Mismatch")</f>
        <v>⚠ Mismatch</v>
      </c>
      <c r="Y605" s="40"/>
      <c r="Z605" s="41">
        <v>45853</v>
      </c>
      <c r="AA605" s="41"/>
      <c r="AB605" s="40"/>
      <c r="AC605" s="40"/>
      <c r="AD605" s="40"/>
      <c r="AE605" s="42" t="str">
        <f>_xlfn.XLOOKUP(Table1[[#This Row],[Vendor Name]],VendorLookup!C:C,VendorLookup!H:H, "")</f>
        <v>DAP</v>
      </c>
      <c r="AF605" s="42"/>
      <c r="AG605" s="42"/>
      <c r="AH605" s="43"/>
      <c r="AI605" s="43"/>
    </row>
    <row r="606" spans="1:35" x14ac:dyDescent="0.35">
      <c r="A606" s="45">
        <f>_xlfn.XLOOKUP(B606, NetworkLookup!B:B, NetworkLookup!A:A, "")</f>
        <v>0</v>
      </c>
      <c r="B606" s="35"/>
      <c r="C606" s="45">
        <f>_xlfn.XLOOKUP(B606, NetworkLookup!B:B, NetworkLookup!C:C, "")</f>
        <v>0</v>
      </c>
      <c r="D606" s="35">
        <f>_xlfn.XLOOKUP(B606, NetworkLookup!B:B, NetworkLookup!D:D, "")</f>
        <v>0</v>
      </c>
      <c r="E606" s="36"/>
      <c r="F606" s="36" t="s">
        <v>32</v>
      </c>
      <c r="G606" s="36" t="s">
        <v>3637</v>
      </c>
      <c r="H606" s="36"/>
      <c r="I606" s="36">
        <f>_xlfn.XLOOKUP(Table1[[#This Row],[Vendor Name]], VendorLookup!C:C, VendorLookup!B:B, "")</f>
        <v>1000003280</v>
      </c>
      <c r="J606" s="36" t="s">
        <v>35</v>
      </c>
      <c r="K606" s="36" t="s">
        <v>448</v>
      </c>
      <c r="L606" s="37"/>
      <c r="M606" s="37">
        <v>9203033107</v>
      </c>
      <c r="N606" s="36">
        <v>1</v>
      </c>
      <c r="O606" s="38">
        <v>253.47</v>
      </c>
      <c r="P606" s="36" t="s">
        <v>507</v>
      </c>
      <c r="Q606" s="38">
        <f>Table1[[#This Row],[Net Price]]*Table1[[#This Row],[Qty ordered]]</f>
        <v>3802.05</v>
      </c>
      <c r="R606" s="39"/>
      <c r="S606" s="36">
        <v>15</v>
      </c>
      <c r="T606" s="40">
        <v>7</v>
      </c>
      <c r="U606" s="40">
        <v>8</v>
      </c>
      <c r="V606" s="40">
        <v>0</v>
      </c>
      <c r="W606" s="40">
        <v>15</v>
      </c>
      <c r="X606" s="40" t="str">
        <f>IF(Table1[[#This Row],[GR to be done]]=Table1[[#This Row],[IR to be done]], "✔ Match", "⚠ Mismatch")</f>
        <v>⚠ Mismatch</v>
      </c>
      <c r="Y606" s="40"/>
      <c r="Z606" s="41">
        <v>45853</v>
      </c>
      <c r="AA606" s="41"/>
      <c r="AB606" s="40"/>
      <c r="AC606" s="40"/>
      <c r="AD606" s="40"/>
      <c r="AE606" s="42" t="str">
        <f>_xlfn.XLOOKUP(Table1[[#This Row],[Vendor Name]],VendorLookup!C:C,VendorLookup!H:H, "")</f>
        <v>DAP</v>
      </c>
      <c r="AF606" s="42"/>
      <c r="AG606" s="42"/>
      <c r="AH606" s="43"/>
      <c r="AI606" s="43"/>
    </row>
    <row r="607" spans="1:35" x14ac:dyDescent="0.35">
      <c r="A607" s="45">
        <f>_xlfn.XLOOKUP(B607, NetworkLookup!B:B, NetworkLookup!A:A, "")</f>
        <v>0</v>
      </c>
      <c r="B607" s="35"/>
      <c r="C607" s="45">
        <f>_xlfn.XLOOKUP(B607, NetworkLookup!B:B, NetworkLookup!C:C, "")</f>
        <v>0</v>
      </c>
      <c r="D607" s="35">
        <f>_xlfn.XLOOKUP(B607, NetworkLookup!B:B, NetworkLookup!D:D, "")</f>
        <v>0</v>
      </c>
      <c r="E607" s="36"/>
      <c r="F607" s="36" t="s">
        <v>32</v>
      </c>
      <c r="G607" s="36" t="s">
        <v>3637</v>
      </c>
      <c r="H607" s="36" t="s">
        <v>555</v>
      </c>
      <c r="I607" s="36">
        <f>_xlfn.XLOOKUP(Table1[[#This Row],[Vendor Name]], VendorLookup!C:C, VendorLookup!B:B, "")</f>
        <v>2000167603</v>
      </c>
      <c r="J607" s="36" t="s">
        <v>40</v>
      </c>
      <c r="K607" s="36" t="s">
        <v>493</v>
      </c>
      <c r="L607" s="37"/>
      <c r="M607" s="37">
        <v>9203033178</v>
      </c>
      <c r="N607" s="36">
        <v>1</v>
      </c>
      <c r="O607" s="38">
        <v>2900</v>
      </c>
      <c r="P607" s="36" t="s">
        <v>508</v>
      </c>
      <c r="Q607" s="38">
        <f>Table1[[#This Row],[Net Price]]*Table1[[#This Row],[Qty ordered]]</f>
        <v>11600</v>
      </c>
      <c r="R607" s="39" t="s">
        <v>3623</v>
      </c>
      <c r="S607" s="36">
        <v>4</v>
      </c>
      <c r="T607" s="40">
        <v>0</v>
      </c>
      <c r="U607" s="40">
        <v>4</v>
      </c>
      <c r="V607" s="40">
        <v>0</v>
      </c>
      <c r="W607" s="40">
        <v>4</v>
      </c>
      <c r="X607" s="40" t="str">
        <f>IF(Table1[[#This Row],[GR to be done]]=Table1[[#This Row],[IR to be done]], "✔ Match", "⚠ Mismatch")</f>
        <v>✔ Match</v>
      </c>
      <c r="Y607" s="40"/>
      <c r="Z607" s="41">
        <v>45855</v>
      </c>
      <c r="AA607" s="41"/>
      <c r="AB607" s="40"/>
      <c r="AC607" s="40"/>
      <c r="AD607" s="40"/>
      <c r="AE607" s="42" t="str">
        <f>_xlfn.XLOOKUP(Table1[[#This Row],[Vendor Name]],VendorLookup!C:C,VendorLookup!H:H, "")</f>
        <v>ZZ</v>
      </c>
      <c r="AF607" s="42"/>
      <c r="AG607" s="42"/>
      <c r="AH607" s="43"/>
      <c r="AI607" s="43"/>
    </row>
    <row r="608" spans="1:35" x14ac:dyDescent="0.35">
      <c r="A608" s="45">
        <f>_xlfn.XLOOKUP(B608, NetworkLookup!B:B, NetworkLookup!A:A, "")</f>
        <v>0</v>
      </c>
      <c r="B608" s="35"/>
      <c r="C608" s="45">
        <f>_xlfn.XLOOKUP(B608, NetworkLookup!B:B, NetworkLookup!C:C, "")</f>
        <v>0</v>
      </c>
      <c r="D608" s="35">
        <f>_xlfn.XLOOKUP(B608, NetworkLookup!B:B, NetworkLookup!D:D, "")</f>
        <v>0</v>
      </c>
      <c r="E608" s="36"/>
      <c r="F608" s="36" t="s">
        <v>31</v>
      </c>
      <c r="G608" s="36" t="s">
        <v>3637</v>
      </c>
      <c r="H608" s="36" t="s">
        <v>555</v>
      </c>
      <c r="I608" s="36">
        <f>_xlfn.XLOOKUP(Table1[[#This Row],[Vendor Name]], VendorLookup!C:C, VendorLookup!B:B, "")</f>
        <v>2000167603</v>
      </c>
      <c r="J608" s="36" t="s">
        <v>40</v>
      </c>
      <c r="K608" s="36" t="s">
        <v>494</v>
      </c>
      <c r="L608" s="37"/>
      <c r="M608" s="37">
        <v>9203033273</v>
      </c>
      <c r="N608" s="36">
        <v>1</v>
      </c>
      <c r="O608" s="38">
        <v>2300</v>
      </c>
      <c r="P608" s="36" t="s">
        <v>508</v>
      </c>
      <c r="Q608" s="38">
        <f>Table1[[#This Row],[Net Price]]*Table1[[#This Row],[Qty ordered]]</f>
        <v>2300</v>
      </c>
      <c r="R608" s="39" t="s">
        <v>3623</v>
      </c>
      <c r="S608" s="36">
        <v>1</v>
      </c>
      <c r="T608" s="40">
        <v>0</v>
      </c>
      <c r="U608" s="40">
        <v>1</v>
      </c>
      <c r="V608" s="40">
        <v>0</v>
      </c>
      <c r="W608" s="40">
        <v>1</v>
      </c>
      <c r="X608" s="40" t="str">
        <f>IF(Table1[[#This Row],[GR to be done]]=Table1[[#This Row],[IR to be done]], "✔ Match", "⚠ Mismatch")</f>
        <v>✔ Match</v>
      </c>
      <c r="Y608" s="40"/>
      <c r="Z608" s="41">
        <v>45856</v>
      </c>
      <c r="AA608" s="41"/>
      <c r="AB608" s="40"/>
      <c r="AC608" s="40"/>
      <c r="AD608" s="40"/>
      <c r="AE608" s="42" t="str">
        <f>_xlfn.XLOOKUP(Table1[[#This Row],[Vendor Name]],VendorLookup!C:C,VendorLookup!H:H, "")</f>
        <v>ZZ</v>
      </c>
      <c r="AF608" s="42"/>
      <c r="AG608" s="42"/>
      <c r="AH608" s="43"/>
      <c r="AI608" s="43"/>
    </row>
    <row r="609" spans="1:35" x14ac:dyDescent="0.35">
      <c r="A609" s="45">
        <f>_xlfn.XLOOKUP(B609, NetworkLookup!B:B, NetworkLookup!A:A, "")</f>
        <v>0</v>
      </c>
      <c r="B609" s="35"/>
      <c r="C609" s="45">
        <f>_xlfn.XLOOKUP(B609, NetworkLookup!B:B, NetworkLookup!C:C, "")</f>
        <v>0</v>
      </c>
      <c r="D609" s="35">
        <f>_xlfn.XLOOKUP(B609, NetworkLookup!B:B, NetworkLookup!D:D, "")</f>
        <v>0</v>
      </c>
      <c r="E609" s="36"/>
      <c r="F609" s="36" t="s">
        <v>31</v>
      </c>
      <c r="G609" s="36" t="s">
        <v>3637</v>
      </c>
      <c r="H609" s="36" t="s">
        <v>555</v>
      </c>
      <c r="I609" s="36">
        <f>_xlfn.XLOOKUP(Table1[[#This Row],[Vendor Name]], VendorLookup!C:C, VendorLookup!B:B, "")</f>
        <v>2000167603</v>
      </c>
      <c r="J609" s="36" t="s">
        <v>40</v>
      </c>
      <c r="K609" s="36" t="s">
        <v>495</v>
      </c>
      <c r="L609" s="37"/>
      <c r="M609" s="37">
        <v>9203033273</v>
      </c>
      <c r="N609" s="36">
        <v>2</v>
      </c>
      <c r="O609" s="38">
        <v>700</v>
      </c>
      <c r="P609" s="36" t="s">
        <v>508</v>
      </c>
      <c r="Q609" s="38">
        <f>Table1[[#This Row],[Net Price]]*Table1[[#This Row],[Qty ordered]]</f>
        <v>700</v>
      </c>
      <c r="R609" s="39" t="s">
        <v>3623</v>
      </c>
      <c r="S609" s="36">
        <v>1</v>
      </c>
      <c r="T609" s="40">
        <v>0</v>
      </c>
      <c r="U609" s="40">
        <v>1</v>
      </c>
      <c r="V609" s="40">
        <v>0</v>
      </c>
      <c r="W609" s="40">
        <v>1</v>
      </c>
      <c r="X609" s="40" t="str">
        <f>IF(Table1[[#This Row],[GR to be done]]=Table1[[#This Row],[IR to be done]], "✔ Match", "⚠ Mismatch")</f>
        <v>✔ Match</v>
      </c>
      <c r="Y609" s="40"/>
      <c r="Z609" s="41">
        <v>45856</v>
      </c>
      <c r="AA609" s="41"/>
      <c r="AB609" s="40"/>
      <c r="AC609" s="40"/>
      <c r="AD609" s="40"/>
      <c r="AE609" s="42" t="str">
        <f>_xlfn.XLOOKUP(Table1[[#This Row],[Vendor Name]],VendorLookup!C:C,VendorLookup!H:H, "")</f>
        <v>ZZ</v>
      </c>
      <c r="AF609" s="42"/>
      <c r="AG609" s="42"/>
      <c r="AH609" s="43"/>
      <c r="AI609" s="43"/>
    </row>
    <row r="610" spans="1:35" x14ac:dyDescent="0.35">
      <c r="A610" s="45">
        <f>_xlfn.XLOOKUP(B610, NetworkLookup!B:B, NetworkLookup!A:A, "")</f>
        <v>0</v>
      </c>
      <c r="B610" s="35"/>
      <c r="C610" s="45">
        <f>_xlfn.XLOOKUP(B610, NetworkLookup!B:B, NetworkLookup!C:C, "")</f>
        <v>0</v>
      </c>
      <c r="D610" s="35">
        <f>_xlfn.XLOOKUP(B610, NetworkLookup!B:B, NetworkLookup!D:D, "")</f>
        <v>0</v>
      </c>
      <c r="E610" s="36"/>
      <c r="F610" s="36" t="s">
        <v>31</v>
      </c>
      <c r="G610" s="36" t="s">
        <v>3637</v>
      </c>
      <c r="H610" s="36" t="s">
        <v>555</v>
      </c>
      <c r="I610" s="36">
        <f>_xlfn.XLOOKUP(Table1[[#This Row],[Vendor Name]], VendorLookup!C:C, VendorLookup!B:B, "")</f>
        <v>2000167603</v>
      </c>
      <c r="J610" s="36" t="s">
        <v>40</v>
      </c>
      <c r="K610" s="36" t="s">
        <v>496</v>
      </c>
      <c r="L610" s="37"/>
      <c r="M610" s="37">
        <v>9203033273</v>
      </c>
      <c r="N610" s="36">
        <v>3</v>
      </c>
      <c r="O610" s="38">
        <v>2900</v>
      </c>
      <c r="P610" s="36" t="s">
        <v>508</v>
      </c>
      <c r="Q610" s="38">
        <f>Table1[[#This Row],[Net Price]]*Table1[[#This Row],[Qty ordered]]</f>
        <v>8700</v>
      </c>
      <c r="R610" s="39" t="s">
        <v>3623</v>
      </c>
      <c r="S610" s="36">
        <v>3</v>
      </c>
      <c r="T610" s="40">
        <v>0</v>
      </c>
      <c r="U610" s="40">
        <v>3</v>
      </c>
      <c r="V610" s="40">
        <v>0</v>
      </c>
      <c r="W610" s="40">
        <v>3</v>
      </c>
      <c r="X610" s="40" t="str">
        <f>IF(Table1[[#This Row],[GR to be done]]=Table1[[#This Row],[IR to be done]], "✔ Match", "⚠ Mismatch")</f>
        <v>✔ Match</v>
      </c>
      <c r="Y610" s="40"/>
      <c r="Z610" s="41">
        <v>45856</v>
      </c>
      <c r="AA610" s="41"/>
      <c r="AB610" s="40"/>
      <c r="AC610" s="40"/>
      <c r="AD610" s="40"/>
      <c r="AE610" s="42" t="str">
        <f>_xlfn.XLOOKUP(Table1[[#This Row],[Vendor Name]],VendorLookup!C:C,VendorLookup!H:H, "")</f>
        <v>ZZ</v>
      </c>
      <c r="AF610" s="42"/>
      <c r="AG610" s="42"/>
      <c r="AH610" s="43"/>
      <c r="AI610" s="43"/>
    </row>
    <row r="611" spans="1:35" x14ac:dyDescent="0.35">
      <c r="A611" s="45">
        <f>_xlfn.XLOOKUP(B611, NetworkLookup!B:B, NetworkLookup!A:A, "")</f>
        <v>0</v>
      </c>
      <c r="B611" s="35"/>
      <c r="C611" s="45">
        <f>_xlfn.XLOOKUP(B611, NetworkLookup!B:B, NetworkLookup!C:C, "")</f>
        <v>0</v>
      </c>
      <c r="D611" s="35">
        <f>_xlfn.XLOOKUP(B611, NetworkLookup!B:B, NetworkLookup!D:D, "")</f>
        <v>0</v>
      </c>
      <c r="E611" s="36"/>
      <c r="F611" s="36" t="s">
        <v>31</v>
      </c>
      <c r="G611" s="36" t="s">
        <v>3637</v>
      </c>
      <c r="H611" s="36"/>
      <c r="I611" s="36">
        <f>_xlfn.XLOOKUP(Table1[[#This Row],[Vendor Name]], VendorLookup!C:C, VendorLookup!B:B, "")</f>
        <v>1000000551</v>
      </c>
      <c r="J611" s="36" t="s">
        <v>33</v>
      </c>
      <c r="K611" s="36" t="s">
        <v>497</v>
      </c>
      <c r="L611" s="37"/>
      <c r="M611" s="37">
        <v>9203033278</v>
      </c>
      <c r="N611" s="36">
        <v>1</v>
      </c>
      <c r="O611" s="38">
        <v>2239.3000000000002</v>
      </c>
      <c r="P611" s="36" t="s">
        <v>507</v>
      </c>
      <c r="Q611" s="38">
        <f>Table1[[#This Row],[Net Price]]*Table1[[#This Row],[Qty ordered]]</f>
        <v>6717.9000000000005</v>
      </c>
      <c r="R611" s="39"/>
      <c r="S611" s="36">
        <v>3</v>
      </c>
      <c r="T611" s="40">
        <v>0</v>
      </c>
      <c r="U611" s="40">
        <v>3</v>
      </c>
      <c r="V611" s="40">
        <v>0</v>
      </c>
      <c r="W611" s="40">
        <v>3</v>
      </c>
      <c r="X611" s="40" t="str">
        <f>IF(Table1[[#This Row],[GR to be done]]=Table1[[#This Row],[IR to be done]], "✔ Match", "⚠ Mismatch")</f>
        <v>✔ Match</v>
      </c>
      <c r="Y611" s="40"/>
      <c r="Z611" s="41">
        <v>45856</v>
      </c>
      <c r="AA611" s="41"/>
      <c r="AB611" s="40"/>
      <c r="AC611" s="40"/>
      <c r="AD611" s="40"/>
      <c r="AE611" s="42" t="str">
        <f>_xlfn.XLOOKUP(Table1[[#This Row],[Vendor Name]],VendorLookup!C:C,VendorLookup!H:H, "")</f>
        <v>DAP</v>
      </c>
      <c r="AF611" s="42"/>
      <c r="AG611" s="42"/>
      <c r="AH611" s="43"/>
      <c r="AI611" s="43"/>
    </row>
    <row r="612" spans="1:35" x14ac:dyDescent="0.35">
      <c r="A612" s="45">
        <f>_xlfn.XLOOKUP(B612, NetworkLookup!B:B, NetworkLookup!A:A, "")</f>
        <v>0</v>
      </c>
      <c r="B612" s="35"/>
      <c r="C612" s="45">
        <f>_xlfn.XLOOKUP(B612, NetworkLookup!B:B, NetworkLookup!C:C, "")</f>
        <v>0</v>
      </c>
      <c r="D612" s="35">
        <f>_xlfn.XLOOKUP(B612, NetworkLookup!B:B, NetworkLookup!D:D, "")</f>
        <v>0</v>
      </c>
      <c r="E612" s="36"/>
      <c r="F612" s="36" t="s">
        <v>32</v>
      </c>
      <c r="G612" s="36" t="s">
        <v>3637</v>
      </c>
      <c r="H612" s="36"/>
      <c r="I612" s="36">
        <f>_xlfn.XLOOKUP(Table1[[#This Row],[Vendor Name]], VendorLookup!C:C, VendorLookup!B:B, "")</f>
        <v>1000003280</v>
      </c>
      <c r="J612" s="36" t="s">
        <v>35</v>
      </c>
      <c r="K612" s="36" t="s">
        <v>498</v>
      </c>
      <c r="L612" s="37"/>
      <c r="M612" s="37">
        <v>9203033282</v>
      </c>
      <c r="N612" s="36">
        <v>1</v>
      </c>
      <c r="O612" s="38">
        <v>4030.12</v>
      </c>
      <c r="P612" s="36" t="s">
        <v>507</v>
      </c>
      <c r="Q612" s="38">
        <f>Table1[[#This Row],[Net Price]]*Table1[[#This Row],[Qty ordered]]</f>
        <v>32240.959999999999</v>
      </c>
      <c r="R612" s="39"/>
      <c r="S612" s="36">
        <v>8</v>
      </c>
      <c r="T612" s="40">
        <v>0</v>
      </c>
      <c r="U612" s="40">
        <v>8</v>
      </c>
      <c r="V612" s="40">
        <v>0</v>
      </c>
      <c r="W612" s="40">
        <v>8</v>
      </c>
      <c r="X612" s="40" t="str">
        <f>IF(Table1[[#This Row],[GR to be done]]=Table1[[#This Row],[IR to be done]], "✔ Match", "⚠ Mismatch")</f>
        <v>✔ Match</v>
      </c>
      <c r="Y612" s="40"/>
      <c r="Z612" s="41">
        <v>45856</v>
      </c>
      <c r="AA612" s="41"/>
      <c r="AB612" s="40"/>
      <c r="AC612" s="40"/>
      <c r="AD612" s="40"/>
      <c r="AE612" s="42" t="str">
        <f>_xlfn.XLOOKUP(Table1[[#This Row],[Vendor Name]],VendorLookup!C:C,VendorLookup!H:H, "")</f>
        <v>DAP</v>
      </c>
      <c r="AF612" s="42"/>
      <c r="AG612" s="42"/>
      <c r="AH612" s="43"/>
      <c r="AI612" s="43"/>
    </row>
    <row r="613" spans="1:35" x14ac:dyDescent="0.35">
      <c r="A613" s="45">
        <f>_xlfn.XLOOKUP(B613, NetworkLookup!B:B, NetworkLookup!A:A, "")</f>
        <v>0</v>
      </c>
      <c r="B613" s="35"/>
      <c r="C613" s="45">
        <f>_xlfn.XLOOKUP(B613, NetworkLookup!B:B, NetworkLookup!C:C, "")</f>
        <v>0</v>
      </c>
      <c r="D613" s="35">
        <f>_xlfn.XLOOKUP(B613, NetworkLookup!B:B, NetworkLookup!D:D, "")</f>
        <v>0</v>
      </c>
      <c r="E613" s="36"/>
      <c r="F613" s="36" t="s">
        <v>32</v>
      </c>
      <c r="G613" s="36" t="s">
        <v>3637</v>
      </c>
      <c r="H613" s="36"/>
      <c r="I613" s="36">
        <f>_xlfn.XLOOKUP(Table1[[#This Row],[Vendor Name]], VendorLookup!C:C, VendorLookup!B:B, "")</f>
        <v>1000003280</v>
      </c>
      <c r="J613" s="36" t="s">
        <v>35</v>
      </c>
      <c r="K613" s="36" t="s">
        <v>499</v>
      </c>
      <c r="L613" s="37"/>
      <c r="M613" s="37">
        <v>9203033282</v>
      </c>
      <c r="N613" s="36">
        <v>2</v>
      </c>
      <c r="O613" s="38">
        <v>4030.12</v>
      </c>
      <c r="P613" s="36" t="s">
        <v>507</v>
      </c>
      <c r="Q613" s="38">
        <f>Table1[[#This Row],[Net Price]]*Table1[[#This Row],[Qty ordered]]</f>
        <v>24180.720000000001</v>
      </c>
      <c r="R613" s="39"/>
      <c r="S613" s="36">
        <v>6</v>
      </c>
      <c r="T613" s="40">
        <v>0</v>
      </c>
      <c r="U613" s="40">
        <v>6</v>
      </c>
      <c r="V613" s="40">
        <v>0</v>
      </c>
      <c r="W613" s="40">
        <v>6</v>
      </c>
      <c r="X613" s="40" t="str">
        <f>IF(Table1[[#This Row],[GR to be done]]=Table1[[#This Row],[IR to be done]], "✔ Match", "⚠ Mismatch")</f>
        <v>✔ Match</v>
      </c>
      <c r="Y613" s="40"/>
      <c r="Z613" s="41">
        <v>45856</v>
      </c>
      <c r="AA613" s="41"/>
      <c r="AB613" s="40"/>
      <c r="AC613" s="40"/>
      <c r="AD613" s="40"/>
      <c r="AE613" s="42" t="str">
        <f>_xlfn.XLOOKUP(Table1[[#This Row],[Vendor Name]],VendorLookup!C:C,VendorLookup!H:H, "")</f>
        <v>DAP</v>
      </c>
      <c r="AF613" s="42"/>
      <c r="AG613" s="42"/>
      <c r="AH613" s="43"/>
      <c r="AI613" s="43"/>
    </row>
    <row r="614" spans="1:35" x14ac:dyDescent="0.35">
      <c r="A614" s="45">
        <f>_xlfn.XLOOKUP(B614, NetworkLookup!B:B, NetworkLookup!A:A, "")</f>
        <v>0</v>
      </c>
      <c r="B614" s="35"/>
      <c r="C614" s="45">
        <f>_xlfn.XLOOKUP(B614, NetworkLookup!B:B, NetworkLookup!C:C, "")</f>
        <v>0</v>
      </c>
      <c r="D614" s="35">
        <f>_xlfn.XLOOKUP(B614, NetworkLookup!B:B, NetworkLookup!D:D, "")</f>
        <v>0</v>
      </c>
      <c r="E614" s="36"/>
      <c r="F614" s="36" t="s">
        <v>32</v>
      </c>
      <c r="G614" s="36" t="s">
        <v>3637</v>
      </c>
      <c r="H614" s="36"/>
      <c r="I614" s="36">
        <f>_xlfn.XLOOKUP(Table1[[#This Row],[Vendor Name]], VendorLookup!C:C, VendorLookup!B:B, "")</f>
        <v>1000003280</v>
      </c>
      <c r="J614" s="36" t="s">
        <v>35</v>
      </c>
      <c r="K614" s="36" t="s">
        <v>500</v>
      </c>
      <c r="L614" s="37"/>
      <c r="M614" s="37">
        <v>9203033282</v>
      </c>
      <c r="N614" s="36">
        <v>3</v>
      </c>
      <c r="O614" s="38">
        <v>4030.12</v>
      </c>
      <c r="P614" s="36" t="s">
        <v>507</v>
      </c>
      <c r="Q614" s="38">
        <f>Table1[[#This Row],[Net Price]]*Table1[[#This Row],[Qty ordered]]</f>
        <v>20150.599999999999</v>
      </c>
      <c r="R614" s="39"/>
      <c r="S614" s="36">
        <v>5</v>
      </c>
      <c r="T614" s="40">
        <v>0</v>
      </c>
      <c r="U614" s="40">
        <v>5</v>
      </c>
      <c r="V614" s="40">
        <v>0</v>
      </c>
      <c r="W614" s="40">
        <v>5</v>
      </c>
      <c r="X614" s="40" t="str">
        <f>IF(Table1[[#This Row],[GR to be done]]=Table1[[#This Row],[IR to be done]], "✔ Match", "⚠ Mismatch")</f>
        <v>✔ Match</v>
      </c>
      <c r="Y614" s="40"/>
      <c r="Z614" s="41">
        <v>45856</v>
      </c>
      <c r="AA614" s="41"/>
      <c r="AB614" s="40"/>
      <c r="AC614" s="40"/>
      <c r="AD614" s="40"/>
      <c r="AE614" s="42" t="str">
        <f>_xlfn.XLOOKUP(Table1[[#This Row],[Vendor Name]],VendorLookup!C:C,VendorLookup!H:H, "")</f>
        <v>DAP</v>
      </c>
      <c r="AF614" s="42"/>
      <c r="AG614" s="42"/>
      <c r="AH614" s="43"/>
      <c r="AI614" s="43"/>
    </row>
    <row r="615" spans="1:35" x14ac:dyDescent="0.35">
      <c r="A615" s="45">
        <f>_xlfn.XLOOKUP(B615, NetworkLookup!B:B, NetworkLookup!A:A, "")</f>
        <v>0</v>
      </c>
      <c r="B615" s="35"/>
      <c r="C615" s="45">
        <f>_xlfn.XLOOKUP(B615, NetworkLookup!B:B, NetworkLookup!C:C, "")</f>
        <v>0</v>
      </c>
      <c r="D615" s="35">
        <f>_xlfn.XLOOKUP(B615, NetworkLookup!B:B, NetworkLookup!D:D, "")</f>
        <v>0</v>
      </c>
      <c r="E615" s="36"/>
      <c r="F615" s="36" t="s">
        <v>31</v>
      </c>
      <c r="G615" s="36" t="s">
        <v>3637</v>
      </c>
      <c r="H615" s="36" t="s">
        <v>555</v>
      </c>
      <c r="I615" s="36">
        <f>_xlfn.XLOOKUP(Table1[[#This Row],[Vendor Name]], VendorLookup!C:C, VendorLookup!B:B, "")</f>
        <v>2000167603</v>
      </c>
      <c r="J615" s="36" t="s">
        <v>40</v>
      </c>
      <c r="K615" s="36" t="s">
        <v>131</v>
      </c>
      <c r="L615" s="37"/>
      <c r="M615" s="37">
        <v>9203033309</v>
      </c>
      <c r="N615" s="36">
        <v>1</v>
      </c>
      <c r="O615" s="38">
        <v>20800</v>
      </c>
      <c r="P615" s="36" t="s">
        <v>508</v>
      </c>
      <c r="Q615" s="38">
        <f>Table1[[#This Row],[Net Price]]*Table1[[#This Row],[Qty ordered]]</f>
        <v>20800</v>
      </c>
      <c r="R615" s="39" t="s">
        <v>3623</v>
      </c>
      <c r="S615" s="36">
        <v>1</v>
      </c>
      <c r="T615" s="40">
        <v>0</v>
      </c>
      <c r="U615" s="40">
        <v>1</v>
      </c>
      <c r="V615" s="40">
        <v>0</v>
      </c>
      <c r="W615" s="40">
        <v>1</v>
      </c>
      <c r="X615" s="40" t="str">
        <f>IF(Table1[[#This Row],[GR to be done]]=Table1[[#This Row],[IR to be done]], "✔ Match", "⚠ Mismatch")</f>
        <v>✔ Match</v>
      </c>
      <c r="Y615" s="40"/>
      <c r="Z615" s="41">
        <v>45859</v>
      </c>
      <c r="AA615" s="41"/>
      <c r="AB615" s="40"/>
      <c r="AC615" s="40"/>
      <c r="AD615" s="40"/>
      <c r="AE615" s="42" t="str">
        <f>_xlfn.XLOOKUP(Table1[[#This Row],[Vendor Name]],VendorLookup!C:C,VendorLookup!H:H, "")</f>
        <v>ZZ</v>
      </c>
      <c r="AF615" s="42"/>
      <c r="AG615" s="42"/>
      <c r="AH615" s="43"/>
      <c r="AI615" s="43"/>
    </row>
    <row r="616" spans="1:35" x14ac:dyDescent="0.35">
      <c r="A616" s="45">
        <f>_xlfn.XLOOKUP(B616, NetworkLookup!B:B, NetworkLookup!A:A, "")</f>
        <v>0</v>
      </c>
      <c r="B616" s="35"/>
      <c r="C616" s="45">
        <f>_xlfn.XLOOKUP(B616, NetworkLookup!B:B, NetworkLookup!C:C, "")</f>
        <v>0</v>
      </c>
      <c r="D616" s="35">
        <f>_xlfn.XLOOKUP(B616, NetworkLookup!B:B, NetworkLookup!D:D, "")</f>
        <v>0</v>
      </c>
      <c r="E616" s="36"/>
      <c r="F616" s="36" t="s">
        <v>31</v>
      </c>
      <c r="G616" s="36" t="s">
        <v>3637</v>
      </c>
      <c r="H616" s="36" t="s">
        <v>555</v>
      </c>
      <c r="I616" s="36">
        <f>_xlfn.XLOOKUP(Table1[[#This Row],[Vendor Name]], VendorLookup!C:C, VendorLookup!B:B, "")</f>
        <v>2000167603</v>
      </c>
      <c r="J616" s="36" t="s">
        <v>40</v>
      </c>
      <c r="K616" s="36" t="s">
        <v>501</v>
      </c>
      <c r="L616" s="37"/>
      <c r="M616" s="37">
        <v>9203033309</v>
      </c>
      <c r="N616" s="36">
        <v>2</v>
      </c>
      <c r="O616" s="38">
        <v>3717</v>
      </c>
      <c r="P616" s="36" t="s">
        <v>508</v>
      </c>
      <c r="Q616" s="38">
        <f>Table1[[#This Row],[Net Price]]*Table1[[#This Row],[Qty ordered]]</f>
        <v>3717</v>
      </c>
      <c r="R616" s="39" t="s">
        <v>3623</v>
      </c>
      <c r="S616" s="36">
        <v>1</v>
      </c>
      <c r="T616" s="40">
        <v>0</v>
      </c>
      <c r="U616" s="40">
        <v>1</v>
      </c>
      <c r="V616" s="40">
        <v>0</v>
      </c>
      <c r="W616" s="40">
        <v>1</v>
      </c>
      <c r="X616" s="40" t="str">
        <f>IF(Table1[[#This Row],[GR to be done]]=Table1[[#This Row],[IR to be done]], "✔ Match", "⚠ Mismatch")</f>
        <v>✔ Match</v>
      </c>
      <c r="Y616" s="40"/>
      <c r="Z616" s="41">
        <v>45859</v>
      </c>
      <c r="AA616" s="41"/>
      <c r="AB616" s="40"/>
      <c r="AC616" s="40"/>
      <c r="AD616" s="40"/>
      <c r="AE616" s="42" t="str">
        <f>_xlfn.XLOOKUP(Table1[[#This Row],[Vendor Name]],VendorLookup!C:C,VendorLookup!H:H, "")</f>
        <v>ZZ</v>
      </c>
      <c r="AF616" s="42"/>
      <c r="AG616" s="42"/>
      <c r="AH616" s="43"/>
      <c r="AI616" s="43"/>
    </row>
    <row r="617" spans="1:35" x14ac:dyDescent="0.35">
      <c r="A617" s="45">
        <f>_xlfn.XLOOKUP(B617, NetworkLookup!B:B, NetworkLookup!A:A, "")</f>
        <v>0</v>
      </c>
      <c r="B617" s="35"/>
      <c r="C617" s="45">
        <f>_xlfn.XLOOKUP(B617, NetworkLookup!B:B, NetworkLookup!C:C, "")</f>
        <v>0</v>
      </c>
      <c r="D617" s="35">
        <f>_xlfn.XLOOKUP(B617, NetworkLookup!B:B, NetworkLookup!D:D, "")</f>
        <v>0</v>
      </c>
      <c r="E617" s="36"/>
      <c r="F617" s="36" t="s">
        <v>31</v>
      </c>
      <c r="G617" s="36" t="s">
        <v>3637</v>
      </c>
      <c r="H617" s="36" t="s">
        <v>555</v>
      </c>
      <c r="I617" s="36">
        <f>_xlfn.XLOOKUP(Table1[[#This Row],[Vendor Name]], VendorLookup!C:C, VendorLookup!B:B, "")</f>
        <v>2000030587</v>
      </c>
      <c r="J617" s="36" t="s">
        <v>51</v>
      </c>
      <c r="K617" s="36" t="s">
        <v>502</v>
      </c>
      <c r="L617" s="37"/>
      <c r="M617" s="37">
        <v>9203033473</v>
      </c>
      <c r="N617" s="36">
        <v>1</v>
      </c>
      <c r="O617" s="38">
        <v>2360</v>
      </c>
      <c r="P617" s="36" t="s">
        <v>507</v>
      </c>
      <c r="Q617" s="38">
        <f>Table1[[#This Row],[Net Price]]*Table1[[#This Row],[Qty ordered]]</f>
        <v>2360</v>
      </c>
      <c r="R617" s="39"/>
      <c r="S617" s="36">
        <v>1</v>
      </c>
      <c r="T617" s="40">
        <v>0</v>
      </c>
      <c r="U617" s="40">
        <v>1</v>
      </c>
      <c r="V617" s="40">
        <v>0</v>
      </c>
      <c r="W617" s="40">
        <v>1</v>
      </c>
      <c r="X617" s="40" t="str">
        <f>IF(Table1[[#This Row],[GR to be done]]=Table1[[#This Row],[IR to be done]], "✔ Match", "⚠ Mismatch")</f>
        <v>✔ Match</v>
      </c>
      <c r="Y617" s="40"/>
      <c r="Z617" s="41">
        <v>45862</v>
      </c>
      <c r="AA617" s="41"/>
      <c r="AB617" s="40"/>
      <c r="AC617" s="40"/>
      <c r="AD617" s="40"/>
      <c r="AE617" s="42" t="str">
        <f>_xlfn.XLOOKUP(Table1[[#This Row],[Vendor Name]],VendorLookup!C:C,VendorLookup!H:H, "")</f>
        <v>ZZ</v>
      </c>
      <c r="AF617" s="42"/>
      <c r="AG617" s="42"/>
      <c r="AH617" s="43"/>
      <c r="AI617" s="43"/>
    </row>
    <row r="618" spans="1:35" x14ac:dyDescent="0.35">
      <c r="A618" s="45">
        <f>_xlfn.XLOOKUP(B618, NetworkLookup!B:B, NetworkLookup!A:A, "")</f>
        <v>0</v>
      </c>
      <c r="B618" s="35"/>
      <c r="C618" s="45">
        <f>_xlfn.XLOOKUP(B618, NetworkLookup!B:B, NetworkLookup!C:C, "")</f>
        <v>0</v>
      </c>
      <c r="D618" s="35">
        <f>_xlfn.XLOOKUP(B618, NetworkLookup!B:B, NetworkLookup!D:D, "")</f>
        <v>0</v>
      </c>
      <c r="E618" s="36"/>
      <c r="F618" s="36" t="s">
        <v>31</v>
      </c>
      <c r="G618" s="36" t="s">
        <v>3637</v>
      </c>
      <c r="H618" s="36" t="s">
        <v>555</v>
      </c>
      <c r="I618" s="36">
        <f>_xlfn.XLOOKUP(Table1[[#This Row],[Vendor Name]], VendorLookup!C:C, VendorLookup!B:B, "")</f>
        <v>2000030587</v>
      </c>
      <c r="J618" s="36" t="s">
        <v>51</v>
      </c>
      <c r="K618" s="36" t="s">
        <v>503</v>
      </c>
      <c r="L618" s="37"/>
      <c r="M618" s="37">
        <v>9203033473</v>
      </c>
      <c r="N618" s="36">
        <v>2</v>
      </c>
      <c r="O618" s="38">
        <v>850</v>
      </c>
      <c r="P618" s="36" t="s">
        <v>507</v>
      </c>
      <c r="Q618" s="38">
        <f>Table1[[#This Row],[Net Price]]*Table1[[#This Row],[Qty ordered]]</f>
        <v>850</v>
      </c>
      <c r="R618" s="39"/>
      <c r="S618" s="36">
        <v>1</v>
      </c>
      <c r="T618" s="40">
        <v>0</v>
      </c>
      <c r="U618" s="40">
        <v>1</v>
      </c>
      <c r="V618" s="40">
        <v>0</v>
      </c>
      <c r="W618" s="40">
        <v>1</v>
      </c>
      <c r="X618" s="40" t="str">
        <f>IF(Table1[[#This Row],[GR to be done]]=Table1[[#This Row],[IR to be done]], "✔ Match", "⚠ Mismatch")</f>
        <v>✔ Match</v>
      </c>
      <c r="Y618" s="40"/>
      <c r="Z618" s="41">
        <v>45862</v>
      </c>
      <c r="AA618" s="41"/>
      <c r="AB618" s="40"/>
      <c r="AC618" s="40"/>
      <c r="AD618" s="40"/>
      <c r="AE618" s="42" t="str">
        <f>_xlfn.XLOOKUP(Table1[[#This Row],[Vendor Name]],VendorLookup!C:C,VendorLookup!H:H, "")</f>
        <v>ZZ</v>
      </c>
      <c r="AF618" s="42"/>
      <c r="AG618" s="42"/>
      <c r="AH618" s="43"/>
      <c r="AI618" s="43"/>
    </row>
    <row r="619" spans="1:35" x14ac:dyDescent="0.35">
      <c r="A619" s="45">
        <f>_xlfn.XLOOKUP(B619, NetworkLookup!B:B, NetworkLookup!A:A, "")</f>
        <v>0</v>
      </c>
      <c r="B619" s="35"/>
      <c r="C619" s="45">
        <f>_xlfn.XLOOKUP(B619, NetworkLookup!B:B, NetworkLookup!C:C, "")</f>
        <v>0</v>
      </c>
      <c r="D619" s="35">
        <f>_xlfn.XLOOKUP(B619, NetworkLookup!B:B, NetworkLookup!D:D, "")</f>
        <v>0</v>
      </c>
      <c r="E619" s="36"/>
      <c r="F619" s="36" t="s">
        <v>31</v>
      </c>
      <c r="G619" s="36" t="s">
        <v>3637</v>
      </c>
      <c r="H619" s="36" t="s">
        <v>555</v>
      </c>
      <c r="I619" s="36">
        <f>_xlfn.XLOOKUP(Table1[[#This Row],[Vendor Name]], VendorLookup!C:C, VendorLookup!B:B, "")</f>
        <v>2000030587</v>
      </c>
      <c r="J619" s="36" t="s">
        <v>51</v>
      </c>
      <c r="K619" s="36" t="s">
        <v>504</v>
      </c>
      <c r="L619" s="37"/>
      <c r="M619" s="37">
        <v>9203033473</v>
      </c>
      <c r="N619" s="36">
        <v>3</v>
      </c>
      <c r="O619" s="38">
        <v>1432</v>
      </c>
      <c r="P619" s="36" t="s">
        <v>507</v>
      </c>
      <c r="Q619" s="38">
        <f>Table1[[#This Row],[Net Price]]*Table1[[#This Row],[Qty ordered]]</f>
        <v>1432</v>
      </c>
      <c r="R619" s="39"/>
      <c r="S619" s="36">
        <v>1</v>
      </c>
      <c r="T619" s="40">
        <v>0</v>
      </c>
      <c r="U619" s="40">
        <v>1</v>
      </c>
      <c r="V619" s="40">
        <v>0</v>
      </c>
      <c r="W619" s="40">
        <v>1</v>
      </c>
      <c r="X619" s="40" t="str">
        <f>IF(Table1[[#This Row],[GR to be done]]=Table1[[#This Row],[IR to be done]], "✔ Match", "⚠ Mismatch")</f>
        <v>✔ Match</v>
      </c>
      <c r="Y619" s="40"/>
      <c r="Z619" s="41">
        <v>45862</v>
      </c>
      <c r="AA619" s="41"/>
      <c r="AB619" s="40"/>
      <c r="AC619" s="40"/>
      <c r="AD619" s="40"/>
      <c r="AE619" s="42" t="str">
        <f>_xlfn.XLOOKUP(Table1[[#This Row],[Vendor Name]],VendorLookup!C:C,VendorLookup!H:H, "")</f>
        <v>ZZ</v>
      </c>
      <c r="AF619" s="42"/>
      <c r="AG619" s="42"/>
      <c r="AH619" s="43"/>
      <c r="AI619" s="43"/>
    </row>
    <row r="620" spans="1:35" x14ac:dyDescent="0.35">
      <c r="A620" s="45">
        <f>_xlfn.XLOOKUP(B620, NetworkLookup!B:B, NetworkLookup!A:A, "")</f>
        <v>0</v>
      </c>
      <c r="B620" s="35"/>
      <c r="C620" s="45">
        <f>_xlfn.XLOOKUP(B620, NetworkLookup!B:B, NetworkLookup!C:C, "")</f>
        <v>0</v>
      </c>
      <c r="D620" s="35">
        <f>_xlfn.XLOOKUP(B620, NetworkLookup!B:B, NetworkLookup!D:D, "")</f>
        <v>0</v>
      </c>
      <c r="E620" s="36"/>
      <c r="F620" s="36" t="s">
        <v>31</v>
      </c>
      <c r="G620" s="36" t="s">
        <v>3637</v>
      </c>
      <c r="H620" s="36" t="s">
        <v>555</v>
      </c>
      <c r="I620" s="36">
        <f>_xlfn.XLOOKUP(Table1[[#This Row],[Vendor Name]], VendorLookup!C:C, VendorLookup!B:B, "")</f>
        <v>2000030587</v>
      </c>
      <c r="J620" s="36" t="s">
        <v>51</v>
      </c>
      <c r="K620" s="36" t="s">
        <v>196</v>
      </c>
      <c r="L620" s="37"/>
      <c r="M620" s="37">
        <v>9203033473</v>
      </c>
      <c r="N620" s="36">
        <v>4</v>
      </c>
      <c r="O620" s="38">
        <v>100</v>
      </c>
      <c r="P620" s="36" t="s">
        <v>507</v>
      </c>
      <c r="Q620" s="38">
        <f>Table1[[#This Row],[Net Price]]*Table1[[#This Row],[Qty ordered]]</f>
        <v>100</v>
      </c>
      <c r="R620" s="39"/>
      <c r="S620" s="36">
        <v>1</v>
      </c>
      <c r="T620" s="40">
        <v>0</v>
      </c>
      <c r="U620" s="40">
        <v>1</v>
      </c>
      <c r="V620" s="40">
        <v>0</v>
      </c>
      <c r="W620" s="40">
        <v>1</v>
      </c>
      <c r="X620" s="40" t="str">
        <f>IF(Table1[[#This Row],[GR to be done]]=Table1[[#This Row],[IR to be done]], "✔ Match", "⚠ Mismatch")</f>
        <v>✔ Match</v>
      </c>
      <c r="Y620" s="40"/>
      <c r="Z620" s="41">
        <v>45862</v>
      </c>
      <c r="AA620" s="41"/>
      <c r="AB620" s="40"/>
      <c r="AC620" s="40"/>
      <c r="AD620" s="40"/>
      <c r="AE620" s="42" t="str">
        <f>_xlfn.XLOOKUP(Table1[[#This Row],[Vendor Name]],VendorLookup!C:C,VendorLookup!H:H, "")</f>
        <v>ZZ</v>
      </c>
      <c r="AF620" s="42"/>
      <c r="AG620" s="42"/>
      <c r="AH620" s="43"/>
      <c r="AI620" s="43"/>
    </row>
    <row r="621" spans="1:35" x14ac:dyDescent="0.35">
      <c r="A621" s="45">
        <f>_xlfn.XLOOKUP(B621, NetworkLookup!B:B, NetworkLookup!A:A, "")</f>
        <v>0</v>
      </c>
      <c r="B621" s="35"/>
      <c r="C621" s="45">
        <f>_xlfn.XLOOKUP(B621, NetworkLookup!B:B, NetworkLookup!C:C, "")</f>
        <v>0</v>
      </c>
      <c r="D621" s="35">
        <f>_xlfn.XLOOKUP(B621, NetworkLookup!B:B, NetworkLookup!D:D, "")</f>
        <v>0</v>
      </c>
      <c r="E621" s="36"/>
      <c r="F621" s="36" t="s">
        <v>32</v>
      </c>
      <c r="G621" s="36" t="s">
        <v>3637</v>
      </c>
      <c r="H621" s="36"/>
      <c r="I621" s="36">
        <f>_xlfn.XLOOKUP(Table1[[#This Row],[Vendor Name]], VendorLookup!C:C, VendorLookup!B:B, "")</f>
        <v>1000003280</v>
      </c>
      <c r="J621" s="36" t="s">
        <v>35</v>
      </c>
      <c r="K621" s="36" t="s">
        <v>450</v>
      </c>
      <c r="L621" s="37"/>
      <c r="M621" s="37">
        <v>9203033486</v>
      </c>
      <c r="N621" s="36">
        <v>1</v>
      </c>
      <c r="O621" s="38">
        <v>46.46</v>
      </c>
      <c r="P621" s="36" t="s">
        <v>507</v>
      </c>
      <c r="Q621" s="38">
        <f>Table1[[#This Row],[Net Price]]*Table1[[#This Row],[Qty ordered]]</f>
        <v>92.92</v>
      </c>
      <c r="R621" s="39"/>
      <c r="S621" s="36">
        <v>2</v>
      </c>
      <c r="T621" s="40">
        <v>0</v>
      </c>
      <c r="U621" s="40">
        <v>2</v>
      </c>
      <c r="V621" s="40">
        <v>0</v>
      </c>
      <c r="W621" s="40">
        <v>2</v>
      </c>
      <c r="X621" s="40" t="str">
        <f>IF(Table1[[#This Row],[GR to be done]]=Table1[[#This Row],[IR to be done]], "✔ Match", "⚠ Mismatch")</f>
        <v>✔ Match</v>
      </c>
      <c r="Y621" s="40"/>
      <c r="Z621" s="41">
        <v>45862</v>
      </c>
      <c r="AA621" s="41"/>
      <c r="AB621" s="40"/>
      <c r="AC621" s="40"/>
      <c r="AD621" s="40"/>
      <c r="AE621" s="42" t="str">
        <f>_xlfn.XLOOKUP(Table1[[#This Row],[Vendor Name]],VendorLookup!C:C,VendorLookup!H:H, "")</f>
        <v>DAP</v>
      </c>
      <c r="AF621" s="42"/>
      <c r="AG621" s="42"/>
      <c r="AH621" s="43"/>
      <c r="AI621" s="43"/>
    </row>
    <row r="622" spans="1:35" x14ac:dyDescent="0.35">
      <c r="A622" s="45">
        <f>_xlfn.XLOOKUP(B622, NetworkLookup!B:B, NetworkLookup!A:A, "")</f>
        <v>0</v>
      </c>
      <c r="B622" s="35"/>
      <c r="C622" s="45">
        <f>_xlfn.XLOOKUP(B622, NetworkLookup!B:B, NetworkLookup!C:C, "")</f>
        <v>0</v>
      </c>
      <c r="D622" s="35">
        <f>_xlfn.XLOOKUP(B622, NetworkLookup!B:B, NetworkLookup!D:D, "")</f>
        <v>0</v>
      </c>
      <c r="E622" s="36"/>
      <c r="F622" s="36" t="s">
        <v>32</v>
      </c>
      <c r="G622" s="36" t="s">
        <v>3637</v>
      </c>
      <c r="H622" s="36"/>
      <c r="I622" s="36">
        <f>_xlfn.XLOOKUP(Table1[[#This Row],[Vendor Name]], VendorLookup!C:C, VendorLookup!B:B, "")</f>
        <v>1000003280</v>
      </c>
      <c r="J622" s="36" t="s">
        <v>35</v>
      </c>
      <c r="K622" s="36" t="s">
        <v>451</v>
      </c>
      <c r="L622" s="37"/>
      <c r="M622" s="37">
        <v>9203033486</v>
      </c>
      <c r="N622" s="36">
        <v>2</v>
      </c>
      <c r="O622" s="38">
        <v>45.83</v>
      </c>
      <c r="P622" s="36" t="s">
        <v>507</v>
      </c>
      <c r="Q622" s="38">
        <f>Table1[[#This Row],[Net Price]]*Table1[[#This Row],[Qty ordered]]</f>
        <v>91.66</v>
      </c>
      <c r="R622" s="39"/>
      <c r="S622" s="36">
        <v>2</v>
      </c>
      <c r="T622" s="40">
        <v>0</v>
      </c>
      <c r="U622" s="40">
        <v>2</v>
      </c>
      <c r="V622" s="40">
        <v>0</v>
      </c>
      <c r="W622" s="40">
        <v>2</v>
      </c>
      <c r="X622" s="40" t="str">
        <f>IF(Table1[[#This Row],[GR to be done]]=Table1[[#This Row],[IR to be done]], "✔ Match", "⚠ Mismatch")</f>
        <v>✔ Match</v>
      </c>
      <c r="Y622" s="40"/>
      <c r="Z622" s="41">
        <v>45862</v>
      </c>
      <c r="AA622" s="41"/>
      <c r="AB622" s="40"/>
      <c r="AC622" s="40"/>
      <c r="AD622" s="40"/>
      <c r="AE622" s="42" t="str">
        <f>_xlfn.XLOOKUP(Table1[[#This Row],[Vendor Name]],VendorLookup!C:C,VendorLookup!H:H, "")</f>
        <v>DAP</v>
      </c>
      <c r="AF622" s="42"/>
      <c r="AG622" s="42"/>
      <c r="AH622" s="43"/>
      <c r="AI622" s="43"/>
    </row>
    <row r="623" spans="1:35" x14ac:dyDescent="0.35">
      <c r="A623" s="45">
        <f>_xlfn.XLOOKUP(B623, NetworkLookup!B:B, NetworkLookup!A:A, "")</f>
        <v>0</v>
      </c>
      <c r="B623" s="35"/>
      <c r="C623" s="45">
        <f>_xlfn.XLOOKUP(B623, NetworkLookup!B:B, NetworkLookup!C:C, "")</f>
        <v>0</v>
      </c>
      <c r="D623" s="35">
        <f>_xlfn.XLOOKUP(B623, NetworkLookup!B:B, NetworkLookup!D:D, "")</f>
        <v>0</v>
      </c>
      <c r="E623" s="36"/>
      <c r="F623" s="36" t="s">
        <v>31</v>
      </c>
      <c r="G623" s="36" t="s">
        <v>3637</v>
      </c>
      <c r="H623" s="36" t="s">
        <v>555</v>
      </c>
      <c r="I623" s="36">
        <f>_xlfn.XLOOKUP(Table1[[#This Row],[Vendor Name]], VendorLookup!C:C, VendorLookup!B:B, "")</f>
        <v>2000030587</v>
      </c>
      <c r="J623" s="36" t="s">
        <v>51</v>
      </c>
      <c r="K623" s="36" t="s">
        <v>505</v>
      </c>
      <c r="L623" s="37"/>
      <c r="M623" s="37">
        <v>9203033487</v>
      </c>
      <c r="N623" s="36">
        <v>1</v>
      </c>
      <c r="O623" s="38">
        <v>1580</v>
      </c>
      <c r="P623" s="36" t="s">
        <v>507</v>
      </c>
      <c r="Q623" s="38">
        <f>Table1[[#This Row],[Net Price]]*Table1[[#This Row],[Qty ordered]]</f>
        <v>1580</v>
      </c>
      <c r="R623" s="39"/>
      <c r="S623" s="36">
        <v>1</v>
      </c>
      <c r="T623" s="40">
        <v>0</v>
      </c>
      <c r="U623" s="40">
        <v>1</v>
      </c>
      <c r="V623" s="40">
        <v>0</v>
      </c>
      <c r="W623" s="40">
        <v>1</v>
      </c>
      <c r="X623" s="40" t="str">
        <f>IF(Table1[[#This Row],[GR to be done]]=Table1[[#This Row],[IR to be done]], "✔ Match", "⚠ Mismatch")</f>
        <v>✔ Match</v>
      </c>
      <c r="Y623" s="40"/>
      <c r="Z623" s="41">
        <v>45862</v>
      </c>
      <c r="AA623" s="41"/>
      <c r="AB623" s="40"/>
      <c r="AC623" s="40"/>
      <c r="AD623" s="40"/>
      <c r="AE623" s="42" t="str">
        <f>_xlfn.XLOOKUP(Table1[[#This Row],[Vendor Name]],VendorLookup!C:C,VendorLookup!H:H, "")</f>
        <v>ZZ</v>
      </c>
      <c r="AF623" s="42"/>
      <c r="AG623" s="42"/>
      <c r="AH623" s="43"/>
      <c r="AI623" s="43"/>
    </row>
    <row r="624" spans="1:35" x14ac:dyDescent="0.35">
      <c r="A624" s="45">
        <f>_xlfn.XLOOKUP(B624, NetworkLookup!B:B, NetworkLookup!A:A, "")</f>
        <v>0</v>
      </c>
      <c r="B624" s="35"/>
      <c r="C624" s="45">
        <f>_xlfn.XLOOKUP(B624, NetworkLookup!B:B, NetworkLookup!C:C, "")</f>
        <v>0</v>
      </c>
      <c r="D624" s="35">
        <f>_xlfn.XLOOKUP(B624, NetworkLookup!B:B, NetworkLookup!D:D, "")</f>
        <v>0</v>
      </c>
      <c r="E624" s="36"/>
      <c r="F624" s="36" t="s">
        <v>31</v>
      </c>
      <c r="G624" s="36" t="s">
        <v>3637</v>
      </c>
      <c r="H624" s="36" t="s">
        <v>555</v>
      </c>
      <c r="I624" s="36">
        <f>_xlfn.XLOOKUP(Table1[[#This Row],[Vendor Name]], VendorLookup!C:C, VendorLookup!B:B, "")</f>
        <v>2000030587</v>
      </c>
      <c r="J624" s="36" t="s">
        <v>51</v>
      </c>
      <c r="K624" s="36" t="s">
        <v>195</v>
      </c>
      <c r="L624" s="37"/>
      <c r="M624" s="37">
        <v>9203033487</v>
      </c>
      <c r="N624" s="36">
        <v>2</v>
      </c>
      <c r="O624" s="38">
        <v>860</v>
      </c>
      <c r="P624" s="36" t="s">
        <v>507</v>
      </c>
      <c r="Q624" s="38">
        <f>Table1[[#This Row],[Net Price]]*Table1[[#This Row],[Qty ordered]]</f>
        <v>860</v>
      </c>
      <c r="R624" s="39"/>
      <c r="S624" s="36">
        <v>1</v>
      </c>
      <c r="T624" s="40">
        <v>0</v>
      </c>
      <c r="U624" s="40">
        <v>1</v>
      </c>
      <c r="V624" s="40">
        <v>0</v>
      </c>
      <c r="W624" s="40">
        <v>1</v>
      </c>
      <c r="X624" s="40" t="str">
        <f>IF(Table1[[#This Row],[GR to be done]]=Table1[[#This Row],[IR to be done]], "✔ Match", "⚠ Mismatch")</f>
        <v>✔ Match</v>
      </c>
      <c r="Y624" s="40"/>
      <c r="Z624" s="41">
        <v>45862</v>
      </c>
      <c r="AA624" s="41"/>
      <c r="AB624" s="40"/>
      <c r="AC624" s="40"/>
      <c r="AD624" s="40"/>
      <c r="AE624" s="42" t="str">
        <f>_xlfn.XLOOKUP(Table1[[#This Row],[Vendor Name]],VendorLookup!C:C,VendorLookup!H:H, "")</f>
        <v>ZZ</v>
      </c>
      <c r="AF624" s="42"/>
      <c r="AG624" s="42"/>
      <c r="AH624" s="43"/>
      <c r="AI624" s="43"/>
    </row>
    <row r="625" spans="1:35" x14ac:dyDescent="0.35">
      <c r="A625" s="45">
        <f>_xlfn.XLOOKUP(B625, NetworkLookup!B:B, NetworkLookup!A:A, "")</f>
        <v>0</v>
      </c>
      <c r="B625" s="35"/>
      <c r="C625" s="45">
        <f>_xlfn.XLOOKUP(B625, NetworkLookup!B:B, NetworkLookup!C:C, "")</f>
        <v>0</v>
      </c>
      <c r="D625" s="35">
        <f>_xlfn.XLOOKUP(B625, NetworkLookup!B:B, NetworkLookup!D:D, "")</f>
        <v>0</v>
      </c>
      <c r="E625" s="36"/>
      <c r="F625" s="36" t="s">
        <v>31</v>
      </c>
      <c r="G625" s="36" t="s">
        <v>3637</v>
      </c>
      <c r="H625" s="36" t="s">
        <v>555</v>
      </c>
      <c r="I625" s="36">
        <f>_xlfn.XLOOKUP(Table1[[#This Row],[Vendor Name]], VendorLookup!C:C, VendorLookup!B:B, "")</f>
        <v>2000030587</v>
      </c>
      <c r="J625" s="36" t="s">
        <v>51</v>
      </c>
      <c r="K625" s="36" t="s">
        <v>506</v>
      </c>
      <c r="L625" s="37"/>
      <c r="M625" s="37">
        <v>9203033487</v>
      </c>
      <c r="N625" s="36">
        <v>3</v>
      </c>
      <c r="O625" s="38">
        <v>1030</v>
      </c>
      <c r="P625" s="36" t="s">
        <v>507</v>
      </c>
      <c r="Q625" s="38">
        <f>Table1[[#This Row],[Net Price]]*Table1[[#This Row],[Qty ordered]]</f>
        <v>1030</v>
      </c>
      <c r="R625" s="39"/>
      <c r="S625" s="36">
        <v>1</v>
      </c>
      <c r="T625" s="40">
        <v>0</v>
      </c>
      <c r="U625" s="40">
        <v>1</v>
      </c>
      <c r="V625" s="40">
        <v>0</v>
      </c>
      <c r="W625" s="40">
        <v>1</v>
      </c>
      <c r="X625" s="40" t="str">
        <f>IF(Table1[[#This Row],[GR to be done]]=Table1[[#This Row],[IR to be done]], "✔ Match", "⚠ Mismatch")</f>
        <v>✔ Match</v>
      </c>
      <c r="Y625" s="40"/>
      <c r="Z625" s="41">
        <v>45862</v>
      </c>
      <c r="AA625" s="41"/>
      <c r="AB625" s="40"/>
      <c r="AC625" s="40"/>
      <c r="AD625" s="40"/>
      <c r="AE625" s="42" t="str">
        <f>_xlfn.XLOOKUP(Table1[[#This Row],[Vendor Name]],VendorLookup!C:C,VendorLookup!H:H, "")</f>
        <v>ZZ</v>
      </c>
      <c r="AF625" s="42"/>
      <c r="AG625" s="42"/>
      <c r="AH625" s="43"/>
      <c r="AI625" s="43"/>
    </row>
    <row r="626" spans="1:35" x14ac:dyDescent="0.35">
      <c r="A626" s="45" t="s">
        <v>3622</v>
      </c>
      <c r="B626" s="35"/>
      <c r="C626" s="45">
        <f>_xlfn.XLOOKUP(B626, NetworkLookup!B:B, NetworkLookup!C:C, "")</f>
        <v>0</v>
      </c>
      <c r="D626" s="35">
        <f>_xlfn.XLOOKUP(B626, NetworkLookup!B:B, NetworkLookup!D:D, "")</f>
        <v>0</v>
      </c>
      <c r="E626" s="36"/>
      <c r="F626" s="36" t="s">
        <v>31</v>
      </c>
      <c r="G626" s="36" t="s">
        <v>3637</v>
      </c>
      <c r="H626" s="36" t="s">
        <v>555</v>
      </c>
      <c r="I626" s="36">
        <f>_xlfn.XLOOKUP(Table1[[#This Row],[Vendor Name]], VendorLookup!C:C, VendorLookup!B:B, "")</f>
        <v>2000030587</v>
      </c>
      <c r="J626" s="36" t="s">
        <v>51</v>
      </c>
      <c r="K626" s="36" t="s">
        <v>196</v>
      </c>
      <c r="L626" s="37"/>
      <c r="M626" s="37">
        <v>9203033487</v>
      </c>
      <c r="N626" s="36">
        <v>4</v>
      </c>
      <c r="O626" s="38">
        <v>110</v>
      </c>
      <c r="P626" s="36" t="s">
        <v>507</v>
      </c>
      <c r="Q626" s="38">
        <f>Table1[[#This Row],[Net Price]]*Table1[[#This Row],[Qty ordered]]</f>
        <v>110</v>
      </c>
      <c r="R626" s="39"/>
      <c r="S626" s="36">
        <v>1</v>
      </c>
      <c r="T626" s="40">
        <v>0</v>
      </c>
      <c r="U626" s="40">
        <v>1</v>
      </c>
      <c r="V626" s="40">
        <v>0</v>
      </c>
      <c r="W626" s="40">
        <v>1</v>
      </c>
      <c r="X626" s="40" t="str">
        <f>IF(Table1[[#This Row],[GR to be done]]=Table1[[#This Row],[IR to be done]], "✔ Match", "⚠ Mismatch")</f>
        <v>✔ Match</v>
      </c>
      <c r="Y626" s="40"/>
      <c r="Z626" s="41">
        <v>45862</v>
      </c>
      <c r="AA626" s="41"/>
      <c r="AB626" s="40"/>
      <c r="AC626" s="40"/>
      <c r="AD626" s="40"/>
      <c r="AE626" s="42" t="str">
        <f>_xlfn.XLOOKUP(Table1[[#This Row],[Vendor Name]],VendorLookup!C:C,VendorLookup!H:H, "")</f>
        <v>ZZ</v>
      </c>
      <c r="AF626" s="42"/>
      <c r="AG626" s="42"/>
      <c r="AH626" s="43"/>
      <c r="AI626" s="43"/>
    </row>
    <row r="627" spans="1:35" hidden="1" x14ac:dyDescent="0.35">
      <c r="A627" s="19">
        <f>_xlfn.XLOOKUP(B627, NetworkLookup!B:B, NetworkLookup!A:A, "")</f>
        <v>0</v>
      </c>
      <c r="C627" s="19">
        <f>_xlfn.XLOOKUP(B627, NetworkLookup!B:B, NetworkLookup!C:C, "")</f>
        <v>0</v>
      </c>
      <c r="D627" s="19">
        <f>_xlfn.XLOOKUP(B627, NetworkLookup!B:B, NetworkLookup!D:D, "")</f>
        <v>0</v>
      </c>
      <c r="L627" s="28"/>
      <c r="M627" s="29"/>
      <c r="Q627" s="26">
        <f>Table1[[#This Row],[Net Price]]*Table1[[#This Row],[Qty ordered]]</f>
        <v>0</v>
      </c>
      <c r="X627" s="34" t="str">
        <f>IF(Table1[[#This Row],[GR to be done]]=Table1[[#This Row],[IR to be done]], "✔ Match", "⚠ Mismatch")</f>
        <v>✔ Match</v>
      </c>
    </row>
  </sheetData>
  <sheetProtection insertColumns="0" insertRows="0" insertHyperlinks="0" deleteRows="0" selectLockedCells="1" sort="0" autoFilter="0" pivotTables="0"/>
  <phoneticPr fontId="10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3" r:id="rId3" name="Button 29">
              <controlPr defaultSize="0" print="0" autoFill="0" autoPict="0" macro="[0]!AddRowToBottomOfTable">
                <anchor moveWithCells="1" sizeWithCells="1">
                  <from>
                    <xdr:col>0</xdr:col>
                    <xdr:colOff>38100</xdr:colOff>
                    <xdr:row>627</xdr:row>
                    <xdr:rowOff>38100</xdr:rowOff>
                  </from>
                  <to>
                    <xdr:col>10</xdr:col>
                    <xdr:colOff>1828800</xdr:colOff>
                    <xdr:row>630</xdr:row>
                    <xdr:rowOff>6350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51A5D4E-EC3E-4532-8627-399FA2B8EC4F}">
          <x14:formula1>
            <xm:f>NetworkLookup!$B$2:$B$24</xm:f>
          </x14:formula1>
          <xm:sqref>B1:B1048576</xm:sqref>
        </x14:dataValidation>
        <x14:dataValidation type="list" allowBlank="1" showInputMessage="1" showErrorMessage="1" xr:uid="{A6567558-8126-476F-8A57-CEC039F6E1B8}">
          <x14:formula1>
            <xm:f>VendorLookup!$C:$C</xm:f>
          </x14:formula1>
          <xm:sqref>J1:J1048576</xm:sqref>
        </x14:dataValidation>
        <x14:dataValidation type="list" allowBlank="1" showInputMessage="1" showErrorMessage="1" xr:uid="{E78A4AFE-5323-428F-9562-51FE5AC898D9}">
          <x14:formula1>
            <xm:f>RequestorLookup!$A:$A</xm:f>
          </x14:formula1>
          <xm:sqref>E1:E1048576</xm:sqref>
        </x14:dataValidation>
        <x14:dataValidation type="list" allowBlank="1" showInputMessage="1" showErrorMessage="1" xr:uid="{78DCDAA2-9E67-4364-AE94-BE30B61855E1}">
          <x14:formula1>
            <xm:f>Sheet4!$A$1:$A$2</xm:f>
          </x14:formula1>
          <xm:sqref>G1:G1048576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0E8D-6377-4654-A91D-9CF0079FA35C}">
  <sheetPr codeName="Sheet3"/>
  <dimension ref="A1:A2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3637</v>
      </c>
    </row>
    <row r="2" spans="1:1" x14ac:dyDescent="0.35">
      <c r="A2" t="s">
        <v>3638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4E88-6B8F-4078-B942-D038922BC64F}">
  <sheetPr codeName="Sheet4"/>
  <dimension ref="A1:M739"/>
  <sheetViews>
    <sheetView workbookViewId="0">
      <selection activeCell="B18" sqref="B18"/>
    </sheetView>
  </sheetViews>
  <sheetFormatPr defaultRowHeight="14.5" x14ac:dyDescent="0.35"/>
  <cols>
    <col min="1" max="1" width="13.54296875" customWidth="1"/>
    <col min="2" max="2" width="10.54296875" customWidth="1"/>
    <col min="3" max="3" width="52.453125" customWidth="1"/>
    <col min="5" max="5" width="20.08984375" customWidth="1"/>
    <col min="6" max="6" width="13.26953125" customWidth="1"/>
    <col min="8" max="8" width="18.1796875" customWidth="1"/>
    <col min="9" max="9" width="18" customWidth="1"/>
    <col min="10" max="10" width="15.453125" customWidth="1"/>
    <col min="11" max="11" width="20.1796875" customWidth="1"/>
    <col min="12" max="12" width="12.54296875" customWidth="1"/>
    <col min="13" max="13" width="18.54296875" customWidth="1"/>
  </cols>
  <sheetData>
    <row r="1" spans="1:13" x14ac:dyDescent="0.35">
      <c r="A1" s="18" t="s">
        <v>3624</v>
      </c>
      <c r="B1" s="18" t="s">
        <v>3625</v>
      </c>
      <c r="C1" s="18" t="s">
        <v>3626</v>
      </c>
      <c r="D1" s="18" t="s">
        <v>3627</v>
      </c>
      <c r="E1" s="18" t="s">
        <v>3628</v>
      </c>
      <c r="F1" s="18" t="s">
        <v>3629</v>
      </c>
      <c r="G1" s="18" t="s">
        <v>3630</v>
      </c>
      <c r="H1" s="18" t="s">
        <v>3631</v>
      </c>
      <c r="I1" s="18" t="s">
        <v>3632</v>
      </c>
      <c r="J1" s="18" t="s">
        <v>3633</v>
      </c>
      <c r="K1" s="18" t="s">
        <v>3634</v>
      </c>
      <c r="L1" s="18" t="s">
        <v>3635</v>
      </c>
      <c r="M1" s="18" t="s">
        <v>3636</v>
      </c>
    </row>
    <row r="2" spans="1:13" x14ac:dyDescent="0.35">
      <c r="A2" s="16" t="s">
        <v>626</v>
      </c>
      <c r="B2" s="16">
        <v>1000000000</v>
      </c>
      <c r="C2" s="16" t="s">
        <v>627</v>
      </c>
      <c r="D2" s="16" t="s">
        <v>628</v>
      </c>
      <c r="E2" s="16" t="s">
        <v>629</v>
      </c>
      <c r="F2" s="16">
        <v>1020</v>
      </c>
      <c r="G2" s="16" t="s">
        <v>630</v>
      </c>
      <c r="H2" s="16" t="s">
        <v>511</v>
      </c>
      <c r="I2" s="16" t="s">
        <v>631</v>
      </c>
      <c r="J2" s="16" t="s">
        <v>632</v>
      </c>
      <c r="K2" s="16">
        <v>1334</v>
      </c>
      <c r="L2" s="16" t="s">
        <v>633</v>
      </c>
      <c r="M2" s="16" t="s">
        <v>634</v>
      </c>
    </row>
    <row r="3" spans="1:13" x14ac:dyDescent="0.35">
      <c r="A3" s="17" t="s">
        <v>635</v>
      </c>
      <c r="B3" s="17">
        <v>1000000002</v>
      </c>
      <c r="C3" s="17" t="s">
        <v>636</v>
      </c>
      <c r="D3" s="17" t="s">
        <v>637</v>
      </c>
      <c r="E3" s="17" t="s">
        <v>638</v>
      </c>
      <c r="F3" s="17">
        <v>3000</v>
      </c>
      <c r="G3" s="17" t="s">
        <v>639</v>
      </c>
      <c r="H3" s="17" t="s">
        <v>515</v>
      </c>
      <c r="I3" s="17" t="s">
        <v>640</v>
      </c>
      <c r="J3" s="17" t="s">
        <v>632</v>
      </c>
      <c r="K3" s="17">
        <v>1334</v>
      </c>
      <c r="L3" s="17" t="s">
        <v>633</v>
      </c>
      <c r="M3" s="17" t="s">
        <v>634</v>
      </c>
    </row>
    <row r="4" spans="1:13" x14ac:dyDescent="0.35">
      <c r="A4" s="17" t="s">
        <v>641</v>
      </c>
      <c r="B4" s="17">
        <v>1000000006</v>
      </c>
      <c r="C4" s="17" t="s">
        <v>642</v>
      </c>
      <c r="D4" s="17" t="s">
        <v>643</v>
      </c>
      <c r="E4" s="17" t="s">
        <v>644</v>
      </c>
      <c r="F4" s="17">
        <v>2300</v>
      </c>
      <c r="G4" s="17" t="s">
        <v>645</v>
      </c>
      <c r="H4" s="17" t="s">
        <v>515</v>
      </c>
      <c r="I4" s="17" t="s">
        <v>640</v>
      </c>
      <c r="J4" s="17" t="s">
        <v>632</v>
      </c>
      <c r="K4" s="17">
        <v>1334</v>
      </c>
      <c r="L4" s="17" t="s">
        <v>633</v>
      </c>
      <c r="M4" s="17" t="s">
        <v>634</v>
      </c>
    </row>
    <row r="5" spans="1:13" x14ac:dyDescent="0.35">
      <c r="A5" s="17" t="s">
        <v>646</v>
      </c>
      <c r="B5" s="17">
        <v>1000000008</v>
      </c>
      <c r="C5" s="17" t="s">
        <v>647</v>
      </c>
      <c r="D5" s="17" t="s">
        <v>648</v>
      </c>
      <c r="E5" s="17" t="s">
        <v>649</v>
      </c>
      <c r="F5" s="17">
        <v>2420</v>
      </c>
      <c r="G5" s="17" t="s">
        <v>650</v>
      </c>
      <c r="H5" s="17" t="s">
        <v>515</v>
      </c>
      <c r="I5" s="17" t="s">
        <v>640</v>
      </c>
      <c r="J5" s="17" t="s">
        <v>632</v>
      </c>
      <c r="K5" s="17">
        <v>1334</v>
      </c>
      <c r="L5" s="17" t="s">
        <v>633</v>
      </c>
      <c r="M5" s="17" t="s">
        <v>634</v>
      </c>
    </row>
    <row r="6" spans="1:13" x14ac:dyDescent="0.35">
      <c r="A6" s="17" t="s">
        <v>651</v>
      </c>
      <c r="B6" s="17">
        <v>1000000011</v>
      </c>
      <c r="C6" s="17" t="s">
        <v>652</v>
      </c>
      <c r="D6" s="17" t="s">
        <v>653</v>
      </c>
      <c r="E6" s="17" t="s">
        <v>654</v>
      </c>
      <c r="F6" s="17" t="s">
        <v>655</v>
      </c>
      <c r="G6" s="17" t="s">
        <v>656</v>
      </c>
      <c r="H6" s="17" t="s">
        <v>515</v>
      </c>
      <c r="I6" s="17" t="s">
        <v>640</v>
      </c>
      <c r="J6" s="17" t="s">
        <v>632</v>
      </c>
      <c r="K6" s="17">
        <v>1334</v>
      </c>
      <c r="L6" s="17" t="s">
        <v>633</v>
      </c>
      <c r="M6" s="17" t="s">
        <v>634</v>
      </c>
    </row>
    <row r="7" spans="1:13" x14ac:dyDescent="0.35">
      <c r="A7" s="17" t="s">
        <v>657</v>
      </c>
      <c r="B7" s="17">
        <v>1000000012</v>
      </c>
      <c r="C7" s="17" t="s">
        <v>658</v>
      </c>
      <c r="D7" s="17" t="s">
        <v>659</v>
      </c>
      <c r="E7" s="17" t="s">
        <v>660</v>
      </c>
      <c r="F7" s="17">
        <v>68897</v>
      </c>
      <c r="G7" s="17" t="s">
        <v>661</v>
      </c>
      <c r="H7" s="17" t="s">
        <v>511</v>
      </c>
      <c r="I7" s="17" t="s">
        <v>631</v>
      </c>
      <c r="J7" s="17" t="s">
        <v>632</v>
      </c>
      <c r="K7" s="17">
        <v>1334</v>
      </c>
      <c r="L7" s="17" t="s">
        <v>633</v>
      </c>
      <c r="M7" s="17" t="s">
        <v>634</v>
      </c>
    </row>
    <row r="8" spans="1:13" x14ac:dyDescent="0.35">
      <c r="A8" s="17" t="s">
        <v>662</v>
      </c>
      <c r="B8" s="17">
        <v>1000000014</v>
      </c>
      <c r="C8" s="17" t="s">
        <v>663</v>
      </c>
      <c r="D8" s="17" t="s">
        <v>664</v>
      </c>
      <c r="E8" s="17" t="s">
        <v>665</v>
      </c>
      <c r="F8" s="17" t="s">
        <v>666</v>
      </c>
      <c r="G8" s="17" t="s">
        <v>667</v>
      </c>
      <c r="H8" s="17" t="s">
        <v>515</v>
      </c>
      <c r="I8" s="17" t="s">
        <v>640</v>
      </c>
      <c r="J8" s="17" t="s">
        <v>632</v>
      </c>
      <c r="K8" s="17">
        <v>1334</v>
      </c>
      <c r="L8" s="17" t="s">
        <v>633</v>
      </c>
      <c r="M8" s="17" t="s">
        <v>634</v>
      </c>
    </row>
    <row r="9" spans="1:13" x14ac:dyDescent="0.35">
      <c r="A9" s="17" t="s">
        <v>668</v>
      </c>
      <c r="B9" s="17">
        <v>1000000015</v>
      </c>
      <c r="C9" s="17" t="s">
        <v>669</v>
      </c>
      <c r="D9" s="17" t="s">
        <v>670</v>
      </c>
      <c r="E9" s="17" t="s">
        <v>671</v>
      </c>
      <c r="F9" s="17">
        <v>118</v>
      </c>
      <c r="G9" s="17" t="s">
        <v>672</v>
      </c>
      <c r="H9" s="17" t="s">
        <v>515</v>
      </c>
      <c r="I9" s="17" t="s">
        <v>640</v>
      </c>
      <c r="J9" s="17" t="s">
        <v>632</v>
      </c>
      <c r="K9" s="17">
        <v>1334</v>
      </c>
      <c r="L9" s="17" t="s">
        <v>633</v>
      </c>
      <c r="M9" s="17" t="s">
        <v>634</v>
      </c>
    </row>
    <row r="10" spans="1:13" x14ac:dyDescent="0.35">
      <c r="A10" s="17" t="s">
        <v>673</v>
      </c>
      <c r="B10" s="17">
        <v>1000000017</v>
      </c>
      <c r="C10" s="17" t="s">
        <v>674</v>
      </c>
      <c r="D10" s="17" t="s">
        <v>675</v>
      </c>
      <c r="E10" s="17" t="s">
        <v>676</v>
      </c>
      <c r="F10" s="17">
        <v>100102</v>
      </c>
      <c r="G10" s="17" t="s">
        <v>677</v>
      </c>
      <c r="H10" s="17" t="s">
        <v>515</v>
      </c>
      <c r="I10" s="17" t="s">
        <v>640</v>
      </c>
      <c r="J10" s="17" t="s">
        <v>632</v>
      </c>
      <c r="K10" s="17">
        <v>1334</v>
      </c>
      <c r="L10" s="17" t="s">
        <v>633</v>
      </c>
      <c r="M10" s="17" t="s">
        <v>678</v>
      </c>
    </row>
    <row r="11" spans="1:13" x14ac:dyDescent="0.35">
      <c r="A11" s="17" t="s">
        <v>679</v>
      </c>
      <c r="B11" s="17">
        <v>1000000020</v>
      </c>
      <c r="C11" s="17" t="s">
        <v>680</v>
      </c>
      <c r="D11" s="17" t="s">
        <v>681</v>
      </c>
      <c r="E11" s="17" t="s">
        <v>682</v>
      </c>
      <c r="F11" s="17" t="s">
        <v>683</v>
      </c>
      <c r="G11" s="17" t="s">
        <v>684</v>
      </c>
      <c r="H11" s="17" t="s">
        <v>515</v>
      </c>
      <c r="I11" s="17" t="s">
        <v>640</v>
      </c>
      <c r="J11" s="17" t="s">
        <v>632</v>
      </c>
      <c r="K11" s="17">
        <v>1334</v>
      </c>
      <c r="L11" s="17" t="s">
        <v>633</v>
      </c>
      <c r="M11" s="17" t="s">
        <v>634</v>
      </c>
    </row>
    <row r="12" spans="1:13" x14ac:dyDescent="0.35">
      <c r="A12" s="17" t="s">
        <v>685</v>
      </c>
      <c r="B12" s="17">
        <v>1000000023</v>
      </c>
      <c r="C12" s="17" t="s">
        <v>686</v>
      </c>
      <c r="D12" s="17" t="s">
        <v>681</v>
      </c>
      <c r="E12" s="17" t="s">
        <v>682</v>
      </c>
      <c r="F12" s="17" t="s">
        <v>683</v>
      </c>
      <c r="G12" s="17" t="s">
        <v>684</v>
      </c>
      <c r="H12" s="17" t="s">
        <v>515</v>
      </c>
      <c r="I12" s="17" t="s">
        <v>640</v>
      </c>
      <c r="J12" s="17" t="s">
        <v>632</v>
      </c>
      <c r="K12" s="17">
        <v>1334</v>
      </c>
      <c r="L12" s="17" t="s">
        <v>633</v>
      </c>
      <c r="M12" s="17" t="s">
        <v>634</v>
      </c>
    </row>
    <row r="13" spans="1:13" x14ac:dyDescent="0.35">
      <c r="A13" s="17" t="s">
        <v>687</v>
      </c>
      <c r="B13" s="17">
        <v>1000000024</v>
      </c>
      <c r="C13" s="17" t="s">
        <v>688</v>
      </c>
      <c r="D13" s="17" t="s">
        <v>689</v>
      </c>
      <c r="E13" s="17" t="s">
        <v>690</v>
      </c>
      <c r="F13" s="17">
        <v>1364</v>
      </c>
      <c r="G13" s="17" t="s">
        <v>691</v>
      </c>
      <c r="H13" s="17" t="s">
        <v>515</v>
      </c>
      <c r="I13" s="17" t="s">
        <v>640</v>
      </c>
      <c r="J13" s="17" t="s">
        <v>632</v>
      </c>
      <c r="K13" s="17">
        <v>1334</v>
      </c>
      <c r="L13" s="17" t="s">
        <v>633</v>
      </c>
      <c r="M13" s="17" t="s">
        <v>634</v>
      </c>
    </row>
    <row r="14" spans="1:13" x14ac:dyDescent="0.35">
      <c r="A14" s="17" t="s">
        <v>692</v>
      </c>
      <c r="B14" s="17">
        <v>1000000025</v>
      </c>
      <c r="C14" s="17" t="s">
        <v>693</v>
      </c>
      <c r="D14" s="17" t="s">
        <v>694</v>
      </c>
      <c r="E14" s="17" t="s">
        <v>695</v>
      </c>
      <c r="F14" s="17" t="s">
        <v>696</v>
      </c>
      <c r="G14" s="17" t="s">
        <v>697</v>
      </c>
      <c r="H14" s="17" t="s">
        <v>515</v>
      </c>
      <c r="I14" s="17" t="s">
        <v>698</v>
      </c>
      <c r="J14" s="17" t="s">
        <v>632</v>
      </c>
      <c r="K14" s="17">
        <v>1334</v>
      </c>
      <c r="L14" s="17" t="s">
        <v>633</v>
      </c>
      <c r="M14" s="17" t="s">
        <v>634</v>
      </c>
    </row>
    <row r="15" spans="1:13" x14ac:dyDescent="0.35">
      <c r="A15" s="17" t="s">
        <v>699</v>
      </c>
      <c r="B15" s="17">
        <v>1000000041</v>
      </c>
      <c r="C15" s="17" t="s">
        <v>700</v>
      </c>
      <c r="D15" s="17" t="s">
        <v>701</v>
      </c>
      <c r="E15" s="17" t="s">
        <v>702</v>
      </c>
      <c r="F15" s="17" t="s">
        <v>703</v>
      </c>
      <c r="G15" s="17" t="s">
        <v>704</v>
      </c>
      <c r="H15" s="17" t="s">
        <v>511</v>
      </c>
      <c r="I15" s="17" t="s">
        <v>705</v>
      </c>
      <c r="J15" s="17" t="s">
        <v>632</v>
      </c>
      <c r="K15" s="17">
        <v>1334</v>
      </c>
      <c r="L15" s="17" t="s">
        <v>633</v>
      </c>
      <c r="M15" s="17" t="s">
        <v>678</v>
      </c>
    </row>
    <row r="16" spans="1:13" x14ac:dyDescent="0.35">
      <c r="A16" s="17" t="s">
        <v>706</v>
      </c>
      <c r="B16" s="17">
        <v>1000000050</v>
      </c>
      <c r="C16" s="17" t="s">
        <v>707</v>
      </c>
      <c r="D16" s="17" t="s">
        <v>708</v>
      </c>
      <c r="E16" s="17" t="s">
        <v>709</v>
      </c>
      <c r="F16" s="17">
        <v>1000</v>
      </c>
      <c r="G16" s="17" t="s">
        <v>710</v>
      </c>
      <c r="H16" s="17" t="s">
        <v>511</v>
      </c>
      <c r="I16" s="17" t="s">
        <v>631</v>
      </c>
      <c r="J16" s="17" t="s">
        <v>632</v>
      </c>
      <c r="K16" s="17">
        <v>1334</v>
      </c>
      <c r="L16" s="17" t="s">
        <v>633</v>
      </c>
      <c r="M16" s="17" t="s">
        <v>634</v>
      </c>
    </row>
    <row r="17" spans="1:13" x14ac:dyDescent="0.35">
      <c r="A17" s="17" t="s">
        <v>711</v>
      </c>
      <c r="B17" s="17">
        <v>1000000054</v>
      </c>
      <c r="C17" s="17" t="s">
        <v>712</v>
      </c>
      <c r="D17" s="17" t="s">
        <v>713</v>
      </c>
      <c r="E17" s="17" t="s">
        <v>714</v>
      </c>
      <c r="F17" s="17">
        <v>20334</v>
      </c>
      <c r="G17" s="17" t="s">
        <v>715</v>
      </c>
      <c r="H17" s="17" t="s">
        <v>515</v>
      </c>
      <c r="I17" s="17" t="s">
        <v>698</v>
      </c>
      <c r="J17" s="17" t="s">
        <v>632</v>
      </c>
      <c r="K17" s="17">
        <v>1334</v>
      </c>
      <c r="L17" s="17" t="s">
        <v>633</v>
      </c>
      <c r="M17" s="17" t="s">
        <v>634</v>
      </c>
    </row>
    <row r="18" spans="1:13" x14ac:dyDescent="0.35">
      <c r="A18" s="17" t="s">
        <v>716</v>
      </c>
      <c r="B18" s="17">
        <v>1000000055</v>
      </c>
      <c r="C18" s="17" t="s">
        <v>717</v>
      </c>
      <c r="D18" s="17" t="s">
        <v>718</v>
      </c>
      <c r="E18" s="17" t="s">
        <v>719</v>
      </c>
      <c r="F18" s="17" t="s">
        <v>720</v>
      </c>
      <c r="G18" s="17" t="s">
        <v>721</v>
      </c>
      <c r="H18" s="17" t="s">
        <v>515</v>
      </c>
      <c r="I18" s="17" t="s">
        <v>698</v>
      </c>
      <c r="J18" s="17" t="s">
        <v>632</v>
      </c>
      <c r="K18" s="17">
        <v>1334</v>
      </c>
      <c r="L18" s="17" t="s">
        <v>633</v>
      </c>
      <c r="M18" s="17" t="s">
        <v>634</v>
      </c>
    </row>
    <row r="19" spans="1:13" x14ac:dyDescent="0.35">
      <c r="A19" s="17" t="s">
        <v>722</v>
      </c>
      <c r="B19" s="17">
        <v>1000000059</v>
      </c>
      <c r="C19" s="17" t="s">
        <v>723</v>
      </c>
      <c r="D19" s="17" t="s">
        <v>724</v>
      </c>
      <c r="E19" s="17" t="s">
        <v>702</v>
      </c>
      <c r="F19" s="17" t="s">
        <v>725</v>
      </c>
      <c r="G19" s="17" t="s">
        <v>553</v>
      </c>
      <c r="H19" s="17" t="s">
        <v>515</v>
      </c>
      <c r="I19" s="17" t="s">
        <v>640</v>
      </c>
      <c r="J19" s="17" t="s">
        <v>632</v>
      </c>
      <c r="K19" s="17">
        <v>1334</v>
      </c>
      <c r="L19" s="17" t="s">
        <v>633</v>
      </c>
      <c r="M19" s="17" t="s">
        <v>634</v>
      </c>
    </row>
    <row r="20" spans="1:13" x14ac:dyDescent="0.35">
      <c r="A20" s="17" t="s">
        <v>726</v>
      </c>
      <c r="B20" s="17">
        <v>1000000065</v>
      </c>
      <c r="C20" s="17" t="s">
        <v>727</v>
      </c>
      <c r="D20" s="17" t="s">
        <v>728</v>
      </c>
      <c r="E20" s="17" t="s">
        <v>729</v>
      </c>
      <c r="F20" s="17">
        <v>10900</v>
      </c>
      <c r="G20" s="17" t="s">
        <v>730</v>
      </c>
      <c r="H20" s="17" t="s">
        <v>515</v>
      </c>
      <c r="I20" s="17" t="s">
        <v>640</v>
      </c>
      <c r="J20" s="17" t="s">
        <v>632</v>
      </c>
      <c r="K20" s="17">
        <v>1334</v>
      </c>
      <c r="L20" s="17" t="s">
        <v>633</v>
      </c>
      <c r="M20" s="17" t="s">
        <v>634</v>
      </c>
    </row>
    <row r="21" spans="1:13" x14ac:dyDescent="0.35">
      <c r="A21" s="17" t="s">
        <v>731</v>
      </c>
      <c r="B21" s="17">
        <v>1000000075</v>
      </c>
      <c r="C21" s="17" t="s">
        <v>732</v>
      </c>
      <c r="D21" s="17" t="s">
        <v>733</v>
      </c>
      <c r="E21" s="17" t="s">
        <v>702</v>
      </c>
      <c r="F21" s="17" t="s">
        <v>725</v>
      </c>
      <c r="G21" s="17" t="s">
        <v>553</v>
      </c>
      <c r="H21" s="17" t="s">
        <v>511</v>
      </c>
      <c r="I21" s="17" t="s">
        <v>631</v>
      </c>
      <c r="J21" s="17" t="s">
        <v>632</v>
      </c>
      <c r="K21" s="17">
        <v>1334</v>
      </c>
      <c r="L21" s="17" t="s">
        <v>633</v>
      </c>
      <c r="M21" s="17" t="s">
        <v>678</v>
      </c>
    </row>
    <row r="22" spans="1:13" x14ac:dyDescent="0.35">
      <c r="A22" s="17" t="s">
        <v>734</v>
      </c>
      <c r="B22" s="17">
        <v>1000000101</v>
      </c>
      <c r="C22" s="17" t="s">
        <v>735</v>
      </c>
      <c r="D22" s="17" t="s">
        <v>736</v>
      </c>
      <c r="E22" s="17" t="s">
        <v>737</v>
      </c>
      <c r="F22" s="17">
        <v>15046</v>
      </c>
      <c r="G22" s="17" t="s">
        <v>738</v>
      </c>
      <c r="H22" s="17" t="s">
        <v>511</v>
      </c>
      <c r="I22" s="17" t="s">
        <v>631</v>
      </c>
      <c r="J22" s="17" t="s">
        <v>632</v>
      </c>
      <c r="K22" s="17">
        <v>1334</v>
      </c>
      <c r="L22" s="17" t="s">
        <v>633</v>
      </c>
      <c r="M22" s="17" t="s">
        <v>678</v>
      </c>
    </row>
    <row r="23" spans="1:13" x14ac:dyDescent="0.35">
      <c r="A23" s="17" t="s">
        <v>739</v>
      </c>
      <c r="B23" s="17">
        <v>1000000115</v>
      </c>
      <c r="C23" s="17" t="s">
        <v>740</v>
      </c>
      <c r="D23" s="17" t="s">
        <v>741</v>
      </c>
      <c r="E23" s="17" t="s">
        <v>742</v>
      </c>
      <c r="F23" s="17"/>
      <c r="G23" s="17" t="s">
        <v>743</v>
      </c>
      <c r="H23" s="17" t="s">
        <v>511</v>
      </c>
      <c r="I23" s="17" t="s">
        <v>631</v>
      </c>
      <c r="J23" s="17" t="s">
        <v>632</v>
      </c>
      <c r="K23" s="17">
        <v>1334</v>
      </c>
      <c r="L23" s="17" t="s">
        <v>633</v>
      </c>
      <c r="M23" s="17" t="s">
        <v>678</v>
      </c>
    </row>
    <row r="24" spans="1:13" x14ac:dyDescent="0.35">
      <c r="A24" s="17" t="s">
        <v>744</v>
      </c>
      <c r="B24" s="17">
        <v>1000000116</v>
      </c>
      <c r="C24" s="17" t="s">
        <v>745</v>
      </c>
      <c r="D24" s="17" t="s">
        <v>746</v>
      </c>
      <c r="E24" s="17" t="s">
        <v>747</v>
      </c>
      <c r="F24" s="17">
        <v>11022</v>
      </c>
      <c r="G24" s="17" t="s">
        <v>748</v>
      </c>
      <c r="H24" s="17" t="s">
        <v>515</v>
      </c>
      <c r="I24" s="17" t="s">
        <v>698</v>
      </c>
      <c r="J24" s="17" t="s">
        <v>632</v>
      </c>
      <c r="K24" s="17">
        <v>1334</v>
      </c>
      <c r="L24" s="17" t="s">
        <v>633</v>
      </c>
      <c r="M24" s="17" t="s">
        <v>678</v>
      </c>
    </row>
    <row r="25" spans="1:13" x14ac:dyDescent="0.35">
      <c r="A25" s="17" t="s">
        <v>749</v>
      </c>
      <c r="B25" s="17">
        <v>1000000117</v>
      </c>
      <c r="C25" s="17" t="s">
        <v>750</v>
      </c>
      <c r="D25" s="17" t="s">
        <v>751</v>
      </c>
      <c r="E25" s="17" t="s">
        <v>752</v>
      </c>
      <c r="F25" s="17">
        <v>170505</v>
      </c>
      <c r="G25" s="17" t="s">
        <v>753</v>
      </c>
      <c r="H25" s="17" t="s">
        <v>511</v>
      </c>
      <c r="I25" s="17" t="s">
        <v>631</v>
      </c>
      <c r="J25" s="17" t="s">
        <v>632</v>
      </c>
      <c r="K25" s="17">
        <v>1334</v>
      </c>
      <c r="L25" s="17" t="s">
        <v>633</v>
      </c>
      <c r="M25" s="17" t="s">
        <v>634</v>
      </c>
    </row>
    <row r="26" spans="1:13" x14ac:dyDescent="0.35">
      <c r="A26" s="17" t="s">
        <v>754</v>
      </c>
      <c r="B26" s="17">
        <v>1000000124</v>
      </c>
      <c r="C26" s="17" t="s">
        <v>755</v>
      </c>
      <c r="D26" s="17" t="s">
        <v>756</v>
      </c>
      <c r="E26" s="17" t="s">
        <v>757</v>
      </c>
      <c r="F26" s="17"/>
      <c r="G26" s="17" t="s">
        <v>758</v>
      </c>
      <c r="H26" s="17" t="s">
        <v>511</v>
      </c>
      <c r="I26" s="17" t="s">
        <v>631</v>
      </c>
      <c r="J26" s="17" t="s">
        <v>632</v>
      </c>
      <c r="K26" s="17">
        <v>1334</v>
      </c>
      <c r="L26" s="17" t="s">
        <v>633</v>
      </c>
      <c r="M26" s="17" t="s">
        <v>634</v>
      </c>
    </row>
    <row r="27" spans="1:13" x14ac:dyDescent="0.35">
      <c r="A27" s="17" t="s">
        <v>759</v>
      </c>
      <c r="B27" s="17">
        <v>1000000134</v>
      </c>
      <c r="C27" s="17" t="s">
        <v>760</v>
      </c>
      <c r="D27" s="17" t="s">
        <v>761</v>
      </c>
      <c r="E27" s="17" t="s">
        <v>762</v>
      </c>
      <c r="F27" s="17">
        <v>11200</v>
      </c>
      <c r="G27" s="17" t="s">
        <v>763</v>
      </c>
      <c r="H27" s="17" t="s">
        <v>511</v>
      </c>
      <c r="I27" s="17" t="s">
        <v>631</v>
      </c>
      <c r="J27" s="17" t="s">
        <v>632</v>
      </c>
      <c r="K27" s="17">
        <v>1334</v>
      </c>
      <c r="L27" s="17" t="s">
        <v>633</v>
      </c>
      <c r="M27" s="17" t="s">
        <v>634</v>
      </c>
    </row>
    <row r="28" spans="1:13" x14ac:dyDescent="0.35">
      <c r="A28" s="17" t="s">
        <v>764</v>
      </c>
      <c r="B28" s="17">
        <v>1000000152</v>
      </c>
      <c r="C28" s="17" t="s">
        <v>765</v>
      </c>
      <c r="D28" s="17" t="s">
        <v>766</v>
      </c>
      <c r="E28" s="17" t="s">
        <v>767</v>
      </c>
      <c r="F28" s="17" t="s">
        <v>768</v>
      </c>
      <c r="G28" s="17" t="s">
        <v>769</v>
      </c>
      <c r="H28" s="17" t="s">
        <v>515</v>
      </c>
      <c r="I28" s="17" t="s">
        <v>698</v>
      </c>
      <c r="J28" s="17" t="s">
        <v>632</v>
      </c>
      <c r="K28" s="17">
        <v>1334</v>
      </c>
      <c r="L28" s="17" t="s">
        <v>633</v>
      </c>
      <c r="M28" s="17" t="s">
        <v>634</v>
      </c>
    </row>
    <row r="29" spans="1:13" x14ac:dyDescent="0.35">
      <c r="A29" s="17" t="s">
        <v>770</v>
      </c>
      <c r="B29" s="17">
        <v>1000000193</v>
      </c>
      <c r="C29" s="17" t="s">
        <v>771</v>
      </c>
      <c r="D29" s="17" t="s">
        <v>772</v>
      </c>
      <c r="E29" s="17" t="s">
        <v>773</v>
      </c>
      <c r="F29" s="17">
        <v>1010</v>
      </c>
      <c r="G29" s="17" t="s">
        <v>774</v>
      </c>
      <c r="H29" s="17" t="s">
        <v>515</v>
      </c>
      <c r="I29" s="17" t="s">
        <v>640</v>
      </c>
      <c r="J29" s="17" t="s">
        <v>632</v>
      </c>
      <c r="K29" s="17">
        <v>1334</v>
      </c>
      <c r="L29" s="17" t="s">
        <v>633</v>
      </c>
      <c r="M29" s="17" t="s">
        <v>634</v>
      </c>
    </row>
    <row r="30" spans="1:13" x14ac:dyDescent="0.35">
      <c r="A30" s="17" t="s">
        <v>775</v>
      </c>
      <c r="B30" s="17">
        <v>1000000205</v>
      </c>
      <c r="C30" s="17" t="s">
        <v>776</v>
      </c>
      <c r="D30" s="17" t="s">
        <v>777</v>
      </c>
      <c r="E30" s="17" t="s">
        <v>778</v>
      </c>
      <c r="F30" s="17">
        <v>75024</v>
      </c>
      <c r="G30" s="17" t="s">
        <v>779</v>
      </c>
      <c r="H30" s="17" t="s">
        <v>515</v>
      </c>
      <c r="I30" s="17" t="s">
        <v>640</v>
      </c>
      <c r="J30" s="17" t="s">
        <v>632</v>
      </c>
      <c r="K30" s="17">
        <v>1334</v>
      </c>
      <c r="L30" s="17" t="s">
        <v>633</v>
      </c>
      <c r="M30" s="17" t="s">
        <v>634</v>
      </c>
    </row>
    <row r="31" spans="1:13" x14ac:dyDescent="0.35">
      <c r="A31" s="17" t="s">
        <v>780</v>
      </c>
      <c r="B31" s="17">
        <v>1000000250</v>
      </c>
      <c r="C31" s="17" t="s">
        <v>781</v>
      </c>
      <c r="D31" s="17" t="s">
        <v>782</v>
      </c>
      <c r="E31" s="17" t="s">
        <v>702</v>
      </c>
      <c r="F31" s="17" t="s">
        <v>783</v>
      </c>
      <c r="G31" s="17" t="s">
        <v>784</v>
      </c>
      <c r="H31" s="17" t="s">
        <v>515</v>
      </c>
      <c r="I31" s="17" t="s">
        <v>785</v>
      </c>
      <c r="J31" s="17" t="s">
        <v>632</v>
      </c>
      <c r="K31" s="17">
        <v>1334</v>
      </c>
      <c r="L31" s="17" t="s">
        <v>633</v>
      </c>
      <c r="M31" s="17" t="s">
        <v>634</v>
      </c>
    </row>
    <row r="32" spans="1:13" x14ac:dyDescent="0.35">
      <c r="A32" s="17" t="s">
        <v>786</v>
      </c>
      <c r="B32" s="17">
        <v>1000000280</v>
      </c>
      <c r="C32" s="17" t="s">
        <v>787</v>
      </c>
      <c r="D32" s="17" t="s">
        <v>788</v>
      </c>
      <c r="E32" s="17" t="s">
        <v>789</v>
      </c>
      <c r="F32" s="17">
        <v>1117</v>
      </c>
      <c r="G32" s="17" t="s">
        <v>790</v>
      </c>
      <c r="H32" s="17" t="s">
        <v>515</v>
      </c>
      <c r="I32" s="17" t="s">
        <v>640</v>
      </c>
      <c r="J32" s="17" t="s">
        <v>632</v>
      </c>
      <c r="K32" s="17">
        <v>1334</v>
      </c>
      <c r="L32" s="17" t="s">
        <v>633</v>
      </c>
      <c r="M32" s="17" t="s">
        <v>634</v>
      </c>
    </row>
    <row r="33" spans="1:13" x14ac:dyDescent="0.35">
      <c r="A33" s="17" t="s">
        <v>791</v>
      </c>
      <c r="B33" s="17">
        <v>1000000286</v>
      </c>
      <c r="C33" s="17" t="s">
        <v>792</v>
      </c>
      <c r="D33" s="17" t="s">
        <v>793</v>
      </c>
      <c r="E33" s="17" t="s">
        <v>794</v>
      </c>
      <c r="F33" s="17" t="s">
        <v>795</v>
      </c>
      <c r="G33" s="17" t="s">
        <v>796</v>
      </c>
      <c r="H33" s="17" t="s">
        <v>511</v>
      </c>
      <c r="I33" s="17" t="s">
        <v>631</v>
      </c>
      <c r="J33" s="17" t="s">
        <v>632</v>
      </c>
      <c r="K33" s="17">
        <v>1334</v>
      </c>
      <c r="L33" s="17" t="s">
        <v>633</v>
      </c>
      <c r="M33" s="17" t="s">
        <v>634</v>
      </c>
    </row>
    <row r="34" spans="1:13" x14ac:dyDescent="0.35">
      <c r="A34" s="17" t="s">
        <v>797</v>
      </c>
      <c r="B34" s="17">
        <v>1000000315</v>
      </c>
      <c r="C34" s="17" t="s">
        <v>798</v>
      </c>
      <c r="D34" s="17" t="s">
        <v>799</v>
      </c>
      <c r="E34" s="17" t="s">
        <v>800</v>
      </c>
      <c r="F34" s="17" t="s">
        <v>801</v>
      </c>
      <c r="G34" s="17" t="s">
        <v>802</v>
      </c>
      <c r="H34" s="17" t="s">
        <v>515</v>
      </c>
      <c r="I34" s="17" t="s">
        <v>698</v>
      </c>
      <c r="J34" s="17" t="s">
        <v>632</v>
      </c>
      <c r="K34" s="17">
        <v>1334</v>
      </c>
      <c r="L34" s="17" t="s">
        <v>633</v>
      </c>
      <c r="M34" s="17" t="s">
        <v>678</v>
      </c>
    </row>
    <row r="35" spans="1:13" x14ac:dyDescent="0.35">
      <c r="A35" s="17" t="s">
        <v>803</v>
      </c>
      <c r="B35" s="17">
        <v>1000000351</v>
      </c>
      <c r="C35" s="17" t="s">
        <v>712</v>
      </c>
      <c r="D35" s="17" t="s">
        <v>804</v>
      </c>
      <c r="E35" s="17" t="s">
        <v>805</v>
      </c>
      <c r="F35" s="17">
        <v>1407</v>
      </c>
      <c r="G35" s="17" t="s">
        <v>806</v>
      </c>
      <c r="H35" s="17" t="s">
        <v>515</v>
      </c>
      <c r="I35" s="17" t="s">
        <v>698</v>
      </c>
      <c r="J35" s="17" t="s">
        <v>632</v>
      </c>
      <c r="K35" s="17">
        <v>1334</v>
      </c>
      <c r="L35" s="17" t="s">
        <v>633</v>
      </c>
      <c r="M35" s="17" t="s">
        <v>634</v>
      </c>
    </row>
    <row r="36" spans="1:13" x14ac:dyDescent="0.35">
      <c r="A36" s="17" t="s">
        <v>807</v>
      </c>
      <c r="B36" s="17">
        <v>1000000392</v>
      </c>
      <c r="C36" s="17" t="s">
        <v>808</v>
      </c>
      <c r="D36" s="17" t="s">
        <v>809</v>
      </c>
      <c r="E36" s="17" t="s">
        <v>810</v>
      </c>
      <c r="F36" s="17">
        <v>1130</v>
      </c>
      <c r="G36" s="17" t="s">
        <v>811</v>
      </c>
      <c r="H36" s="17" t="s">
        <v>511</v>
      </c>
      <c r="I36" s="17" t="s">
        <v>631</v>
      </c>
      <c r="J36" s="17" t="s">
        <v>632</v>
      </c>
      <c r="K36" s="17">
        <v>1334</v>
      </c>
      <c r="L36" s="17" t="s">
        <v>633</v>
      </c>
      <c r="M36" s="17" t="s">
        <v>634</v>
      </c>
    </row>
    <row r="37" spans="1:13" x14ac:dyDescent="0.35">
      <c r="A37" s="17" t="s">
        <v>812</v>
      </c>
      <c r="B37" s="17">
        <v>1000000413</v>
      </c>
      <c r="C37" s="17" t="s">
        <v>813</v>
      </c>
      <c r="D37" s="17" t="s">
        <v>814</v>
      </c>
      <c r="E37" s="17" t="s">
        <v>815</v>
      </c>
      <c r="F37" s="17" t="s">
        <v>816</v>
      </c>
      <c r="G37" s="17" t="s">
        <v>817</v>
      </c>
      <c r="H37" s="17" t="s">
        <v>515</v>
      </c>
      <c r="I37" s="17" t="s">
        <v>640</v>
      </c>
      <c r="J37" s="17" t="s">
        <v>632</v>
      </c>
      <c r="K37" s="17">
        <v>1334</v>
      </c>
      <c r="L37" s="17" t="s">
        <v>633</v>
      </c>
      <c r="M37" s="17" t="s">
        <v>634</v>
      </c>
    </row>
    <row r="38" spans="1:13" x14ac:dyDescent="0.35">
      <c r="A38" s="17" t="s">
        <v>818</v>
      </c>
      <c r="B38" s="17">
        <v>1000000420</v>
      </c>
      <c r="C38" s="17" t="s">
        <v>819</v>
      </c>
      <c r="D38" s="17" t="s">
        <v>820</v>
      </c>
      <c r="E38" s="17" t="s">
        <v>821</v>
      </c>
      <c r="F38" s="17">
        <v>91300</v>
      </c>
      <c r="G38" s="17" t="s">
        <v>822</v>
      </c>
      <c r="H38" s="17" t="s">
        <v>515</v>
      </c>
      <c r="I38" s="17" t="s">
        <v>640</v>
      </c>
      <c r="J38" s="17" t="s">
        <v>632</v>
      </c>
      <c r="K38" s="17">
        <v>1334</v>
      </c>
      <c r="L38" s="17" t="s">
        <v>633</v>
      </c>
      <c r="M38" s="17" t="s">
        <v>634</v>
      </c>
    </row>
    <row r="39" spans="1:13" x14ac:dyDescent="0.35">
      <c r="A39" s="17" t="s">
        <v>823</v>
      </c>
      <c r="B39" s="17">
        <v>1000000422</v>
      </c>
      <c r="C39" s="17" t="s">
        <v>824</v>
      </c>
      <c r="D39" s="17" t="s">
        <v>825</v>
      </c>
      <c r="E39" s="17" t="s">
        <v>826</v>
      </c>
      <c r="F39" s="17">
        <v>40549</v>
      </c>
      <c r="G39" s="17" t="s">
        <v>827</v>
      </c>
      <c r="H39" s="17" t="s">
        <v>515</v>
      </c>
      <c r="I39" s="17" t="s">
        <v>640</v>
      </c>
      <c r="J39" s="17" t="s">
        <v>632</v>
      </c>
      <c r="K39" s="17">
        <v>1334</v>
      </c>
      <c r="L39" s="17" t="s">
        <v>633</v>
      </c>
      <c r="M39" s="17" t="s">
        <v>634</v>
      </c>
    </row>
    <row r="40" spans="1:13" x14ac:dyDescent="0.35">
      <c r="A40" s="17" t="s">
        <v>828</v>
      </c>
      <c r="B40" s="17">
        <v>1000000450</v>
      </c>
      <c r="C40" s="17" t="s">
        <v>829</v>
      </c>
      <c r="D40" s="17" t="s">
        <v>830</v>
      </c>
      <c r="E40" s="17" t="s">
        <v>831</v>
      </c>
      <c r="F40" s="17">
        <v>63000</v>
      </c>
      <c r="G40" s="17" t="s">
        <v>832</v>
      </c>
      <c r="H40" s="17" t="s">
        <v>511</v>
      </c>
      <c r="I40" s="17" t="s">
        <v>705</v>
      </c>
      <c r="J40" s="17" t="s">
        <v>632</v>
      </c>
      <c r="K40" s="17">
        <v>1334</v>
      </c>
      <c r="L40" s="17" t="s">
        <v>633</v>
      </c>
      <c r="M40" s="17" t="s">
        <v>634</v>
      </c>
    </row>
    <row r="41" spans="1:13" x14ac:dyDescent="0.35">
      <c r="A41" s="17" t="s">
        <v>833</v>
      </c>
      <c r="B41" s="17">
        <v>1000000471</v>
      </c>
      <c r="C41" s="17" t="s">
        <v>834</v>
      </c>
      <c r="D41" s="17" t="s">
        <v>835</v>
      </c>
      <c r="E41" s="17" t="s">
        <v>831</v>
      </c>
      <c r="F41" s="17">
        <v>46150</v>
      </c>
      <c r="G41" s="17" t="s">
        <v>836</v>
      </c>
      <c r="H41" s="17" t="s">
        <v>515</v>
      </c>
      <c r="I41" s="17" t="s">
        <v>698</v>
      </c>
      <c r="J41" s="17" t="s">
        <v>632</v>
      </c>
      <c r="K41" s="17">
        <v>1334</v>
      </c>
      <c r="L41" s="17" t="s">
        <v>633</v>
      </c>
      <c r="M41" s="17" t="s">
        <v>678</v>
      </c>
    </row>
    <row r="42" spans="1:13" x14ac:dyDescent="0.35">
      <c r="A42" s="17" t="s">
        <v>837</v>
      </c>
      <c r="B42" s="17">
        <v>1000000480</v>
      </c>
      <c r="C42" s="17" t="s">
        <v>838</v>
      </c>
      <c r="D42" s="17" t="s">
        <v>839</v>
      </c>
      <c r="E42" s="17" t="s">
        <v>840</v>
      </c>
      <c r="F42" s="17">
        <v>12310</v>
      </c>
      <c r="G42" s="17" t="s">
        <v>841</v>
      </c>
      <c r="H42" s="17" t="s">
        <v>515</v>
      </c>
      <c r="I42" s="17" t="s">
        <v>842</v>
      </c>
      <c r="J42" s="17" t="s">
        <v>632</v>
      </c>
      <c r="K42" s="17">
        <v>1334</v>
      </c>
      <c r="L42" s="17" t="s">
        <v>633</v>
      </c>
      <c r="M42" s="17" t="s">
        <v>634</v>
      </c>
    </row>
    <row r="43" spans="1:13" x14ac:dyDescent="0.35">
      <c r="A43" s="17" t="s">
        <v>843</v>
      </c>
      <c r="B43" s="17">
        <v>1000000500</v>
      </c>
      <c r="C43" s="17" t="s">
        <v>844</v>
      </c>
      <c r="D43" s="17" t="s">
        <v>845</v>
      </c>
      <c r="E43" s="17" t="s">
        <v>846</v>
      </c>
      <c r="F43" s="17">
        <v>1771</v>
      </c>
      <c r="G43" s="17" t="s">
        <v>847</v>
      </c>
      <c r="H43" s="17" t="s">
        <v>511</v>
      </c>
      <c r="I43" s="17" t="s">
        <v>631</v>
      </c>
      <c r="J43" s="17" t="s">
        <v>632</v>
      </c>
      <c r="K43" s="17">
        <v>1334</v>
      </c>
      <c r="L43" s="17" t="s">
        <v>633</v>
      </c>
      <c r="M43" s="17" t="s">
        <v>678</v>
      </c>
    </row>
    <row r="44" spans="1:13" x14ac:dyDescent="0.35">
      <c r="A44" s="17" t="s">
        <v>848</v>
      </c>
      <c r="B44" s="17">
        <v>1000000501</v>
      </c>
      <c r="C44" s="17" t="s">
        <v>849</v>
      </c>
      <c r="D44" s="17" t="s">
        <v>850</v>
      </c>
      <c r="E44" s="17" t="s">
        <v>851</v>
      </c>
      <c r="F44" s="17">
        <v>3008</v>
      </c>
      <c r="G44" s="17" t="s">
        <v>852</v>
      </c>
      <c r="H44" s="17" t="s">
        <v>515</v>
      </c>
      <c r="I44" s="17" t="s">
        <v>640</v>
      </c>
      <c r="J44" s="17" t="s">
        <v>632</v>
      </c>
      <c r="K44" s="17">
        <v>1334</v>
      </c>
      <c r="L44" s="17" t="s">
        <v>633</v>
      </c>
      <c r="M44" s="17" t="s">
        <v>634</v>
      </c>
    </row>
    <row r="45" spans="1:13" x14ac:dyDescent="0.35">
      <c r="A45" s="17" t="s">
        <v>853</v>
      </c>
      <c r="B45" s="17">
        <v>1000000504</v>
      </c>
      <c r="C45" s="17" t="s">
        <v>854</v>
      </c>
      <c r="D45" s="17" t="s">
        <v>855</v>
      </c>
      <c r="E45" s="17" t="s">
        <v>856</v>
      </c>
      <c r="F45" s="17">
        <v>1634</v>
      </c>
      <c r="G45" s="17" t="s">
        <v>857</v>
      </c>
      <c r="H45" s="17" t="s">
        <v>515</v>
      </c>
      <c r="I45" s="17" t="s">
        <v>858</v>
      </c>
      <c r="J45" s="17" t="s">
        <v>632</v>
      </c>
      <c r="K45" s="17">
        <v>1334</v>
      </c>
      <c r="L45" s="17" t="s">
        <v>633</v>
      </c>
      <c r="M45" s="17" t="s">
        <v>634</v>
      </c>
    </row>
    <row r="46" spans="1:13" x14ac:dyDescent="0.35">
      <c r="A46" s="17" t="s">
        <v>859</v>
      </c>
      <c r="B46" s="17">
        <v>1000000506</v>
      </c>
      <c r="C46" s="17" t="s">
        <v>860</v>
      </c>
      <c r="D46" s="17" t="s">
        <v>861</v>
      </c>
      <c r="E46" s="17" t="s">
        <v>862</v>
      </c>
      <c r="F46" s="17">
        <v>22063</v>
      </c>
      <c r="G46" s="17" t="s">
        <v>863</v>
      </c>
      <c r="H46" s="17" t="s">
        <v>515</v>
      </c>
      <c r="I46" s="17" t="s">
        <v>698</v>
      </c>
      <c r="J46" s="17" t="s">
        <v>632</v>
      </c>
      <c r="K46" s="17">
        <v>1334</v>
      </c>
      <c r="L46" s="17" t="s">
        <v>633</v>
      </c>
      <c r="M46" s="17" t="s">
        <v>634</v>
      </c>
    </row>
    <row r="47" spans="1:13" x14ac:dyDescent="0.35">
      <c r="A47" s="17" t="s">
        <v>864</v>
      </c>
      <c r="B47" s="17">
        <v>1000000544</v>
      </c>
      <c r="C47" s="17" t="s">
        <v>865</v>
      </c>
      <c r="D47" s="17" t="s">
        <v>866</v>
      </c>
      <c r="E47" s="17" t="s">
        <v>867</v>
      </c>
      <c r="F47" s="17">
        <v>14117</v>
      </c>
      <c r="G47" s="17" t="s">
        <v>868</v>
      </c>
      <c r="H47" s="17" t="s">
        <v>511</v>
      </c>
      <c r="I47" s="17" t="s">
        <v>631</v>
      </c>
      <c r="J47" s="17" t="s">
        <v>632</v>
      </c>
      <c r="K47" s="17">
        <v>1334</v>
      </c>
      <c r="L47" s="17" t="s">
        <v>633</v>
      </c>
      <c r="M47" s="17" t="s">
        <v>678</v>
      </c>
    </row>
    <row r="48" spans="1:13" x14ac:dyDescent="0.35">
      <c r="A48" s="17" t="s">
        <v>869</v>
      </c>
      <c r="B48" s="17">
        <v>1000000546</v>
      </c>
      <c r="C48" s="17" t="s">
        <v>652</v>
      </c>
      <c r="D48" s="17" t="s">
        <v>870</v>
      </c>
      <c r="E48" s="17" t="s">
        <v>871</v>
      </c>
      <c r="F48" s="17">
        <v>999077</v>
      </c>
      <c r="G48" s="17" t="s">
        <v>872</v>
      </c>
      <c r="H48" s="17" t="s">
        <v>511</v>
      </c>
      <c r="I48" s="17" t="s">
        <v>698</v>
      </c>
      <c r="J48" s="17" t="s">
        <v>632</v>
      </c>
      <c r="K48" s="17">
        <v>1334</v>
      </c>
      <c r="L48" s="17" t="s">
        <v>633</v>
      </c>
      <c r="M48" s="17" t="s">
        <v>634</v>
      </c>
    </row>
    <row r="49" spans="1:13" x14ac:dyDescent="0.35">
      <c r="A49" s="17" t="s">
        <v>873</v>
      </c>
      <c r="B49" s="17">
        <v>1000000551</v>
      </c>
      <c r="C49" s="17" t="s">
        <v>33</v>
      </c>
      <c r="D49" s="17" t="s">
        <v>874</v>
      </c>
      <c r="E49" s="17" t="s">
        <v>875</v>
      </c>
      <c r="F49" s="17">
        <v>11415</v>
      </c>
      <c r="G49" s="17" t="s">
        <v>876</v>
      </c>
      <c r="H49" s="17" t="s">
        <v>511</v>
      </c>
      <c r="I49" s="17" t="s">
        <v>877</v>
      </c>
      <c r="J49" s="17" t="s">
        <v>632</v>
      </c>
      <c r="K49" s="17">
        <v>1334</v>
      </c>
      <c r="L49" s="17" t="s">
        <v>633</v>
      </c>
      <c r="M49" s="17" t="s">
        <v>634</v>
      </c>
    </row>
    <row r="50" spans="1:13" x14ac:dyDescent="0.35">
      <c r="A50" s="17" t="s">
        <v>878</v>
      </c>
      <c r="B50" s="17">
        <v>1000000566</v>
      </c>
      <c r="C50" s="17" t="s">
        <v>879</v>
      </c>
      <c r="D50" s="17" t="s">
        <v>880</v>
      </c>
      <c r="E50" s="17" t="s">
        <v>881</v>
      </c>
      <c r="F50" s="17" t="s">
        <v>882</v>
      </c>
      <c r="G50" s="17" t="s">
        <v>883</v>
      </c>
      <c r="H50" s="17" t="s">
        <v>515</v>
      </c>
      <c r="I50" s="17" t="s">
        <v>698</v>
      </c>
      <c r="J50" s="17" t="s">
        <v>632</v>
      </c>
      <c r="K50" s="17">
        <v>1334</v>
      </c>
      <c r="L50" s="17" t="s">
        <v>633</v>
      </c>
      <c r="M50" s="17" t="s">
        <v>634</v>
      </c>
    </row>
    <row r="51" spans="1:13" x14ac:dyDescent="0.35">
      <c r="A51" s="17" t="s">
        <v>884</v>
      </c>
      <c r="B51" s="17">
        <v>1000000571</v>
      </c>
      <c r="C51" s="17" t="s">
        <v>885</v>
      </c>
      <c r="D51" s="17" t="s">
        <v>886</v>
      </c>
      <c r="E51" s="17" t="s">
        <v>887</v>
      </c>
      <c r="F51" s="17">
        <v>28045</v>
      </c>
      <c r="G51" s="17" t="s">
        <v>888</v>
      </c>
      <c r="H51" s="17" t="s">
        <v>515</v>
      </c>
      <c r="I51" s="17" t="s">
        <v>640</v>
      </c>
      <c r="J51" s="17" t="s">
        <v>632</v>
      </c>
      <c r="K51" s="17">
        <v>1334</v>
      </c>
      <c r="L51" s="17" t="s">
        <v>633</v>
      </c>
      <c r="M51" s="17" t="s">
        <v>634</v>
      </c>
    </row>
    <row r="52" spans="1:13" x14ac:dyDescent="0.35">
      <c r="A52" s="17" t="s">
        <v>889</v>
      </c>
      <c r="B52" s="17">
        <v>1000000642</v>
      </c>
      <c r="C52" s="17" t="s">
        <v>890</v>
      </c>
      <c r="D52" s="17" t="s">
        <v>891</v>
      </c>
      <c r="E52" s="17" t="s">
        <v>892</v>
      </c>
      <c r="F52" s="17">
        <v>6763268</v>
      </c>
      <c r="G52" s="17" t="s">
        <v>893</v>
      </c>
      <c r="H52" s="17" t="s">
        <v>515</v>
      </c>
      <c r="I52" s="17" t="s">
        <v>698</v>
      </c>
      <c r="J52" s="17" t="s">
        <v>632</v>
      </c>
      <c r="K52" s="17">
        <v>1334</v>
      </c>
      <c r="L52" s="17" t="s">
        <v>633</v>
      </c>
      <c r="M52" s="17" t="s">
        <v>678</v>
      </c>
    </row>
    <row r="53" spans="1:13" x14ac:dyDescent="0.35">
      <c r="A53" s="17" t="s">
        <v>894</v>
      </c>
      <c r="B53" s="17">
        <v>1000000685</v>
      </c>
      <c r="C53" s="17" t="s">
        <v>895</v>
      </c>
      <c r="D53" s="17" t="s">
        <v>733</v>
      </c>
      <c r="E53" s="17" t="s">
        <v>702</v>
      </c>
      <c r="F53" s="17" t="s">
        <v>725</v>
      </c>
      <c r="G53" s="17" t="s">
        <v>553</v>
      </c>
      <c r="H53" s="17" t="s">
        <v>511</v>
      </c>
      <c r="I53" s="17" t="s">
        <v>631</v>
      </c>
      <c r="J53" s="17" t="s">
        <v>632</v>
      </c>
      <c r="K53" s="17">
        <v>1334</v>
      </c>
      <c r="L53" s="17" t="s">
        <v>633</v>
      </c>
      <c r="M53" s="17" t="s">
        <v>678</v>
      </c>
    </row>
    <row r="54" spans="1:13" x14ac:dyDescent="0.35">
      <c r="A54" s="17" t="s">
        <v>896</v>
      </c>
      <c r="B54" s="17">
        <v>1000000703</v>
      </c>
      <c r="C54" s="17" t="s">
        <v>897</v>
      </c>
      <c r="D54" s="17" t="s">
        <v>898</v>
      </c>
      <c r="E54" s="17" t="s">
        <v>899</v>
      </c>
      <c r="F54" s="17">
        <v>34398</v>
      </c>
      <c r="G54" s="17" t="s">
        <v>900</v>
      </c>
      <c r="H54" s="17" t="s">
        <v>515</v>
      </c>
      <c r="I54" s="17" t="s">
        <v>698</v>
      </c>
      <c r="J54" s="17" t="s">
        <v>632</v>
      </c>
      <c r="K54" s="17">
        <v>1334</v>
      </c>
      <c r="L54" s="17" t="s">
        <v>633</v>
      </c>
      <c r="M54" s="17" t="s">
        <v>678</v>
      </c>
    </row>
    <row r="55" spans="1:13" x14ac:dyDescent="0.35">
      <c r="A55" s="17" t="s">
        <v>901</v>
      </c>
      <c r="B55" s="17">
        <v>1000000753</v>
      </c>
      <c r="C55" s="17" t="s">
        <v>902</v>
      </c>
      <c r="D55" s="17" t="s">
        <v>903</v>
      </c>
      <c r="E55" s="17" t="s">
        <v>904</v>
      </c>
      <c r="F55" s="17">
        <v>1111</v>
      </c>
      <c r="G55" s="17" t="s">
        <v>905</v>
      </c>
      <c r="H55" s="17" t="s">
        <v>515</v>
      </c>
      <c r="I55" s="17" t="s">
        <v>698</v>
      </c>
      <c r="J55" s="17" t="s">
        <v>632</v>
      </c>
      <c r="K55" s="17">
        <v>1334</v>
      </c>
      <c r="L55" s="17" t="s">
        <v>633</v>
      </c>
      <c r="M55" s="17" t="s">
        <v>634</v>
      </c>
    </row>
    <row r="56" spans="1:13" x14ac:dyDescent="0.35">
      <c r="A56" s="17" t="s">
        <v>906</v>
      </c>
      <c r="B56" s="17">
        <v>1000000777</v>
      </c>
      <c r="C56" s="17" t="s">
        <v>907</v>
      </c>
      <c r="D56" s="17" t="s">
        <v>777</v>
      </c>
      <c r="E56" s="17" t="s">
        <v>778</v>
      </c>
      <c r="F56" s="17">
        <v>75024</v>
      </c>
      <c r="G56" s="17" t="s">
        <v>779</v>
      </c>
      <c r="H56" s="17" t="s">
        <v>511</v>
      </c>
      <c r="I56" s="17" t="s">
        <v>631</v>
      </c>
      <c r="J56" s="17" t="s">
        <v>632</v>
      </c>
      <c r="K56" s="17">
        <v>1334</v>
      </c>
      <c r="L56" s="17" t="s">
        <v>633</v>
      </c>
      <c r="M56" s="17" t="s">
        <v>634</v>
      </c>
    </row>
    <row r="57" spans="1:13" x14ac:dyDescent="0.35">
      <c r="A57" s="17" t="s">
        <v>908</v>
      </c>
      <c r="B57" s="17">
        <v>1000000781</v>
      </c>
      <c r="C57" s="17" t="s">
        <v>909</v>
      </c>
      <c r="D57" s="17" t="s">
        <v>910</v>
      </c>
      <c r="E57" s="17" t="s">
        <v>911</v>
      </c>
      <c r="F57" s="17">
        <v>11070</v>
      </c>
      <c r="G57" s="17" t="s">
        <v>912</v>
      </c>
      <c r="H57" s="17" t="s">
        <v>515</v>
      </c>
      <c r="I57" s="17" t="s">
        <v>698</v>
      </c>
      <c r="J57" s="17" t="s">
        <v>632</v>
      </c>
      <c r="K57" s="17">
        <v>1334</v>
      </c>
      <c r="L57" s="17" t="s">
        <v>633</v>
      </c>
      <c r="M57" s="17" t="s">
        <v>678</v>
      </c>
    </row>
    <row r="58" spans="1:13" x14ac:dyDescent="0.35">
      <c r="A58" s="17" t="s">
        <v>913</v>
      </c>
      <c r="B58" s="17">
        <v>1000000823</v>
      </c>
      <c r="C58" s="17" t="s">
        <v>914</v>
      </c>
      <c r="D58" s="17" t="s">
        <v>915</v>
      </c>
      <c r="E58" s="17" t="s">
        <v>916</v>
      </c>
      <c r="F58" s="17">
        <v>11520</v>
      </c>
      <c r="G58" s="17" t="s">
        <v>917</v>
      </c>
      <c r="H58" s="17" t="s">
        <v>515</v>
      </c>
      <c r="I58" s="17" t="s">
        <v>918</v>
      </c>
      <c r="J58" s="17" t="s">
        <v>632</v>
      </c>
      <c r="K58" s="17">
        <v>1334</v>
      </c>
      <c r="L58" s="17" t="s">
        <v>633</v>
      </c>
      <c r="M58" s="17" t="s">
        <v>634</v>
      </c>
    </row>
    <row r="59" spans="1:13" x14ac:dyDescent="0.35">
      <c r="A59" s="17" t="s">
        <v>919</v>
      </c>
      <c r="B59" s="17">
        <v>1000000880</v>
      </c>
      <c r="C59" s="17" t="s">
        <v>920</v>
      </c>
      <c r="D59" s="17" t="s">
        <v>921</v>
      </c>
      <c r="E59" s="17" t="s">
        <v>922</v>
      </c>
      <c r="F59" s="17">
        <v>1831</v>
      </c>
      <c r="G59" s="17" t="s">
        <v>923</v>
      </c>
      <c r="H59" s="17" t="s">
        <v>511</v>
      </c>
      <c r="I59" s="17" t="s">
        <v>631</v>
      </c>
      <c r="J59" s="17" t="s">
        <v>632</v>
      </c>
      <c r="K59" s="17">
        <v>1334</v>
      </c>
      <c r="L59" s="17" t="s">
        <v>633</v>
      </c>
      <c r="M59" s="17" t="s">
        <v>634</v>
      </c>
    </row>
    <row r="60" spans="1:13" x14ac:dyDescent="0.35">
      <c r="A60" s="17" t="s">
        <v>924</v>
      </c>
      <c r="B60" s="17">
        <v>1000000882</v>
      </c>
      <c r="C60" s="17" t="s">
        <v>925</v>
      </c>
      <c r="D60" s="17" t="s">
        <v>681</v>
      </c>
      <c r="E60" s="17" t="s">
        <v>682</v>
      </c>
      <c r="F60" s="17" t="s">
        <v>683</v>
      </c>
      <c r="G60" s="17" t="s">
        <v>684</v>
      </c>
      <c r="H60" s="17" t="s">
        <v>511</v>
      </c>
      <c r="I60" s="17" t="s">
        <v>631</v>
      </c>
      <c r="J60" s="17" t="s">
        <v>632</v>
      </c>
      <c r="K60" s="17">
        <v>1334</v>
      </c>
      <c r="L60" s="17" t="s">
        <v>633</v>
      </c>
      <c r="M60" s="17" t="s">
        <v>634</v>
      </c>
    </row>
    <row r="61" spans="1:13" x14ac:dyDescent="0.35">
      <c r="A61" s="17" t="s">
        <v>926</v>
      </c>
      <c r="B61" s="17">
        <v>1000000901</v>
      </c>
      <c r="C61" s="17" t="s">
        <v>927</v>
      </c>
      <c r="D61" s="17" t="s">
        <v>928</v>
      </c>
      <c r="E61" s="17" t="s">
        <v>929</v>
      </c>
      <c r="F61" s="17">
        <v>48092</v>
      </c>
      <c r="G61" s="17" t="s">
        <v>930</v>
      </c>
      <c r="H61" s="17" t="s">
        <v>515</v>
      </c>
      <c r="I61" s="17" t="s">
        <v>698</v>
      </c>
      <c r="J61" s="17" t="s">
        <v>632</v>
      </c>
      <c r="K61" s="17">
        <v>1334</v>
      </c>
      <c r="L61" s="17" t="s">
        <v>633</v>
      </c>
      <c r="M61" s="17" t="s">
        <v>678</v>
      </c>
    </row>
    <row r="62" spans="1:13" x14ac:dyDescent="0.35">
      <c r="A62" s="17" t="s">
        <v>931</v>
      </c>
      <c r="B62" s="17">
        <v>1000000907</v>
      </c>
      <c r="C62" s="17" t="s">
        <v>932</v>
      </c>
      <c r="D62" s="17" t="s">
        <v>933</v>
      </c>
      <c r="E62" s="17" t="s">
        <v>934</v>
      </c>
      <c r="F62" s="17">
        <v>2066</v>
      </c>
      <c r="G62" s="17" t="s">
        <v>935</v>
      </c>
      <c r="H62" s="17" t="s">
        <v>511</v>
      </c>
      <c r="I62" s="17" t="s">
        <v>631</v>
      </c>
      <c r="J62" s="17" t="s">
        <v>632</v>
      </c>
      <c r="K62" s="17">
        <v>1334</v>
      </c>
      <c r="L62" s="17" t="s">
        <v>633</v>
      </c>
      <c r="M62" s="17" t="s">
        <v>678</v>
      </c>
    </row>
    <row r="63" spans="1:13" x14ac:dyDescent="0.35">
      <c r="A63" s="17" t="s">
        <v>936</v>
      </c>
      <c r="B63" s="17">
        <v>1000000959</v>
      </c>
      <c r="C63" s="17" t="s">
        <v>937</v>
      </c>
      <c r="D63" s="17" t="s">
        <v>938</v>
      </c>
      <c r="E63" s="17" t="s">
        <v>665</v>
      </c>
      <c r="F63" s="17"/>
      <c r="G63" s="17" t="s">
        <v>939</v>
      </c>
      <c r="H63" s="17" t="s">
        <v>511</v>
      </c>
      <c r="I63" s="17" t="s">
        <v>705</v>
      </c>
      <c r="J63" s="17" t="s">
        <v>632</v>
      </c>
      <c r="K63" s="17">
        <v>1334</v>
      </c>
      <c r="L63" s="17" t="s">
        <v>633</v>
      </c>
      <c r="M63" s="17" t="s">
        <v>634</v>
      </c>
    </row>
    <row r="64" spans="1:13" x14ac:dyDescent="0.35">
      <c r="A64" s="17" t="s">
        <v>940</v>
      </c>
      <c r="B64" s="17">
        <v>1000000987</v>
      </c>
      <c r="C64" s="17" t="s">
        <v>941</v>
      </c>
      <c r="D64" s="17" t="s">
        <v>942</v>
      </c>
      <c r="E64" s="17" t="s">
        <v>943</v>
      </c>
      <c r="F64" s="17" t="s">
        <v>944</v>
      </c>
      <c r="G64" s="17" t="s">
        <v>945</v>
      </c>
      <c r="H64" s="17" t="s">
        <v>511</v>
      </c>
      <c r="I64" s="17" t="s">
        <v>631</v>
      </c>
      <c r="J64" s="17" t="s">
        <v>632</v>
      </c>
      <c r="K64" s="17">
        <v>1334</v>
      </c>
      <c r="L64" s="17" t="s">
        <v>633</v>
      </c>
      <c r="M64" s="17" t="s">
        <v>678</v>
      </c>
    </row>
    <row r="65" spans="1:13" x14ac:dyDescent="0.35">
      <c r="A65" s="17" t="s">
        <v>946</v>
      </c>
      <c r="B65" s="17">
        <v>1000001062</v>
      </c>
      <c r="C65" s="17" t="s">
        <v>947</v>
      </c>
      <c r="D65" s="17" t="s">
        <v>948</v>
      </c>
      <c r="E65" s="17" t="s">
        <v>949</v>
      </c>
      <c r="F65" s="17">
        <v>19002</v>
      </c>
      <c r="G65" s="17" t="s">
        <v>950</v>
      </c>
      <c r="H65" s="17" t="s">
        <v>511</v>
      </c>
      <c r="I65" s="17" t="s">
        <v>705</v>
      </c>
      <c r="J65" s="17" t="s">
        <v>632</v>
      </c>
      <c r="K65" s="17">
        <v>1334</v>
      </c>
      <c r="L65" s="17" t="s">
        <v>633</v>
      </c>
      <c r="M65" s="17" t="s">
        <v>678</v>
      </c>
    </row>
    <row r="66" spans="1:13" x14ac:dyDescent="0.35">
      <c r="A66" s="17" t="s">
        <v>951</v>
      </c>
      <c r="B66" s="17">
        <v>1000001068</v>
      </c>
      <c r="C66" s="17" t="s">
        <v>952</v>
      </c>
      <c r="D66" s="17" t="s">
        <v>953</v>
      </c>
      <c r="E66" s="17" t="s">
        <v>954</v>
      </c>
      <c r="F66" s="17">
        <v>125171</v>
      </c>
      <c r="G66" s="17" t="s">
        <v>955</v>
      </c>
      <c r="H66" s="17" t="s">
        <v>515</v>
      </c>
      <c r="I66" s="17" t="s">
        <v>698</v>
      </c>
      <c r="J66" s="17" t="s">
        <v>632</v>
      </c>
      <c r="K66" s="17">
        <v>1334</v>
      </c>
      <c r="L66" s="17" t="s">
        <v>633</v>
      </c>
      <c r="M66" s="17" t="s">
        <v>678</v>
      </c>
    </row>
    <row r="67" spans="1:13" x14ac:dyDescent="0.35">
      <c r="A67" s="17" t="s">
        <v>956</v>
      </c>
      <c r="B67" s="17">
        <v>1000001084</v>
      </c>
      <c r="C67" s="17" t="s">
        <v>43</v>
      </c>
      <c r="D67" s="17" t="s">
        <v>957</v>
      </c>
      <c r="E67" s="17" t="s">
        <v>676</v>
      </c>
      <c r="F67" s="17">
        <v>211100</v>
      </c>
      <c r="G67" s="17" t="s">
        <v>958</v>
      </c>
      <c r="H67" s="17" t="s">
        <v>511</v>
      </c>
      <c r="I67" s="17" t="s">
        <v>640</v>
      </c>
      <c r="J67" s="17" t="s">
        <v>632</v>
      </c>
      <c r="K67" s="17">
        <v>1334</v>
      </c>
      <c r="L67" s="17" t="s">
        <v>633</v>
      </c>
      <c r="M67" s="17" t="s">
        <v>678</v>
      </c>
    </row>
    <row r="68" spans="1:13" x14ac:dyDescent="0.35">
      <c r="A68" s="17" t="s">
        <v>959</v>
      </c>
      <c r="B68" s="17">
        <v>1000001094</v>
      </c>
      <c r="C68" s="17" t="s">
        <v>960</v>
      </c>
      <c r="D68" s="17" t="s">
        <v>961</v>
      </c>
      <c r="E68" s="17" t="s">
        <v>962</v>
      </c>
      <c r="F68" s="17">
        <v>122002</v>
      </c>
      <c r="G68" s="17" t="s">
        <v>963</v>
      </c>
      <c r="H68" s="17" t="s">
        <v>515</v>
      </c>
      <c r="I68" s="17" t="s">
        <v>640</v>
      </c>
      <c r="J68" s="17" t="s">
        <v>632</v>
      </c>
      <c r="K68" s="17">
        <v>1334</v>
      </c>
      <c r="L68" s="17" t="s">
        <v>633</v>
      </c>
      <c r="M68" s="17" t="s">
        <v>678</v>
      </c>
    </row>
    <row r="69" spans="1:13" x14ac:dyDescent="0.35">
      <c r="A69" s="17" t="s">
        <v>964</v>
      </c>
      <c r="B69" s="17">
        <v>1000001138</v>
      </c>
      <c r="C69" s="17" t="s">
        <v>965</v>
      </c>
      <c r="D69" s="17" t="s">
        <v>733</v>
      </c>
      <c r="E69" s="17" t="s">
        <v>702</v>
      </c>
      <c r="F69" s="17" t="s">
        <v>725</v>
      </c>
      <c r="G69" s="17" t="s">
        <v>553</v>
      </c>
      <c r="H69" s="17" t="s">
        <v>511</v>
      </c>
      <c r="I69" s="17" t="s">
        <v>631</v>
      </c>
      <c r="J69" s="17" t="s">
        <v>632</v>
      </c>
      <c r="K69" s="17">
        <v>1334</v>
      </c>
      <c r="L69" s="17" t="s">
        <v>633</v>
      </c>
      <c r="M69" s="17" t="s">
        <v>634</v>
      </c>
    </row>
    <row r="70" spans="1:13" x14ac:dyDescent="0.35">
      <c r="A70" s="17" t="s">
        <v>966</v>
      </c>
      <c r="B70" s="17">
        <v>1000001148</v>
      </c>
      <c r="C70" s="17" t="s">
        <v>967</v>
      </c>
      <c r="D70" s="17" t="s">
        <v>968</v>
      </c>
      <c r="E70" s="17" t="s">
        <v>702</v>
      </c>
      <c r="F70" s="17" t="s">
        <v>783</v>
      </c>
      <c r="G70" s="17" t="s">
        <v>553</v>
      </c>
      <c r="H70" s="17" t="s">
        <v>511</v>
      </c>
      <c r="I70" s="17" t="s">
        <v>969</v>
      </c>
      <c r="J70" s="17" t="s">
        <v>632</v>
      </c>
      <c r="K70" s="17">
        <v>1334</v>
      </c>
      <c r="L70" s="17" t="s">
        <v>633</v>
      </c>
      <c r="M70" s="17" t="s">
        <v>678</v>
      </c>
    </row>
    <row r="71" spans="1:13" x14ac:dyDescent="0.35">
      <c r="A71" s="17" t="s">
        <v>970</v>
      </c>
      <c r="B71" s="17">
        <v>1000001194</v>
      </c>
      <c r="C71" s="17" t="s">
        <v>971</v>
      </c>
      <c r="D71" s="17" t="s">
        <v>972</v>
      </c>
      <c r="E71" s="17" t="s">
        <v>973</v>
      </c>
      <c r="F71" s="17">
        <v>10073</v>
      </c>
      <c r="G71" s="17" t="s">
        <v>974</v>
      </c>
      <c r="H71" s="17" t="s">
        <v>515</v>
      </c>
      <c r="I71" s="17" t="s">
        <v>640</v>
      </c>
      <c r="J71" s="17" t="s">
        <v>632</v>
      </c>
      <c r="K71" s="17">
        <v>1334</v>
      </c>
      <c r="L71" s="17" t="s">
        <v>633</v>
      </c>
      <c r="M71" s="17" t="s">
        <v>634</v>
      </c>
    </row>
    <row r="72" spans="1:13" x14ac:dyDescent="0.35">
      <c r="A72" s="17" t="s">
        <v>975</v>
      </c>
      <c r="B72" s="17">
        <v>1000001196</v>
      </c>
      <c r="C72" s="17" t="s">
        <v>976</v>
      </c>
      <c r="D72" s="17" t="s">
        <v>977</v>
      </c>
      <c r="E72" s="17" t="s">
        <v>978</v>
      </c>
      <c r="F72" s="17">
        <v>1014</v>
      </c>
      <c r="G72" s="17" t="s">
        <v>979</v>
      </c>
      <c r="H72" s="17" t="s">
        <v>511</v>
      </c>
      <c r="I72" s="17" t="s">
        <v>631</v>
      </c>
      <c r="J72" s="17" t="s">
        <v>632</v>
      </c>
      <c r="K72" s="17">
        <v>1334</v>
      </c>
      <c r="L72" s="17" t="s">
        <v>633</v>
      </c>
      <c r="M72" s="17" t="s">
        <v>634</v>
      </c>
    </row>
    <row r="73" spans="1:13" x14ac:dyDescent="0.35">
      <c r="A73" s="17" t="s">
        <v>980</v>
      </c>
      <c r="B73" s="17">
        <v>1000001230</v>
      </c>
      <c r="C73" s="17" t="s">
        <v>981</v>
      </c>
      <c r="D73" s="17" t="s">
        <v>982</v>
      </c>
      <c r="E73" s="17" t="s">
        <v>983</v>
      </c>
      <c r="F73" s="17">
        <v>2070</v>
      </c>
      <c r="G73" s="17" t="s">
        <v>984</v>
      </c>
      <c r="H73" s="17" t="s">
        <v>511</v>
      </c>
      <c r="I73" s="17" t="s">
        <v>631</v>
      </c>
      <c r="J73" s="17" t="s">
        <v>632</v>
      </c>
      <c r="K73" s="17">
        <v>1334</v>
      </c>
      <c r="L73" s="17" t="s">
        <v>633</v>
      </c>
      <c r="M73" s="17" t="s">
        <v>634</v>
      </c>
    </row>
    <row r="74" spans="1:13" x14ac:dyDescent="0.35">
      <c r="A74" s="17" t="s">
        <v>985</v>
      </c>
      <c r="B74" s="17">
        <v>1000001254</v>
      </c>
      <c r="C74" s="17" t="s">
        <v>986</v>
      </c>
      <c r="D74" s="17" t="s">
        <v>987</v>
      </c>
      <c r="E74" s="17" t="s">
        <v>988</v>
      </c>
      <c r="F74" s="17" t="s">
        <v>989</v>
      </c>
      <c r="G74" s="17" t="s">
        <v>990</v>
      </c>
      <c r="H74" s="17" t="s">
        <v>515</v>
      </c>
      <c r="I74" s="17" t="s">
        <v>640</v>
      </c>
      <c r="J74" s="17" t="s">
        <v>632</v>
      </c>
      <c r="K74" s="17">
        <v>1334</v>
      </c>
      <c r="L74" s="17" t="s">
        <v>633</v>
      </c>
      <c r="M74" s="17" t="s">
        <v>678</v>
      </c>
    </row>
    <row r="75" spans="1:13" x14ac:dyDescent="0.35">
      <c r="A75" s="17" t="s">
        <v>991</v>
      </c>
      <c r="B75" s="17">
        <v>1000001295</v>
      </c>
      <c r="C75" s="17" t="s">
        <v>992</v>
      </c>
      <c r="D75" s="17" t="s">
        <v>993</v>
      </c>
      <c r="E75" s="17" t="s">
        <v>702</v>
      </c>
      <c r="F75" s="17" t="s">
        <v>994</v>
      </c>
      <c r="G75" s="17" t="s">
        <v>553</v>
      </c>
      <c r="H75" s="17" t="s">
        <v>511</v>
      </c>
      <c r="I75" s="17" t="s">
        <v>705</v>
      </c>
      <c r="J75" s="17" t="s">
        <v>632</v>
      </c>
      <c r="K75" s="17">
        <v>1334</v>
      </c>
      <c r="L75" s="17" t="s">
        <v>633</v>
      </c>
      <c r="M75" s="17" t="s">
        <v>634</v>
      </c>
    </row>
    <row r="76" spans="1:13" x14ac:dyDescent="0.35">
      <c r="A76" s="17" t="s">
        <v>995</v>
      </c>
      <c r="B76" s="17">
        <v>1000001309</v>
      </c>
      <c r="C76" s="17" t="s">
        <v>996</v>
      </c>
      <c r="D76" s="17" t="s">
        <v>733</v>
      </c>
      <c r="E76" s="17" t="s">
        <v>702</v>
      </c>
      <c r="F76" s="17" t="s">
        <v>725</v>
      </c>
      <c r="G76" s="17" t="s">
        <v>553</v>
      </c>
      <c r="H76" s="17" t="s">
        <v>511</v>
      </c>
      <c r="I76" s="17" t="s">
        <v>631</v>
      </c>
      <c r="J76" s="17" t="s">
        <v>632</v>
      </c>
      <c r="K76" s="17">
        <v>1334</v>
      </c>
      <c r="L76" s="17" t="s">
        <v>633</v>
      </c>
      <c r="M76" s="17" t="s">
        <v>678</v>
      </c>
    </row>
    <row r="77" spans="1:13" x14ac:dyDescent="0.35">
      <c r="A77" s="17" t="s">
        <v>997</v>
      </c>
      <c r="B77" s="17">
        <v>1000001650</v>
      </c>
      <c r="C77" s="17" t="s">
        <v>998</v>
      </c>
      <c r="D77" s="17" t="s">
        <v>999</v>
      </c>
      <c r="E77" s="17" t="s">
        <v>1000</v>
      </c>
      <c r="F77" s="17">
        <v>101241</v>
      </c>
      <c r="G77" s="17" t="s">
        <v>1001</v>
      </c>
      <c r="H77" s="17" t="s">
        <v>515</v>
      </c>
      <c r="I77" s="17" t="s">
        <v>640</v>
      </c>
      <c r="J77" s="17" t="s">
        <v>632</v>
      </c>
      <c r="K77" s="17">
        <v>1334</v>
      </c>
      <c r="L77" s="17" t="s">
        <v>633</v>
      </c>
      <c r="M77" s="17" t="s">
        <v>634</v>
      </c>
    </row>
    <row r="78" spans="1:13" x14ac:dyDescent="0.35">
      <c r="A78" s="17" t="s">
        <v>1002</v>
      </c>
      <c r="B78" s="17">
        <v>1000001654</v>
      </c>
      <c r="C78" s="17" t="s">
        <v>1003</v>
      </c>
      <c r="D78" s="17" t="s">
        <v>1004</v>
      </c>
      <c r="E78" s="17" t="s">
        <v>1005</v>
      </c>
      <c r="F78" s="17" t="s">
        <v>944</v>
      </c>
      <c r="G78" s="17" t="s">
        <v>1006</v>
      </c>
      <c r="H78" s="17" t="s">
        <v>515</v>
      </c>
      <c r="I78" s="17" t="s">
        <v>640</v>
      </c>
      <c r="J78" s="17" t="s">
        <v>632</v>
      </c>
      <c r="K78" s="17">
        <v>1334</v>
      </c>
      <c r="L78" s="17" t="s">
        <v>633</v>
      </c>
      <c r="M78" s="17" t="s">
        <v>678</v>
      </c>
    </row>
    <row r="79" spans="1:13" x14ac:dyDescent="0.35">
      <c r="A79" s="17" t="s">
        <v>1007</v>
      </c>
      <c r="B79" s="17">
        <v>1000001736</v>
      </c>
      <c r="C79" s="17" t="s">
        <v>1008</v>
      </c>
      <c r="D79" s="17" t="s">
        <v>1009</v>
      </c>
      <c r="E79" s="17" t="s">
        <v>1010</v>
      </c>
      <c r="F79" s="17"/>
      <c r="G79" s="17" t="s">
        <v>1011</v>
      </c>
      <c r="H79" s="17" t="s">
        <v>511</v>
      </c>
      <c r="I79" s="17" t="s">
        <v>631</v>
      </c>
      <c r="J79" s="17" t="s">
        <v>632</v>
      </c>
      <c r="K79" s="17">
        <v>1334</v>
      </c>
      <c r="L79" s="17" t="s">
        <v>633</v>
      </c>
      <c r="M79" s="17" t="s">
        <v>678</v>
      </c>
    </row>
    <row r="80" spans="1:13" x14ac:dyDescent="0.35">
      <c r="A80" s="17" t="s">
        <v>1012</v>
      </c>
      <c r="B80" s="17">
        <v>1000001776</v>
      </c>
      <c r="C80" s="17" t="s">
        <v>1013</v>
      </c>
      <c r="D80" s="17" t="s">
        <v>1014</v>
      </c>
      <c r="E80" s="17" t="s">
        <v>1015</v>
      </c>
      <c r="F80" s="17">
        <v>8009</v>
      </c>
      <c r="G80" s="17" t="s">
        <v>1016</v>
      </c>
      <c r="H80" s="17" t="s">
        <v>511</v>
      </c>
      <c r="I80" s="17" t="s">
        <v>631</v>
      </c>
      <c r="J80" s="17" t="s">
        <v>632</v>
      </c>
      <c r="K80" s="17">
        <v>1334</v>
      </c>
      <c r="L80" s="17" t="s">
        <v>633</v>
      </c>
      <c r="M80" s="17" t="s">
        <v>634</v>
      </c>
    </row>
    <row r="81" spans="1:13" x14ac:dyDescent="0.35">
      <c r="A81" s="17" t="s">
        <v>1017</v>
      </c>
      <c r="B81" s="17">
        <v>1000001792</v>
      </c>
      <c r="C81" s="17" t="s">
        <v>1018</v>
      </c>
      <c r="D81" s="17" t="s">
        <v>1019</v>
      </c>
      <c r="E81" s="17" t="s">
        <v>1020</v>
      </c>
      <c r="F81" s="17">
        <v>12577</v>
      </c>
      <c r="G81" s="17" t="s">
        <v>1021</v>
      </c>
      <c r="H81" s="17" t="s">
        <v>515</v>
      </c>
      <c r="I81" s="17" t="s">
        <v>698</v>
      </c>
      <c r="J81" s="17" t="s">
        <v>632</v>
      </c>
      <c r="K81" s="17">
        <v>1334</v>
      </c>
      <c r="L81" s="17" t="s">
        <v>633</v>
      </c>
      <c r="M81" s="17" t="s">
        <v>678</v>
      </c>
    </row>
    <row r="82" spans="1:13" x14ac:dyDescent="0.35">
      <c r="A82" s="17" t="s">
        <v>1022</v>
      </c>
      <c r="B82" s="17">
        <v>1000001822</v>
      </c>
      <c r="C82" s="17" t="s">
        <v>1023</v>
      </c>
      <c r="D82" s="17" t="s">
        <v>1024</v>
      </c>
      <c r="E82" s="17" t="s">
        <v>949</v>
      </c>
      <c r="F82" s="17">
        <v>19002</v>
      </c>
      <c r="G82" s="17" t="s">
        <v>950</v>
      </c>
      <c r="H82" s="17" t="s">
        <v>511</v>
      </c>
      <c r="I82" s="17" t="s">
        <v>705</v>
      </c>
      <c r="J82" s="17" t="s">
        <v>632</v>
      </c>
      <c r="K82" s="17">
        <v>1334</v>
      </c>
      <c r="L82" s="17" t="s">
        <v>633</v>
      </c>
      <c r="M82" s="17" t="s">
        <v>634</v>
      </c>
    </row>
    <row r="83" spans="1:13" x14ac:dyDescent="0.35">
      <c r="A83" s="17" t="s">
        <v>1025</v>
      </c>
      <c r="B83" s="17">
        <v>1000001823</v>
      </c>
      <c r="C83" s="17" t="s">
        <v>46</v>
      </c>
      <c r="D83" s="17" t="s">
        <v>724</v>
      </c>
      <c r="E83" s="17" t="s">
        <v>702</v>
      </c>
      <c r="F83" s="17" t="s">
        <v>783</v>
      </c>
      <c r="G83" s="17" t="s">
        <v>553</v>
      </c>
      <c r="H83" s="17" t="s">
        <v>515</v>
      </c>
      <c r="I83" s="17" t="s">
        <v>640</v>
      </c>
      <c r="J83" s="17" t="s">
        <v>632</v>
      </c>
      <c r="K83" s="17">
        <v>1334</v>
      </c>
      <c r="L83" s="17" t="s">
        <v>633</v>
      </c>
      <c r="M83" s="17" t="s">
        <v>634</v>
      </c>
    </row>
    <row r="84" spans="1:13" x14ac:dyDescent="0.35">
      <c r="A84" s="17" t="s">
        <v>699</v>
      </c>
      <c r="B84" s="17">
        <v>1000001835</v>
      </c>
      <c r="C84" s="17" t="s">
        <v>1026</v>
      </c>
      <c r="D84" s="17" t="s">
        <v>1027</v>
      </c>
      <c r="E84" s="17" t="s">
        <v>702</v>
      </c>
      <c r="F84" s="17" t="s">
        <v>1028</v>
      </c>
      <c r="G84" s="17" t="s">
        <v>1029</v>
      </c>
      <c r="H84" s="17" t="s">
        <v>515</v>
      </c>
      <c r="I84" s="17" t="s">
        <v>640</v>
      </c>
      <c r="J84" s="17" t="s">
        <v>632</v>
      </c>
      <c r="K84" s="17">
        <v>1334</v>
      </c>
      <c r="L84" s="17" t="s">
        <v>633</v>
      </c>
      <c r="M84" s="17" t="s">
        <v>678</v>
      </c>
    </row>
    <row r="85" spans="1:13" x14ac:dyDescent="0.35">
      <c r="A85" s="17" t="s">
        <v>1030</v>
      </c>
      <c r="B85" s="17">
        <v>1000001861</v>
      </c>
      <c r="C85" s="17" t="s">
        <v>1031</v>
      </c>
      <c r="D85" s="17" t="s">
        <v>1032</v>
      </c>
      <c r="E85" s="17" t="s">
        <v>702</v>
      </c>
      <c r="F85" s="17" t="s">
        <v>725</v>
      </c>
      <c r="G85" s="17" t="s">
        <v>553</v>
      </c>
      <c r="H85" s="17" t="s">
        <v>511</v>
      </c>
      <c r="I85" s="17" t="s">
        <v>631</v>
      </c>
      <c r="J85" s="17" t="s">
        <v>632</v>
      </c>
      <c r="K85" s="17">
        <v>1334</v>
      </c>
      <c r="L85" s="17" t="s">
        <v>633</v>
      </c>
      <c r="M85" s="17" t="s">
        <v>678</v>
      </c>
    </row>
    <row r="86" spans="1:13" x14ac:dyDescent="0.35">
      <c r="A86" s="17" t="s">
        <v>699</v>
      </c>
      <c r="B86" s="17">
        <v>1000001930</v>
      </c>
      <c r="C86" s="17" t="s">
        <v>1033</v>
      </c>
      <c r="D86" s="17" t="s">
        <v>1027</v>
      </c>
      <c r="E86" s="17" t="s">
        <v>702</v>
      </c>
      <c r="F86" s="17" t="s">
        <v>1028</v>
      </c>
      <c r="G86" s="17" t="s">
        <v>1029</v>
      </c>
      <c r="H86" s="17" t="s">
        <v>515</v>
      </c>
      <c r="I86" s="17" t="s">
        <v>640</v>
      </c>
      <c r="J86" s="17" t="s">
        <v>632</v>
      </c>
      <c r="K86" s="17">
        <v>1334</v>
      </c>
      <c r="L86" s="17" t="s">
        <v>633</v>
      </c>
      <c r="M86" s="17" t="s">
        <v>678</v>
      </c>
    </row>
    <row r="87" spans="1:13" x14ac:dyDescent="0.35">
      <c r="A87" s="17" t="s">
        <v>1034</v>
      </c>
      <c r="B87" s="17">
        <v>1000001997</v>
      </c>
      <c r="C87" s="17" t="s">
        <v>1035</v>
      </c>
      <c r="D87" s="17" t="s">
        <v>1036</v>
      </c>
      <c r="E87" s="17" t="s">
        <v>702</v>
      </c>
      <c r="F87" s="17" t="s">
        <v>1037</v>
      </c>
      <c r="G87" s="17" t="s">
        <v>1038</v>
      </c>
      <c r="H87" s="17" t="s">
        <v>511</v>
      </c>
      <c r="I87" s="17" t="s">
        <v>631</v>
      </c>
      <c r="J87" s="17" t="s">
        <v>632</v>
      </c>
      <c r="K87" s="17">
        <v>1334</v>
      </c>
      <c r="L87" s="17" t="s">
        <v>633</v>
      </c>
      <c r="M87" s="17" t="s">
        <v>678</v>
      </c>
    </row>
    <row r="88" spans="1:13" x14ac:dyDescent="0.35">
      <c r="A88" s="17" t="s">
        <v>1039</v>
      </c>
      <c r="B88" s="17">
        <v>1000002065</v>
      </c>
      <c r="C88" s="17" t="s">
        <v>1040</v>
      </c>
      <c r="D88" s="17" t="s">
        <v>1041</v>
      </c>
      <c r="E88" s="17" t="s">
        <v>1042</v>
      </c>
      <c r="F88" s="17" t="s">
        <v>1043</v>
      </c>
      <c r="G88" s="17" t="s">
        <v>1044</v>
      </c>
      <c r="H88" s="17" t="s">
        <v>511</v>
      </c>
      <c r="I88" s="17" t="s">
        <v>631</v>
      </c>
      <c r="J88" s="17" t="s">
        <v>632</v>
      </c>
      <c r="K88" s="17">
        <v>1334</v>
      </c>
      <c r="L88" s="17" t="s">
        <v>633</v>
      </c>
      <c r="M88" s="17" t="s">
        <v>634</v>
      </c>
    </row>
    <row r="89" spans="1:13" x14ac:dyDescent="0.35">
      <c r="A89" s="17" t="s">
        <v>1045</v>
      </c>
      <c r="B89" s="17">
        <v>1000002081</v>
      </c>
      <c r="C89" s="17" t="s">
        <v>1046</v>
      </c>
      <c r="D89" s="17" t="s">
        <v>1047</v>
      </c>
      <c r="E89" s="17" t="s">
        <v>973</v>
      </c>
      <c r="F89" s="17"/>
      <c r="G89" s="17" t="s">
        <v>974</v>
      </c>
      <c r="H89" s="17" t="s">
        <v>511</v>
      </c>
      <c r="I89" s="17" t="s">
        <v>705</v>
      </c>
      <c r="J89" s="17" t="s">
        <v>632</v>
      </c>
      <c r="K89" s="17">
        <v>1334</v>
      </c>
      <c r="L89" s="17" t="s">
        <v>633</v>
      </c>
      <c r="M89" s="17" t="s">
        <v>634</v>
      </c>
    </row>
    <row r="90" spans="1:13" x14ac:dyDescent="0.35">
      <c r="A90" s="17" t="s">
        <v>1048</v>
      </c>
      <c r="B90" s="17">
        <v>1000002095</v>
      </c>
      <c r="C90" s="17" t="s">
        <v>1049</v>
      </c>
      <c r="D90" s="17" t="s">
        <v>1050</v>
      </c>
      <c r="E90" s="17" t="s">
        <v>1051</v>
      </c>
      <c r="F90" s="17">
        <v>11101</v>
      </c>
      <c r="G90" s="17" t="s">
        <v>1052</v>
      </c>
      <c r="H90" s="17" t="s">
        <v>511</v>
      </c>
      <c r="I90" s="17" t="s">
        <v>631</v>
      </c>
      <c r="J90" s="17" t="s">
        <v>632</v>
      </c>
      <c r="K90" s="17">
        <v>1334</v>
      </c>
      <c r="L90" s="17" t="s">
        <v>633</v>
      </c>
      <c r="M90" s="17" t="s">
        <v>634</v>
      </c>
    </row>
    <row r="91" spans="1:13" x14ac:dyDescent="0.35">
      <c r="A91" s="17" t="s">
        <v>1053</v>
      </c>
      <c r="B91" s="17">
        <v>1000002120</v>
      </c>
      <c r="C91" s="17" t="s">
        <v>1054</v>
      </c>
      <c r="D91" s="17" t="s">
        <v>1055</v>
      </c>
      <c r="E91" s="17" t="s">
        <v>1056</v>
      </c>
      <c r="F91" s="17">
        <v>16075</v>
      </c>
      <c r="G91" s="17" t="s">
        <v>1057</v>
      </c>
      <c r="H91" s="17" t="s">
        <v>511</v>
      </c>
      <c r="I91" s="17" t="s">
        <v>631</v>
      </c>
      <c r="J91" s="17" t="s">
        <v>632</v>
      </c>
      <c r="K91" s="17">
        <v>1334</v>
      </c>
      <c r="L91" s="17" t="s">
        <v>633</v>
      </c>
      <c r="M91" s="17" t="s">
        <v>678</v>
      </c>
    </row>
    <row r="92" spans="1:13" x14ac:dyDescent="0.35">
      <c r="A92" s="17" t="s">
        <v>1058</v>
      </c>
      <c r="B92" s="17">
        <v>1000002125</v>
      </c>
      <c r="C92" s="17" t="s">
        <v>1059</v>
      </c>
      <c r="D92" s="17" t="s">
        <v>1060</v>
      </c>
      <c r="E92" s="17" t="s">
        <v>1061</v>
      </c>
      <c r="F92" s="17"/>
      <c r="G92" s="17" t="s">
        <v>1062</v>
      </c>
      <c r="H92" s="17" t="s">
        <v>511</v>
      </c>
      <c r="I92" s="17" t="s">
        <v>631</v>
      </c>
      <c r="J92" s="17" t="s">
        <v>632</v>
      </c>
      <c r="K92" s="17">
        <v>1334</v>
      </c>
      <c r="L92" s="17" t="s">
        <v>633</v>
      </c>
      <c r="M92" s="17" t="s">
        <v>678</v>
      </c>
    </row>
    <row r="93" spans="1:13" x14ac:dyDescent="0.35">
      <c r="A93" s="17" t="s">
        <v>1063</v>
      </c>
      <c r="B93" s="17">
        <v>1000002130</v>
      </c>
      <c r="C93" s="17" t="s">
        <v>1064</v>
      </c>
      <c r="D93" s="17" t="s">
        <v>1065</v>
      </c>
      <c r="E93" s="17" t="s">
        <v>676</v>
      </c>
      <c r="F93" s="17">
        <v>510665</v>
      </c>
      <c r="G93" s="17" t="s">
        <v>1066</v>
      </c>
      <c r="H93" s="17" t="s">
        <v>515</v>
      </c>
      <c r="I93" s="17" t="s">
        <v>698</v>
      </c>
      <c r="J93" s="17" t="s">
        <v>632</v>
      </c>
      <c r="K93" s="17">
        <v>1334</v>
      </c>
      <c r="L93" s="17" t="s">
        <v>633</v>
      </c>
      <c r="M93" s="17" t="s">
        <v>678</v>
      </c>
    </row>
    <row r="94" spans="1:13" x14ac:dyDescent="0.35">
      <c r="A94" s="17" t="s">
        <v>1067</v>
      </c>
      <c r="B94" s="17">
        <v>1000002135</v>
      </c>
      <c r="C94" s="17" t="s">
        <v>1068</v>
      </c>
      <c r="D94" s="17" t="s">
        <v>1069</v>
      </c>
      <c r="E94" s="17" t="s">
        <v>676</v>
      </c>
      <c r="F94" s="17">
        <v>100102</v>
      </c>
      <c r="G94" s="17" t="s">
        <v>677</v>
      </c>
      <c r="H94" s="17" t="s">
        <v>515</v>
      </c>
      <c r="I94" s="17" t="s">
        <v>640</v>
      </c>
      <c r="J94" s="17" t="s">
        <v>632</v>
      </c>
      <c r="K94" s="17">
        <v>1334</v>
      </c>
      <c r="L94" s="17" t="s">
        <v>633</v>
      </c>
      <c r="M94" s="17" t="s">
        <v>678</v>
      </c>
    </row>
    <row r="95" spans="1:13" x14ac:dyDescent="0.35">
      <c r="A95" s="17" t="s">
        <v>1070</v>
      </c>
      <c r="B95" s="17">
        <v>1000002140</v>
      </c>
      <c r="C95" s="17" t="s">
        <v>1071</v>
      </c>
      <c r="D95" s="17" t="s">
        <v>701</v>
      </c>
      <c r="E95" s="17" t="s">
        <v>702</v>
      </c>
      <c r="F95" s="17" t="s">
        <v>1072</v>
      </c>
      <c r="G95" s="17" t="s">
        <v>704</v>
      </c>
      <c r="H95" s="17" t="s">
        <v>511</v>
      </c>
      <c r="I95" s="17" t="s">
        <v>918</v>
      </c>
      <c r="J95" s="17" t="s">
        <v>632</v>
      </c>
      <c r="K95" s="17">
        <v>1334</v>
      </c>
      <c r="L95" s="17" t="s">
        <v>633</v>
      </c>
      <c r="M95" s="17" t="s">
        <v>678</v>
      </c>
    </row>
    <row r="96" spans="1:13" x14ac:dyDescent="0.35">
      <c r="A96" s="17" t="s">
        <v>1073</v>
      </c>
      <c r="B96" s="17">
        <v>1000002147</v>
      </c>
      <c r="C96" s="17" t="s">
        <v>1074</v>
      </c>
      <c r="D96" s="17" t="s">
        <v>1075</v>
      </c>
      <c r="E96" s="17" t="s">
        <v>916</v>
      </c>
      <c r="F96" s="17">
        <v>2230</v>
      </c>
      <c r="G96" s="17" t="s">
        <v>917</v>
      </c>
      <c r="H96" s="17" t="s">
        <v>515</v>
      </c>
      <c r="I96" s="17" t="s">
        <v>698</v>
      </c>
      <c r="J96" s="17" t="s">
        <v>632</v>
      </c>
      <c r="K96" s="17">
        <v>1334</v>
      </c>
      <c r="L96" s="17" t="s">
        <v>633</v>
      </c>
      <c r="M96" s="17" t="s">
        <v>678</v>
      </c>
    </row>
    <row r="97" spans="1:13" x14ac:dyDescent="0.35">
      <c r="A97" s="17" t="s">
        <v>1076</v>
      </c>
      <c r="B97" s="17">
        <v>1000002150</v>
      </c>
      <c r="C97" s="17" t="s">
        <v>1077</v>
      </c>
      <c r="D97" s="17" t="s">
        <v>1078</v>
      </c>
      <c r="E97" s="17" t="s">
        <v>702</v>
      </c>
      <c r="F97" s="17" t="s">
        <v>1079</v>
      </c>
      <c r="G97" s="17" t="s">
        <v>784</v>
      </c>
      <c r="H97" s="17" t="s">
        <v>511</v>
      </c>
      <c r="I97" s="17" t="s">
        <v>918</v>
      </c>
      <c r="J97" s="17" t="s">
        <v>632</v>
      </c>
      <c r="K97" s="17">
        <v>1334</v>
      </c>
      <c r="L97" s="17" t="s">
        <v>633</v>
      </c>
      <c r="M97" s="17" t="s">
        <v>678</v>
      </c>
    </row>
    <row r="98" spans="1:13" x14ac:dyDescent="0.35">
      <c r="A98" s="17" t="s">
        <v>1080</v>
      </c>
      <c r="B98" s="17">
        <v>1000002155</v>
      </c>
      <c r="C98" s="17" t="s">
        <v>1081</v>
      </c>
      <c r="D98" s="17" t="s">
        <v>1082</v>
      </c>
      <c r="E98" s="17" t="s">
        <v>887</v>
      </c>
      <c r="F98" s="17">
        <v>28045</v>
      </c>
      <c r="G98" s="17" t="s">
        <v>888</v>
      </c>
      <c r="H98" s="17" t="s">
        <v>515</v>
      </c>
      <c r="I98" s="17" t="s">
        <v>698</v>
      </c>
      <c r="J98" s="17" t="s">
        <v>632</v>
      </c>
      <c r="K98" s="17">
        <v>1334</v>
      </c>
      <c r="L98" s="17" t="s">
        <v>633</v>
      </c>
      <c r="M98" s="17" t="s">
        <v>634</v>
      </c>
    </row>
    <row r="99" spans="1:13" x14ac:dyDescent="0.35">
      <c r="A99" s="17" t="s">
        <v>1083</v>
      </c>
      <c r="B99" s="17">
        <v>1000002180</v>
      </c>
      <c r="C99" s="17" t="s">
        <v>1084</v>
      </c>
      <c r="D99" s="17" t="s">
        <v>1085</v>
      </c>
      <c r="E99" s="17" t="s">
        <v>800</v>
      </c>
      <c r="F99" s="17" t="s">
        <v>1086</v>
      </c>
      <c r="G99" s="17" t="s">
        <v>1087</v>
      </c>
      <c r="H99" s="17" t="s">
        <v>511</v>
      </c>
      <c r="I99" s="17" t="s">
        <v>631</v>
      </c>
      <c r="J99" s="17" t="s">
        <v>632</v>
      </c>
      <c r="K99" s="17">
        <v>1334</v>
      </c>
      <c r="L99" s="17" t="s">
        <v>633</v>
      </c>
      <c r="M99" s="17" t="s">
        <v>678</v>
      </c>
    </row>
    <row r="100" spans="1:13" x14ac:dyDescent="0.35">
      <c r="A100" s="17" t="s">
        <v>1088</v>
      </c>
      <c r="B100" s="17">
        <v>1000002195</v>
      </c>
      <c r="C100" s="17" t="s">
        <v>669</v>
      </c>
      <c r="D100" s="17" t="s">
        <v>670</v>
      </c>
      <c r="E100" s="17" t="s">
        <v>671</v>
      </c>
      <c r="F100" s="17">
        <v>118</v>
      </c>
      <c r="G100" s="17" t="s">
        <v>672</v>
      </c>
      <c r="H100" s="17" t="s">
        <v>515</v>
      </c>
      <c r="I100" s="17" t="s">
        <v>630</v>
      </c>
      <c r="J100" s="17" t="s">
        <v>632</v>
      </c>
      <c r="K100" s="17">
        <v>1334</v>
      </c>
      <c r="L100" s="17" t="s">
        <v>633</v>
      </c>
      <c r="M100" s="17" t="s">
        <v>634</v>
      </c>
    </row>
    <row r="101" spans="1:13" x14ac:dyDescent="0.35">
      <c r="A101" s="17" t="s">
        <v>1089</v>
      </c>
      <c r="B101" s="17">
        <v>1000002250</v>
      </c>
      <c r="C101" s="17" t="s">
        <v>1090</v>
      </c>
      <c r="D101" s="17" t="s">
        <v>681</v>
      </c>
      <c r="E101" s="17" t="s">
        <v>682</v>
      </c>
      <c r="F101" s="17" t="s">
        <v>683</v>
      </c>
      <c r="G101" s="17" t="s">
        <v>684</v>
      </c>
      <c r="H101" s="17" t="s">
        <v>511</v>
      </c>
      <c r="I101" s="17" t="s">
        <v>631</v>
      </c>
      <c r="J101" s="17" t="s">
        <v>632</v>
      </c>
      <c r="K101" s="17">
        <v>1334</v>
      </c>
      <c r="L101" s="17" t="s">
        <v>633</v>
      </c>
      <c r="M101" s="17" t="s">
        <v>634</v>
      </c>
    </row>
    <row r="102" spans="1:13" x14ac:dyDescent="0.35">
      <c r="A102" s="17" t="s">
        <v>1091</v>
      </c>
      <c r="B102" s="17">
        <v>1000002251</v>
      </c>
      <c r="C102" s="17" t="s">
        <v>1092</v>
      </c>
      <c r="D102" s="17" t="s">
        <v>933</v>
      </c>
      <c r="E102" s="17" t="s">
        <v>934</v>
      </c>
      <c r="F102" s="17">
        <v>1682</v>
      </c>
      <c r="G102" s="17" t="s">
        <v>1093</v>
      </c>
      <c r="H102" s="17" t="s">
        <v>511</v>
      </c>
      <c r="I102" s="17" t="s">
        <v>631</v>
      </c>
      <c r="J102" s="17" t="s">
        <v>632</v>
      </c>
      <c r="K102" s="17">
        <v>1334</v>
      </c>
      <c r="L102" s="17" t="s">
        <v>633</v>
      </c>
      <c r="M102" s="17" t="s">
        <v>678</v>
      </c>
    </row>
    <row r="103" spans="1:13" x14ac:dyDescent="0.35">
      <c r="A103" s="17" t="s">
        <v>1094</v>
      </c>
      <c r="B103" s="17">
        <v>1000002266</v>
      </c>
      <c r="C103" s="17" t="s">
        <v>1095</v>
      </c>
      <c r="D103" s="17" t="s">
        <v>1096</v>
      </c>
      <c r="E103" s="17" t="s">
        <v>1097</v>
      </c>
      <c r="F103" s="17">
        <v>40177</v>
      </c>
      <c r="G103" s="17" t="s">
        <v>1098</v>
      </c>
      <c r="H103" s="17" t="s">
        <v>515</v>
      </c>
      <c r="I103" s="17" t="s">
        <v>698</v>
      </c>
      <c r="J103" s="17" t="s">
        <v>632</v>
      </c>
      <c r="K103" s="17">
        <v>1334</v>
      </c>
      <c r="L103" s="17" t="s">
        <v>633</v>
      </c>
      <c r="M103" s="17" t="s">
        <v>634</v>
      </c>
    </row>
    <row r="104" spans="1:13" x14ac:dyDescent="0.35">
      <c r="A104" s="17" t="s">
        <v>1099</v>
      </c>
      <c r="B104" s="17">
        <v>1000002275</v>
      </c>
      <c r="C104" s="17" t="s">
        <v>1100</v>
      </c>
      <c r="D104" s="17" t="s">
        <v>1101</v>
      </c>
      <c r="E104" s="17" t="s">
        <v>729</v>
      </c>
      <c r="F104" s="17">
        <v>10900</v>
      </c>
      <c r="G104" s="17" t="s">
        <v>730</v>
      </c>
      <c r="H104" s="17" t="s">
        <v>511</v>
      </c>
      <c r="I104" s="17" t="s">
        <v>631</v>
      </c>
      <c r="J104" s="17" t="s">
        <v>632</v>
      </c>
      <c r="K104" s="17">
        <v>1334</v>
      </c>
      <c r="L104" s="17" t="s">
        <v>633</v>
      </c>
      <c r="M104" s="17" t="s">
        <v>678</v>
      </c>
    </row>
    <row r="105" spans="1:13" x14ac:dyDescent="0.35">
      <c r="A105" s="17" t="s">
        <v>1102</v>
      </c>
      <c r="B105" s="17">
        <v>1000002285</v>
      </c>
      <c r="C105" s="17" t="s">
        <v>798</v>
      </c>
      <c r="D105" s="17" t="s">
        <v>1103</v>
      </c>
      <c r="E105" s="17" t="s">
        <v>800</v>
      </c>
      <c r="F105" s="17" t="s">
        <v>1104</v>
      </c>
      <c r="G105" s="17" t="s">
        <v>1105</v>
      </c>
      <c r="H105" s="17" t="s">
        <v>511</v>
      </c>
      <c r="I105" s="17" t="s">
        <v>698</v>
      </c>
      <c r="J105" s="17" t="s">
        <v>632</v>
      </c>
      <c r="K105" s="17">
        <v>1334</v>
      </c>
      <c r="L105" s="17" t="s">
        <v>633</v>
      </c>
      <c r="M105" s="17" t="s">
        <v>678</v>
      </c>
    </row>
    <row r="106" spans="1:13" x14ac:dyDescent="0.35">
      <c r="A106" s="17" t="s">
        <v>1106</v>
      </c>
      <c r="B106" s="17">
        <v>1000002286</v>
      </c>
      <c r="C106" s="17" t="s">
        <v>1107</v>
      </c>
      <c r="D106" s="17" t="s">
        <v>1108</v>
      </c>
      <c r="E106" s="17" t="s">
        <v>676</v>
      </c>
      <c r="F106" s="17">
        <v>510000</v>
      </c>
      <c r="G106" s="17" t="s">
        <v>1066</v>
      </c>
      <c r="H106" s="17" t="s">
        <v>511</v>
      </c>
      <c r="I106" s="17" t="s">
        <v>631</v>
      </c>
      <c r="J106" s="17" t="s">
        <v>632</v>
      </c>
      <c r="K106" s="17">
        <v>1334</v>
      </c>
      <c r="L106" s="17" t="s">
        <v>633</v>
      </c>
      <c r="M106" s="17" t="s">
        <v>678</v>
      </c>
    </row>
    <row r="107" spans="1:13" x14ac:dyDescent="0.35">
      <c r="A107" s="17" t="s">
        <v>1109</v>
      </c>
      <c r="B107" s="17">
        <v>1000002291</v>
      </c>
      <c r="C107" s="17" t="s">
        <v>1110</v>
      </c>
      <c r="D107" s="17" t="s">
        <v>1111</v>
      </c>
      <c r="E107" s="17" t="s">
        <v>1112</v>
      </c>
      <c r="F107" s="17"/>
      <c r="G107" s="17" t="s">
        <v>1113</v>
      </c>
      <c r="H107" s="17" t="s">
        <v>515</v>
      </c>
      <c r="I107" s="17" t="s">
        <v>698</v>
      </c>
      <c r="J107" s="17" t="s">
        <v>632</v>
      </c>
      <c r="K107" s="17">
        <v>1334</v>
      </c>
      <c r="L107" s="17" t="s">
        <v>633</v>
      </c>
      <c r="M107" s="17" t="s">
        <v>634</v>
      </c>
    </row>
    <row r="108" spans="1:13" x14ac:dyDescent="0.35">
      <c r="A108" s="17" t="s">
        <v>1114</v>
      </c>
      <c r="B108" s="17">
        <v>1000002295</v>
      </c>
      <c r="C108" s="17" t="s">
        <v>1115</v>
      </c>
      <c r="D108" s="17" t="s">
        <v>1116</v>
      </c>
      <c r="E108" s="17" t="s">
        <v>1117</v>
      </c>
      <c r="F108" s="17">
        <v>800</v>
      </c>
      <c r="G108" s="17" t="s">
        <v>1118</v>
      </c>
      <c r="H108" s="17" t="s">
        <v>515</v>
      </c>
      <c r="I108" s="17" t="s">
        <v>698</v>
      </c>
      <c r="J108" s="17" t="s">
        <v>632</v>
      </c>
      <c r="K108" s="17">
        <v>1334</v>
      </c>
      <c r="L108" s="17" t="s">
        <v>633</v>
      </c>
      <c r="M108" s="17" t="s">
        <v>634</v>
      </c>
    </row>
    <row r="109" spans="1:13" x14ac:dyDescent="0.35">
      <c r="A109" s="17" t="s">
        <v>1119</v>
      </c>
      <c r="B109" s="17">
        <v>1000002310</v>
      </c>
      <c r="C109" s="17" t="s">
        <v>1120</v>
      </c>
      <c r="D109" s="17" t="s">
        <v>1121</v>
      </c>
      <c r="E109" s="17" t="s">
        <v>1122</v>
      </c>
      <c r="F109" s="17">
        <v>1212</v>
      </c>
      <c r="G109" s="17" t="s">
        <v>1123</v>
      </c>
      <c r="H109" s="17" t="s">
        <v>511</v>
      </c>
      <c r="I109" s="17" t="s">
        <v>631</v>
      </c>
      <c r="J109" s="17" t="s">
        <v>632</v>
      </c>
      <c r="K109" s="17">
        <v>1334</v>
      </c>
      <c r="L109" s="17" t="s">
        <v>633</v>
      </c>
      <c r="M109" s="17" t="s">
        <v>678</v>
      </c>
    </row>
    <row r="110" spans="1:13" x14ac:dyDescent="0.35">
      <c r="A110" s="17" t="s">
        <v>1124</v>
      </c>
      <c r="B110" s="17">
        <v>1000002315</v>
      </c>
      <c r="C110" s="17" t="s">
        <v>1125</v>
      </c>
      <c r="D110" s="17" t="s">
        <v>1126</v>
      </c>
      <c r="E110" s="17" t="s">
        <v>778</v>
      </c>
      <c r="F110" s="17">
        <v>95134</v>
      </c>
      <c r="G110" s="17" t="s">
        <v>974</v>
      </c>
      <c r="H110" s="17" t="s">
        <v>512</v>
      </c>
      <c r="I110" s="17" t="s">
        <v>974</v>
      </c>
      <c r="J110" s="17" t="s">
        <v>632</v>
      </c>
      <c r="K110" s="17">
        <v>1334</v>
      </c>
      <c r="L110" s="17" t="s">
        <v>633</v>
      </c>
      <c r="M110" s="17" t="s">
        <v>634</v>
      </c>
    </row>
    <row r="111" spans="1:13" x14ac:dyDescent="0.35">
      <c r="A111" s="17" t="s">
        <v>1127</v>
      </c>
      <c r="B111" s="17">
        <v>1000002320</v>
      </c>
      <c r="C111" s="17" t="s">
        <v>1128</v>
      </c>
      <c r="D111" s="17" t="s">
        <v>1129</v>
      </c>
      <c r="E111" s="17" t="s">
        <v>1130</v>
      </c>
      <c r="F111" s="17">
        <v>12382</v>
      </c>
      <c r="G111" s="17" t="s">
        <v>1131</v>
      </c>
      <c r="H111" s="17" t="s">
        <v>511</v>
      </c>
      <c r="I111" s="17" t="s">
        <v>631</v>
      </c>
      <c r="J111" s="17" t="s">
        <v>632</v>
      </c>
      <c r="K111" s="17">
        <v>1334</v>
      </c>
      <c r="L111" s="17" t="s">
        <v>633</v>
      </c>
      <c r="M111" s="17" t="s">
        <v>634</v>
      </c>
    </row>
    <row r="112" spans="1:13" x14ac:dyDescent="0.35">
      <c r="A112" s="17" t="s">
        <v>1132</v>
      </c>
      <c r="B112" s="17">
        <v>1000002345</v>
      </c>
      <c r="C112" s="17" t="s">
        <v>1133</v>
      </c>
      <c r="D112" s="17" t="s">
        <v>1134</v>
      </c>
      <c r="E112" s="17" t="s">
        <v>702</v>
      </c>
      <c r="F112" s="17" t="s">
        <v>1135</v>
      </c>
      <c r="G112" s="17" t="s">
        <v>1038</v>
      </c>
      <c r="H112" s="17" t="s">
        <v>515</v>
      </c>
      <c r="I112" s="17" t="s">
        <v>698</v>
      </c>
      <c r="J112" s="17" t="s">
        <v>632</v>
      </c>
      <c r="K112" s="17">
        <v>1334</v>
      </c>
      <c r="L112" s="17" t="s">
        <v>633</v>
      </c>
      <c r="M112" s="17" t="s">
        <v>678</v>
      </c>
    </row>
    <row r="113" spans="1:13" x14ac:dyDescent="0.35">
      <c r="A113" s="17" t="s">
        <v>1136</v>
      </c>
      <c r="B113" s="17">
        <v>1000002355</v>
      </c>
      <c r="C113" s="17" t="s">
        <v>1137</v>
      </c>
      <c r="D113" s="17" t="s">
        <v>689</v>
      </c>
      <c r="E113" s="17" t="s">
        <v>690</v>
      </c>
      <c r="F113" s="17">
        <v>1364</v>
      </c>
      <c r="G113" s="17" t="s">
        <v>691</v>
      </c>
      <c r="H113" s="17" t="s">
        <v>511</v>
      </c>
      <c r="I113" s="17" t="s">
        <v>631</v>
      </c>
      <c r="J113" s="17" t="s">
        <v>632</v>
      </c>
      <c r="K113" s="17">
        <v>1334</v>
      </c>
      <c r="L113" s="17" t="s">
        <v>633</v>
      </c>
      <c r="M113" s="17" t="s">
        <v>678</v>
      </c>
    </row>
    <row r="114" spans="1:13" x14ac:dyDescent="0.35">
      <c r="A114" s="17" t="s">
        <v>1138</v>
      </c>
      <c r="B114" s="17">
        <v>1000002375</v>
      </c>
      <c r="C114" s="17" t="s">
        <v>1139</v>
      </c>
      <c r="D114" s="17" t="s">
        <v>1140</v>
      </c>
      <c r="E114" s="17" t="s">
        <v>1141</v>
      </c>
      <c r="F114" s="17"/>
      <c r="G114" s="17" t="s">
        <v>1142</v>
      </c>
      <c r="H114" s="17" t="s">
        <v>511</v>
      </c>
      <c r="I114" s="17" t="s">
        <v>698</v>
      </c>
      <c r="J114" s="17" t="s">
        <v>632</v>
      </c>
      <c r="K114" s="17">
        <v>1334</v>
      </c>
      <c r="L114" s="17" t="s">
        <v>633</v>
      </c>
      <c r="M114" s="17" t="s">
        <v>678</v>
      </c>
    </row>
    <row r="115" spans="1:13" x14ac:dyDescent="0.35">
      <c r="A115" s="17" t="s">
        <v>1143</v>
      </c>
      <c r="B115" s="17">
        <v>1000002386</v>
      </c>
      <c r="C115" s="17" t="s">
        <v>1144</v>
      </c>
      <c r="D115" s="17" t="s">
        <v>1145</v>
      </c>
      <c r="E115" s="17" t="s">
        <v>702</v>
      </c>
      <c r="F115" s="17" t="s">
        <v>783</v>
      </c>
      <c r="G115" s="17" t="s">
        <v>553</v>
      </c>
      <c r="H115" s="17" t="s">
        <v>511</v>
      </c>
      <c r="I115" s="17" t="s">
        <v>705</v>
      </c>
      <c r="J115" s="17" t="s">
        <v>632</v>
      </c>
      <c r="K115" s="17">
        <v>1334</v>
      </c>
      <c r="L115" s="17" t="s">
        <v>633</v>
      </c>
      <c r="M115" s="17" t="s">
        <v>678</v>
      </c>
    </row>
    <row r="116" spans="1:13" x14ac:dyDescent="0.35">
      <c r="A116" s="17" t="s">
        <v>1143</v>
      </c>
      <c r="B116" s="17">
        <v>1000002388</v>
      </c>
      <c r="C116" s="17" t="s">
        <v>1146</v>
      </c>
      <c r="D116" s="17" t="s">
        <v>724</v>
      </c>
      <c r="E116" s="17" t="s">
        <v>702</v>
      </c>
      <c r="F116" s="17" t="s">
        <v>783</v>
      </c>
      <c r="G116" s="17" t="s">
        <v>553</v>
      </c>
      <c r="H116" s="17" t="s">
        <v>511</v>
      </c>
      <c r="I116" s="17" t="s">
        <v>705</v>
      </c>
      <c r="J116" s="17" t="s">
        <v>632</v>
      </c>
      <c r="K116" s="17">
        <v>1334</v>
      </c>
      <c r="L116" s="17" t="s">
        <v>633</v>
      </c>
      <c r="M116" s="17" t="s">
        <v>678</v>
      </c>
    </row>
    <row r="117" spans="1:13" x14ac:dyDescent="0.35">
      <c r="A117" s="17" t="s">
        <v>1147</v>
      </c>
      <c r="B117" s="17">
        <v>1000002390</v>
      </c>
      <c r="C117" s="17" t="s">
        <v>1148</v>
      </c>
      <c r="D117" s="17" t="s">
        <v>1149</v>
      </c>
      <c r="E117" s="17" t="s">
        <v>1150</v>
      </c>
      <c r="F117" s="17">
        <v>12000</v>
      </c>
      <c r="G117" s="17" t="s">
        <v>1151</v>
      </c>
      <c r="H117" s="17" t="s">
        <v>511</v>
      </c>
      <c r="I117" s="17" t="s">
        <v>631</v>
      </c>
      <c r="J117" s="17" t="s">
        <v>632</v>
      </c>
      <c r="K117" s="17">
        <v>1334</v>
      </c>
      <c r="L117" s="17" t="s">
        <v>633</v>
      </c>
      <c r="M117" s="17" t="s">
        <v>678</v>
      </c>
    </row>
    <row r="118" spans="1:13" x14ac:dyDescent="0.35">
      <c r="A118" s="17" t="s">
        <v>1152</v>
      </c>
      <c r="B118" s="17">
        <v>1000002410</v>
      </c>
      <c r="C118" s="17" t="s">
        <v>1153</v>
      </c>
      <c r="D118" s="17" t="s">
        <v>1154</v>
      </c>
      <c r="E118" s="17" t="s">
        <v>702</v>
      </c>
      <c r="F118" s="17" t="s">
        <v>1155</v>
      </c>
      <c r="G118" s="17" t="s">
        <v>553</v>
      </c>
      <c r="H118" s="17" t="s">
        <v>511</v>
      </c>
      <c r="I118" s="17" t="s">
        <v>631</v>
      </c>
      <c r="J118" s="17" t="s">
        <v>632</v>
      </c>
      <c r="K118" s="17">
        <v>1334</v>
      </c>
      <c r="L118" s="17" t="s">
        <v>633</v>
      </c>
      <c r="M118" s="17" t="s">
        <v>678</v>
      </c>
    </row>
    <row r="119" spans="1:13" x14ac:dyDescent="0.35">
      <c r="A119" s="17" t="s">
        <v>1156</v>
      </c>
      <c r="B119" s="17">
        <v>1000002412</v>
      </c>
      <c r="C119" s="17" t="s">
        <v>1157</v>
      </c>
      <c r="D119" s="17" t="s">
        <v>1158</v>
      </c>
      <c r="E119" s="17" t="s">
        <v>1159</v>
      </c>
      <c r="F119" s="17">
        <v>19936</v>
      </c>
      <c r="G119" s="17" t="s">
        <v>1160</v>
      </c>
      <c r="H119" s="17" t="s">
        <v>511</v>
      </c>
      <c r="I119" s="17" t="s">
        <v>631</v>
      </c>
      <c r="J119" s="17" t="s">
        <v>632</v>
      </c>
      <c r="K119" s="17">
        <v>1334</v>
      </c>
      <c r="L119" s="17" t="s">
        <v>633</v>
      </c>
      <c r="M119" s="17" t="s">
        <v>678</v>
      </c>
    </row>
    <row r="120" spans="1:13" x14ac:dyDescent="0.35">
      <c r="A120" s="17" t="s">
        <v>1161</v>
      </c>
      <c r="B120" s="17">
        <v>1000002415</v>
      </c>
      <c r="C120" s="17" t="s">
        <v>1162</v>
      </c>
      <c r="D120" s="17" t="s">
        <v>1163</v>
      </c>
      <c r="E120" s="17" t="s">
        <v>654</v>
      </c>
      <c r="F120" s="17" t="s">
        <v>1164</v>
      </c>
      <c r="G120" s="17" t="s">
        <v>656</v>
      </c>
      <c r="H120" s="17" t="s">
        <v>511</v>
      </c>
      <c r="I120" s="17" t="s">
        <v>631</v>
      </c>
      <c r="J120" s="17" t="s">
        <v>632</v>
      </c>
      <c r="K120" s="17">
        <v>1334</v>
      </c>
      <c r="L120" s="17" t="s">
        <v>633</v>
      </c>
      <c r="M120" s="17" t="s">
        <v>678</v>
      </c>
    </row>
    <row r="121" spans="1:13" x14ac:dyDescent="0.35">
      <c r="A121" s="17" t="s">
        <v>1165</v>
      </c>
      <c r="B121" s="17">
        <v>1000002416</v>
      </c>
      <c r="C121" s="17" t="s">
        <v>1166</v>
      </c>
      <c r="D121" s="17" t="s">
        <v>1167</v>
      </c>
      <c r="E121" s="17" t="s">
        <v>826</v>
      </c>
      <c r="F121" s="17">
        <v>60528</v>
      </c>
      <c r="G121" s="17" t="s">
        <v>1168</v>
      </c>
      <c r="H121" s="17" t="s">
        <v>515</v>
      </c>
      <c r="I121" s="17" t="s">
        <v>698</v>
      </c>
      <c r="J121" s="17" t="s">
        <v>632</v>
      </c>
      <c r="K121" s="17">
        <v>1334</v>
      </c>
      <c r="L121" s="17" t="s">
        <v>633</v>
      </c>
      <c r="M121" s="17" t="s">
        <v>634</v>
      </c>
    </row>
    <row r="122" spans="1:13" x14ac:dyDescent="0.35">
      <c r="A122" s="17" t="s">
        <v>1169</v>
      </c>
      <c r="B122" s="17">
        <v>1000002421</v>
      </c>
      <c r="C122" s="17" t="s">
        <v>1170</v>
      </c>
      <c r="D122" s="17" t="s">
        <v>1171</v>
      </c>
      <c r="E122" s="17" t="s">
        <v>778</v>
      </c>
      <c r="F122" s="17">
        <v>30096</v>
      </c>
      <c r="G122" s="17" t="s">
        <v>1172</v>
      </c>
      <c r="H122" s="17" t="s">
        <v>512</v>
      </c>
      <c r="I122" s="17" t="s">
        <v>1173</v>
      </c>
      <c r="J122" s="17" t="s">
        <v>632</v>
      </c>
      <c r="K122" s="17">
        <v>1334</v>
      </c>
      <c r="L122" s="17" t="s">
        <v>633</v>
      </c>
      <c r="M122" s="17" t="s">
        <v>634</v>
      </c>
    </row>
    <row r="123" spans="1:13" x14ac:dyDescent="0.35">
      <c r="A123" s="17" t="s">
        <v>1174</v>
      </c>
      <c r="B123" s="17">
        <v>1000002425</v>
      </c>
      <c r="C123" s="17" t="s">
        <v>1175</v>
      </c>
      <c r="D123" s="17" t="s">
        <v>1078</v>
      </c>
      <c r="E123" s="17" t="s">
        <v>702</v>
      </c>
      <c r="F123" s="17" t="s">
        <v>1079</v>
      </c>
      <c r="G123" s="17" t="s">
        <v>784</v>
      </c>
      <c r="H123" s="17" t="s">
        <v>511</v>
      </c>
      <c r="I123" s="17" t="s">
        <v>631</v>
      </c>
      <c r="J123" s="17" t="s">
        <v>632</v>
      </c>
      <c r="K123" s="17">
        <v>1334</v>
      </c>
      <c r="L123" s="17" t="s">
        <v>633</v>
      </c>
      <c r="M123" s="17" t="s">
        <v>678</v>
      </c>
    </row>
    <row r="124" spans="1:13" x14ac:dyDescent="0.35">
      <c r="A124" s="17" t="s">
        <v>1176</v>
      </c>
      <c r="B124" s="17">
        <v>1000002430</v>
      </c>
      <c r="C124" s="17" t="s">
        <v>1177</v>
      </c>
      <c r="D124" s="17" t="s">
        <v>1178</v>
      </c>
      <c r="E124" s="17" t="s">
        <v>1179</v>
      </c>
      <c r="F124" s="17">
        <v>14524</v>
      </c>
      <c r="G124" s="17" t="s">
        <v>1180</v>
      </c>
      <c r="H124" s="17" t="s">
        <v>511</v>
      </c>
      <c r="I124" s="17" t="s">
        <v>631</v>
      </c>
      <c r="J124" s="17" t="s">
        <v>632</v>
      </c>
      <c r="K124" s="17">
        <v>1334</v>
      </c>
      <c r="L124" s="17" t="s">
        <v>633</v>
      </c>
      <c r="M124" s="17" t="s">
        <v>678</v>
      </c>
    </row>
    <row r="125" spans="1:13" x14ac:dyDescent="0.35">
      <c r="A125" s="17" t="s">
        <v>1181</v>
      </c>
      <c r="B125" s="17">
        <v>1000002431</v>
      </c>
      <c r="C125" s="17" t="s">
        <v>1182</v>
      </c>
      <c r="D125" s="17" t="s">
        <v>933</v>
      </c>
      <c r="E125" s="17" t="s">
        <v>934</v>
      </c>
      <c r="F125" s="17">
        <v>2066</v>
      </c>
      <c r="G125" s="17" t="s">
        <v>935</v>
      </c>
      <c r="H125" s="17" t="s">
        <v>515</v>
      </c>
      <c r="I125" s="17" t="s">
        <v>698</v>
      </c>
      <c r="J125" s="17" t="s">
        <v>632</v>
      </c>
      <c r="K125" s="17">
        <v>1334</v>
      </c>
      <c r="L125" s="17" t="s">
        <v>633</v>
      </c>
      <c r="M125" s="17" t="s">
        <v>678</v>
      </c>
    </row>
    <row r="126" spans="1:13" x14ac:dyDescent="0.35">
      <c r="A126" s="17" t="s">
        <v>1183</v>
      </c>
      <c r="B126" s="17">
        <v>1000002440</v>
      </c>
      <c r="C126" s="17" t="s">
        <v>723</v>
      </c>
      <c r="D126" s="17" t="s">
        <v>1184</v>
      </c>
      <c r="E126" s="17" t="s">
        <v>1185</v>
      </c>
      <c r="F126" s="17"/>
      <c r="G126" s="17" t="s">
        <v>1186</v>
      </c>
      <c r="H126" s="17" t="s">
        <v>515</v>
      </c>
      <c r="I126" s="17" t="s">
        <v>698</v>
      </c>
      <c r="J126" s="17" t="s">
        <v>632</v>
      </c>
      <c r="K126" s="17">
        <v>1334</v>
      </c>
      <c r="L126" s="17" t="s">
        <v>633</v>
      </c>
      <c r="M126" s="17" t="s">
        <v>678</v>
      </c>
    </row>
    <row r="127" spans="1:13" x14ac:dyDescent="0.35">
      <c r="A127" s="17" t="s">
        <v>1187</v>
      </c>
      <c r="B127" s="17">
        <v>1000002445</v>
      </c>
      <c r="C127" s="17" t="s">
        <v>1188</v>
      </c>
      <c r="D127" s="17" t="s">
        <v>1189</v>
      </c>
      <c r="E127" s="17" t="s">
        <v>676</v>
      </c>
      <c r="F127" s="17">
        <v>430073</v>
      </c>
      <c r="G127" s="17" t="s">
        <v>1190</v>
      </c>
      <c r="H127" s="17" t="s">
        <v>511</v>
      </c>
      <c r="I127" s="17" t="s">
        <v>705</v>
      </c>
      <c r="J127" s="17" t="s">
        <v>632</v>
      </c>
      <c r="K127" s="17">
        <v>1334</v>
      </c>
      <c r="L127" s="17" t="s">
        <v>633</v>
      </c>
      <c r="M127" s="17" t="s">
        <v>634</v>
      </c>
    </row>
    <row r="128" spans="1:13" x14ac:dyDescent="0.35">
      <c r="A128" s="17" t="s">
        <v>1191</v>
      </c>
      <c r="B128" s="17">
        <v>1000002450</v>
      </c>
      <c r="C128" s="17" t="s">
        <v>1192</v>
      </c>
      <c r="D128" s="17" t="s">
        <v>825</v>
      </c>
      <c r="E128" s="17" t="s">
        <v>826</v>
      </c>
      <c r="F128" s="17">
        <v>40549</v>
      </c>
      <c r="G128" s="17" t="s">
        <v>827</v>
      </c>
      <c r="H128" s="17" t="s">
        <v>511</v>
      </c>
      <c r="I128" s="17" t="s">
        <v>631</v>
      </c>
      <c r="J128" s="17" t="s">
        <v>632</v>
      </c>
      <c r="K128" s="17">
        <v>1334</v>
      </c>
      <c r="L128" s="17" t="s">
        <v>633</v>
      </c>
      <c r="M128" s="17" t="s">
        <v>634</v>
      </c>
    </row>
    <row r="129" spans="1:13" x14ac:dyDescent="0.35">
      <c r="A129" s="17" t="s">
        <v>1193</v>
      </c>
      <c r="B129" s="17">
        <v>1000002460</v>
      </c>
      <c r="C129" s="17" t="s">
        <v>1194</v>
      </c>
      <c r="D129" s="17" t="s">
        <v>1195</v>
      </c>
      <c r="E129" s="17" t="s">
        <v>1196</v>
      </c>
      <c r="F129" s="17">
        <v>1053</v>
      </c>
      <c r="G129" s="17" t="s">
        <v>1197</v>
      </c>
      <c r="H129" s="17" t="s">
        <v>511</v>
      </c>
      <c r="I129" s="17" t="s">
        <v>631</v>
      </c>
      <c r="J129" s="17" t="s">
        <v>632</v>
      </c>
      <c r="K129" s="17">
        <v>1334</v>
      </c>
      <c r="L129" s="17" t="s">
        <v>633</v>
      </c>
      <c r="M129" s="17" t="s">
        <v>678</v>
      </c>
    </row>
    <row r="130" spans="1:13" x14ac:dyDescent="0.35">
      <c r="A130" s="17" t="s">
        <v>1198</v>
      </c>
      <c r="B130" s="17">
        <v>1000002465</v>
      </c>
      <c r="C130" s="17" t="s">
        <v>1199</v>
      </c>
      <c r="D130" s="17" t="s">
        <v>1200</v>
      </c>
      <c r="E130" s="17" t="s">
        <v>1201</v>
      </c>
      <c r="F130" s="17">
        <v>50059</v>
      </c>
      <c r="G130" s="17" t="s">
        <v>1202</v>
      </c>
      <c r="H130" s="17" t="s">
        <v>511</v>
      </c>
      <c r="I130" s="17" t="s">
        <v>631</v>
      </c>
      <c r="J130" s="17" t="s">
        <v>632</v>
      </c>
      <c r="K130" s="17">
        <v>1334</v>
      </c>
      <c r="L130" s="17" t="s">
        <v>633</v>
      </c>
      <c r="M130" s="17" t="s">
        <v>678</v>
      </c>
    </row>
    <row r="131" spans="1:13" x14ac:dyDescent="0.35">
      <c r="A131" s="17" t="s">
        <v>1203</v>
      </c>
      <c r="B131" s="17">
        <v>1000002475</v>
      </c>
      <c r="C131" s="17" t="s">
        <v>1204</v>
      </c>
      <c r="D131" s="17" t="s">
        <v>1205</v>
      </c>
      <c r="E131" s="17" t="s">
        <v>644</v>
      </c>
      <c r="F131" s="17">
        <v>2860</v>
      </c>
      <c r="G131" s="17" t="s">
        <v>1206</v>
      </c>
      <c r="H131" s="17" t="s">
        <v>511</v>
      </c>
      <c r="I131" s="17" t="s">
        <v>631</v>
      </c>
      <c r="J131" s="17" t="s">
        <v>632</v>
      </c>
      <c r="K131" s="17">
        <v>1334</v>
      </c>
      <c r="L131" s="17" t="s">
        <v>633</v>
      </c>
      <c r="M131" s="17" t="s">
        <v>678</v>
      </c>
    </row>
    <row r="132" spans="1:13" x14ac:dyDescent="0.35">
      <c r="A132" s="17" t="s">
        <v>1203</v>
      </c>
      <c r="B132" s="17">
        <v>1000002476</v>
      </c>
      <c r="C132" s="17" t="s">
        <v>1207</v>
      </c>
      <c r="D132" s="17" t="s">
        <v>648</v>
      </c>
      <c r="E132" s="17" t="s">
        <v>649</v>
      </c>
      <c r="F132" s="17">
        <v>2420</v>
      </c>
      <c r="G132" s="17" t="s">
        <v>650</v>
      </c>
      <c r="H132" s="17" t="s">
        <v>511</v>
      </c>
      <c r="I132" s="17" t="s">
        <v>631</v>
      </c>
      <c r="J132" s="17" t="s">
        <v>632</v>
      </c>
      <c r="K132" s="17">
        <v>1334</v>
      </c>
      <c r="L132" s="17" t="s">
        <v>633</v>
      </c>
      <c r="M132" s="17" t="s">
        <v>678</v>
      </c>
    </row>
    <row r="133" spans="1:13" x14ac:dyDescent="0.35">
      <c r="A133" s="17" t="s">
        <v>1203</v>
      </c>
      <c r="B133" s="17">
        <v>1000002478</v>
      </c>
      <c r="C133" s="17" t="s">
        <v>1208</v>
      </c>
      <c r="D133" s="17" t="s">
        <v>1209</v>
      </c>
      <c r="E133" s="17" t="s">
        <v>690</v>
      </c>
      <c r="F133" s="17">
        <v>2013</v>
      </c>
      <c r="G133" s="17" t="s">
        <v>1210</v>
      </c>
      <c r="H133" s="17" t="s">
        <v>511</v>
      </c>
      <c r="I133" s="17" t="s">
        <v>631</v>
      </c>
      <c r="J133" s="17" t="s">
        <v>632</v>
      </c>
      <c r="K133" s="17">
        <v>1334</v>
      </c>
      <c r="L133" s="17" t="s">
        <v>633</v>
      </c>
      <c r="M133" s="17" t="s">
        <v>678</v>
      </c>
    </row>
    <row r="134" spans="1:13" x14ac:dyDescent="0.35">
      <c r="A134" s="17" t="s">
        <v>1211</v>
      </c>
      <c r="B134" s="17">
        <v>1000002480</v>
      </c>
      <c r="C134" s="17" t="s">
        <v>46</v>
      </c>
      <c r="D134" s="17" t="s">
        <v>1212</v>
      </c>
      <c r="E134" s="17" t="s">
        <v>1213</v>
      </c>
      <c r="F134" s="17">
        <v>11194</v>
      </c>
      <c r="G134" s="17" t="s">
        <v>1214</v>
      </c>
      <c r="H134" s="17" t="s">
        <v>511</v>
      </c>
      <c r="I134" s="17" t="s">
        <v>631</v>
      </c>
      <c r="J134" s="17" t="s">
        <v>632</v>
      </c>
      <c r="K134" s="17">
        <v>1334</v>
      </c>
      <c r="L134" s="17" t="s">
        <v>633</v>
      </c>
      <c r="M134" s="17" t="s">
        <v>634</v>
      </c>
    </row>
    <row r="135" spans="1:13" x14ac:dyDescent="0.35">
      <c r="A135" s="17" t="s">
        <v>1165</v>
      </c>
      <c r="B135" s="17">
        <v>1000002485</v>
      </c>
      <c r="C135" s="17" t="s">
        <v>1215</v>
      </c>
      <c r="D135" s="17" t="s">
        <v>1216</v>
      </c>
      <c r="E135" s="17" t="s">
        <v>1185</v>
      </c>
      <c r="F135" s="17"/>
      <c r="G135" s="17" t="s">
        <v>1217</v>
      </c>
      <c r="H135" s="17" t="s">
        <v>511</v>
      </c>
      <c r="I135" s="17" t="s">
        <v>631</v>
      </c>
      <c r="J135" s="17" t="s">
        <v>632</v>
      </c>
      <c r="K135" s="17">
        <v>1334</v>
      </c>
      <c r="L135" s="17" t="s">
        <v>633</v>
      </c>
      <c r="M135" s="17" t="s">
        <v>634</v>
      </c>
    </row>
    <row r="136" spans="1:13" x14ac:dyDescent="0.35">
      <c r="A136" s="17" t="s">
        <v>1143</v>
      </c>
      <c r="B136" s="17">
        <v>1000002490</v>
      </c>
      <c r="C136" s="17" t="s">
        <v>46</v>
      </c>
      <c r="D136" s="17" t="s">
        <v>1145</v>
      </c>
      <c r="E136" s="17" t="s">
        <v>702</v>
      </c>
      <c r="F136" s="17" t="s">
        <v>783</v>
      </c>
      <c r="G136" s="17" t="s">
        <v>553</v>
      </c>
      <c r="H136" s="17" t="s">
        <v>511</v>
      </c>
      <c r="I136" s="17" t="s">
        <v>705</v>
      </c>
      <c r="J136" s="17" t="s">
        <v>632</v>
      </c>
      <c r="K136" s="17">
        <v>1334</v>
      </c>
      <c r="L136" s="17" t="s">
        <v>633</v>
      </c>
      <c r="M136" s="17" t="s">
        <v>678</v>
      </c>
    </row>
    <row r="137" spans="1:13" x14ac:dyDescent="0.35">
      <c r="A137" s="17" t="s">
        <v>1218</v>
      </c>
      <c r="B137" s="17">
        <v>1000002495</v>
      </c>
      <c r="C137" s="17" t="s">
        <v>1219</v>
      </c>
      <c r="D137" s="17" t="s">
        <v>1220</v>
      </c>
      <c r="E137" s="17" t="s">
        <v>1221</v>
      </c>
      <c r="F137" s="17"/>
      <c r="G137" s="17" t="s">
        <v>1222</v>
      </c>
      <c r="H137" s="17" t="s">
        <v>511</v>
      </c>
      <c r="I137" s="17" t="s">
        <v>631</v>
      </c>
      <c r="J137" s="17" t="s">
        <v>632</v>
      </c>
      <c r="K137" s="17">
        <v>1334</v>
      </c>
      <c r="L137" s="17" t="s">
        <v>633</v>
      </c>
      <c r="M137" s="17" t="s">
        <v>634</v>
      </c>
    </row>
    <row r="138" spans="1:13" x14ac:dyDescent="0.35">
      <c r="A138" s="17" t="s">
        <v>1223</v>
      </c>
      <c r="B138" s="17">
        <v>1000002501</v>
      </c>
      <c r="C138" s="17" t="s">
        <v>1224</v>
      </c>
      <c r="D138" s="17" t="s">
        <v>1225</v>
      </c>
      <c r="E138" s="17" t="s">
        <v>1226</v>
      </c>
      <c r="F138" s="17"/>
      <c r="G138" s="17" t="s">
        <v>1227</v>
      </c>
      <c r="H138" s="17" t="s">
        <v>511</v>
      </c>
      <c r="I138" s="17" t="s">
        <v>631</v>
      </c>
      <c r="J138" s="17" t="s">
        <v>632</v>
      </c>
      <c r="K138" s="17">
        <v>1334</v>
      </c>
      <c r="L138" s="17" t="s">
        <v>633</v>
      </c>
      <c r="M138" s="17" t="s">
        <v>678</v>
      </c>
    </row>
    <row r="139" spans="1:13" x14ac:dyDescent="0.35">
      <c r="A139" s="17" t="s">
        <v>1228</v>
      </c>
      <c r="B139" s="17">
        <v>1000002505</v>
      </c>
      <c r="C139" s="17" t="s">
        <v>1229</v>
      </c>
      <c r="D139" s="17" t="s">
        <v>1230</v>
      </c>
      <c r="E139" s="17" t="s">
        <v>1231</v>
      </c>
      <c r="F139" s="17">
        <v>0</v>
      </c>
      <c r="G139" s="17" t="s">
        <v>1232</v>
      </c>
      <c r="H139" s="17" t="s">
        <v>511</v>
      </c>
      <c r="I139" s="17" t="s">
        <v>631</v>
      </c>
      <c r="J139" s="17" t="s">
        <v>632</v>
      </c>
      <c r="K139" s="17">
        <v>1334</v>
      </c>
      <c r="L139" s="17" t="s">
        <v>633</v>
      </c>
      <c r="M139" s="17" t="s">
        <v>678</v>
      </c>
    </row>
    <row r="140" spans="1:13" x14ac:dyDescent="0.35">
      <c r="A140" s="17" t="s">
        <v>1233</v>
      </c>
      <c r="B140" s="17">
        <v>1000002510</v>
      </c>
      <c r="C140" s="17" t="s">
        <v>1234</v>
      </c>
      <c r="D140" s="17" t="s">
        <v>1235</v>
      </c>
      <c r="E140" s="17" t="s">
        <v>1236</v>
      </c>
      <c r="F140" s="17">
        <v>0</v>
      </c>
      <c r="G140" s="17" t="s">
        <v>1237</v>
      </c>
      <c r="H140" s="17" t="s">
        <v>511</v>
      </c>
      <c r="I140" s="17" t="s">
        <v>631</v>
      </c>
      <c r="J140" s="17" t="s">
        <v>632</v>
      </c>
      <c r="K140" s="17">
        <v>1334</v>
      </c>
      <c r="L140" s="17" t="s">
        <v>633</v>
      </c>
      <c r="M140" s="17" t="s">
        <v>678</v>
      </c>
    </row>
    <row r="141" spans="1:13" x14ac:dyDescent="0.35">
      <c r="A141" s="17" t="s">
        <v>1238</v>
      </c>
      <c r="B141" s="17">
        <v>1000002511</v>
      </c>
      <c r="C141" s="17" t="s">
        <v>1239</v>
      </c>
      <c r="D141" s="17" t="s">
        <v>1240</v>
      </c>
      <c r="E141" s="17" t="s">
        <v>1241</v>
      </c>
      <c r="F141" s="17">
        <v>99999</v>
      </c>
      <c r="G141" s="17" t="s">
        <v>1242</v>
      </c>
      <c r="H141" s="17" t="s">
        <v>511</v>
      </c>
      <c r="I141" s="17" t="s">
        <v>631</v>
      </c>
      <c r="J141" s="17" t="s">
        <v>632</v>
      </c>
      <c r="K141" s="17">
        <v>1334</v>
      </c>
      <c r="L141" s="17" t="s">
        <v>633</v>
      </c>
      <c r="M141" s="17" t="s">
        <v>678</v>
      </c>
    </row>
    <row r="142" spans="1:13" x14ac:dyDescent="0.35">
      <c r="A142" s="17" t="s">
        <v>1243</v>
      </c>
      <c r="B142" s="17">
        <v>1000002512</v>
      </c>
      <c r="C142" s="17" t="s">
        <v>723</v>
      </c>
      <c r="D142" s="17" t="s">
        <v>1244</v>
      </c>
      <c r="E142" s="17" t="s">
        <v>1213</v>
      </c>
      <c r="F142" s="17">
        <v>11194</v>
      </c>
      <c r="G142" s="17" t="s">
        <v>1214</v>
      </c>
      <c r="H142" s="17" t="s">
        <v>515</v>
      </c>
      <c r="I142" s="17" t="s">
        <v>698</v>
      </c>
      <c r="J142" s="17" t="s">
        <v>632</v>
      </c>
      <c r="K142" s="17">
        <v>1334</v>
      </c>
      <c r="L142" s="17" t="s">
        <v>633</v>
      </c>
      <c r="M142" s="17" t="s">
        <v>678</v>
      </c>
    </row>
    <row r="143" spans="1:13" x14ac:dyDescent="0.35">
      <c r="A143" s="17" t="s">
        <v>1245</v>
      </c>
      <c r="B143" s="17">
        <v>1000002523</v>
      </c>
      <c r="C143" s="17" t="s">
        <v>1246</v>
      </c>
      <c r="D143" s="17" t="s">
        <v>1247</v>
      </c>
      <c r="E143" s="17" t="s">
        <v>1248</v>
      </c>
      <c r="F143" s="17"/>
      <c r="G143" s="17" t="s">
        <v>1249</v>
      </c>
      <c r="H143" s="17" t="s">
        <v>511</v>
      </c>
      <c r="I143" s="17" t="s">
        <v>631</v>
      </c>
      <c r="J143" s="17" t="s">
        <v>632</v>
      </c>
      <c r="K143" s="17">
        <v>1334</v>
      </c>
      <c r="L143" s="17" t="s">
        <v>633</v>
      </c>
      <c r="M143" s="17" t="s">
        <v>678</v>
      </c>
    </row>
    <row r="144" spans="1:13" x14ac:dyDescent="0.35">
      <c r="A144" s="17" t="s">
        <v>1250</v>
      </c>
      <c r="B144" s="17">
        <v>1000002530</v>
      </c>
      <c r="C144" s="17" t="s">
        <v>1251</v>
      </c>
      <c r="D144" s="17" t="s">
        <v>1252</v>
      </c>
      <c r="E144" s="17" t="s">
        <v>702</v>
      </c>
      <c r="F144" s="17" t="s">
        <v>1079</v>
      </c>
      <c r="G144" s="17" t="s">
        <v>553</v>
      </c>
      <c r="H144" s="17" t="s">
        <v>515</v>
      </c>
      <c r="I144" s="17" t="s">
        <v>698</v>
      </c>
      <c r="J144" s="17" t="s">
        <v>632</v>
      </c>
      <c r="K144" s="17">
        <v>1334</v>
      </c>
      <c r="L144" s="17" t="s">
        <v>633</v>
      </c>
      <c r="M144" s="17" t="s">
        <v>678</v>
      </c>
    </row>
    <row r="145" spans="1:13" x14ac:dyDescent="0.35">
      <c r="A145" s="17" t="s">
        <v>1253</v>
      </c>
      <c r="B145" s="17">
        <v>1000002535</v>
      </c>
      <c r="C145" s="17" t="s">
        <v>1254</v>
      </c>
      <c r="D145" s="17" t="s">
        <v>1255</v>
      </c>
      <c r="E145" s="17" t="s">
        <v>702</v>
      </c>
      <c r="F145" s="17" t="s">
        <v>703</v>
      </c>
      <c r="G145" s="17" t="s">
        <v>704</v>
      </c>
      <c r="H145" s="17" t="s">
        <v>511</v>
      </c>
      <c r="I145" s="17" t="s">
        <v>631</v>
      </c>
      <c r="J145" s="17" t="s">
        <v>632</v>
      </c>
      <c r="K145" s="17">
        <v>1334</v>
      </c>
      <c r="L145" s="17" t="s">
        <v>633</v>
      </c>
      <c r="M145" s="17" t="s">
        <v>678</v>
      </c>
    </row>
    <row r="146" spans="1:13" x14ac:dyDescent="0.35">
      <c r="A146" s="17" t="s">
        <v>1253</v>
      </c>
      <c r="B146" s="17">
        <v>1000002536</v>
      </c>
      <c r="C146" s="17" t="s">
        <v>1254</v>
      </c>
      <c r="D146" s="17" t="s">
        <v>701</v>
      </c>
      <c r="E146" s="17" t="s">
        <v>702</v>
      </c>
      <c r="F146" s="17" t="s">
        <v>703</v>
      </c>
      <c r="G146" s="17" t="s">
        <v>704</v>
      </c>
      <c r="H146" s="17" t="s">
        <v>511</v>
      </c>
      <c r="I146" s="17" t="s">
        <v>631</v>
      </c>
      <c r="J146" s="17" t="s">
        <v>632</v>
      </c>
      <c r="K146" s="17">
        <v>1334</v>
      </c>
      <c r="L146" s="17" t="s">
        <v>633</v>
      </c>
      <c r="M146" s="17" t="s">
        <v>678</v>
      </c>
    </row>
    <row r="147" spans="1:13" x14ac:dyDescent="0.35">
      <c r="A147" s="17" t="s">
        <v>1253</v>
      </c>
      <c r="B147" s="17">
        <v>1000002537</v>
      </c>
      <c r="C147" s="17" t="s">
        <v>1254</v>
      </c>
      <c r="D147" s="17" t="s">
        <v>1255</v>
      </c>
      <c r="E147" s="17" t="s">
        <v>702</v>
      </c>
      <c r="F147" s="17" t="s">
        <v>703</v>
      </c>
      <c r="G147" s="17" t="s">
        <v>704</v>
      </c>
      <c r="H147" s="17" t="s">
        <v>511</v>
      </c>
      <c r="I147" s="17" t="s">
        <v>631</v>
      </c>
      <c r="J147" s="17" t="s">
        <v>632</v>
      </c>
      <c r="K147" s="17">
        <v>1334</v>
      </c>
      <c r="L147" s="17" t="s">
        <v>633</v>
      </c>
      <c r="M147" s="17" t="s">
        <v>678</v>
      </c>
    </row>
    <row r="148" spans="1:13" x14ac:dyDescent="0.35">
      <c r="A148" s="17" t="s">
        <v>699</v>
      </c>
      <c r="B148" s="17">
        <v>1000002538</v>
      </c>
      <c r="C148" s="17" t="s">
        <v>1256</v>
      </c>
      <c r="D148" s="17" t="s">
        <v>701</v>
      </c>
      <c r="E148" s="17" t="s">
        <v>702</v>
      </c>
      <c r="F148" s="17" t="s">
        <v>703</v>
      </c>
      <c r="G148" s="17" t="s">
        <v>704</v>
      </c>
      <c r="H148" s="17" t="s">
        <v>511</v>
      </c>
      <c r="I148" s="17" t="s">
        <v>631</v>
      </c>
      <c r="J148" s="17" t="s">
        <v>632</v>
      </c>
      <c r="K148" s="17">
        <v>1334</v>
      </c>
      <c r="L148" s="17" t="s">
        <v>633</v>
      </c>
      <c r="M148" s="17" t="s">
        <v>678</v>
      </c>
    </row>
    <row r="149" spans="1:13" x14ac:dyDescent="0.35">
      <c r="A149" s="17" t="s">
        <v>1257</v>
      </c>
      <c r="B149" s="17">
        <v>1000002545</v>
      </c>
      <c r="C149" s="17" t="s">
        <v>1258</v>
      </c>
      <c r="D149" s="17" t="s">
        <v>1259</v>
      </c>
      <c r="E149" s="17" t="s">
        <v>1260</v>
      </c>
      <c r="F149" s="17">
        <v>1299</v>
      </c>
      <c r="G149" s="17" t="s">
        <v>1261</v>
      </c>
      <c r="H149" s="17" t="s">
        <v>511</v>
      </c>
      <c r="I149" s="17" t="s">
        <v>631</v>
      </c>
      <c r="J149" s="17" t="s">
        <v>632</v>
      </c>
      <c r="K149" s="17">
        <v>1334</v>
      </c>
      <c r="L149" s="17" t="s">
        <v>633</v>
      </c>
      <c r="M149" s="17" t="s">
        <v>634</v>
      </c>
    </row>
    <row r="150" spans="1:13" x14ac:dyDescent="0.35">
      <c r="A150" s="17" t="s">
        <v>1262</v>
      </c>
      <c r="B150" s="17">
        <v>1000002551</v>
      </c>
      <c r="C150" s="17" t="s">
        <v>1263</v>
      </c>
      <c r="D150" s="17" t="s">
        <v>1264</v>
      </c>
      <c r="E150" s="17" t="s">
        <v>1265</v>
      </c>
      <c r="F150" s="17"/>
      <c r="G150" s="17" t="s">
        <v>1266</v>
      </c>
      <c r="H150" s="17" t="s">
        <v>511</v>
      </c>
      <c r="I150" s="17" t="s">
        <v>631</v>
      </c>
      <c r="J150" s="17" t="s">
        <v>632</v>
      </c>
      <c r="K150" s="17">
        <v>1334</v>
      </c>
      <c r="L150" s="17" t="s">
        <v>633</v>
      </c>
      <c r="M150" s="17" t="s">
        <v>678</v>
      </c>
    </row>
    <row r="151" spans="1:13" x14ac:dyDescent="0.35">
      <c r="A151" s="17" t="s">
        <v>1267</v>
      </c>
      <c r="B151" s="17">
        <v>1000002552</v>
      </c>
      <c r="C151" s="17" t="s">
        <v>1268</v>
      </c>
      <c r="D151" s="17" t="s">
        <v>1269</v>
      </c>
      <c r="E151" s="17" t="s">
        <v>1270</v>
      </c>
      <c r="F151" s="17" t="s">
        <v>944</v>
      </c>
      <c r="G151" s="17" t="s">
        <v>1271</v>
      </c>
      <c r="H151" s="17" t="s">
        <v>511</v>
      </c>
      <c r="I151" s="17" t="s">
        <v>631</v>
      </c>
      <c r="J151" s="17" t="s">
        <v>632</v>
      </c>
      <c r="K151" s="17">
        <v>1334</v>
      </c>
      <c r="L151" s="17" t="s">
        <v>633</v>
      </c>
      <c r="M151" s="17" t="s">
        <v>678</v>
      </c>
    </row>
    <row r="152" spans="1:13" x14ac:dyDescent="0.35">
      <c r="A152" s="17" t="s">
        <v>1272</v>
      </c>
      <c r="B152" s="17">
        <v>1000002555</v>
      </c>
      <c r="C152" s="17" t="s">
        <v>1273</v>
      </c>
      <c r="D152" s="17" t="s">
        <v>1274</v>
      </c>
      <c r="E152" s="17" t="s">
        <v>1275</v>
      </c>
      <c r="F152" s="17">
        <v>101</v>
      </c>
      <c r="G152" s="17" t="s">
        <v>1276</v>
      </c>
      <c r="H152" s="17" t="s">
        <v>511</v>
      </c>
      <c r="I152" s="17" t="s">
        <v>631</v>
      </c>
      <c r="J152" s="17" t="s">
        <v>632</v>
      </c>
      <c r="K152" s="17">
        <v>1334</v>
      </c>
      <c r="L152" s="17" t="s">
        <v>633</v>
      </c>
      <c r="M152" s="17" t="s">
        <v>678</v>
      </c>
    </row>
    <row r="153" spans="1:13" x14ac:dyDescent="0.35">
      <c r="A153" s="17" t="s">
        <v>1277</v>
      </c>
      <c r="B153" s="17">
        <v>1000002560</v>
      </c>
      <c r="C153" s="17" t="s">
        <v>1278</v>
      </c>
      <c r="D153" s="17" t="s">
        <v>1032</v>
      </c>
      <c r="E153" s="17" t="s">
        <v>702</v>
      </c>
      <c r="F153" s="17" t="s">
        <v>783</v>
      </c>
      <c r="G153" s="17" t="s">
        <v>784</v>
      </c>
      <c r="H153" s="17" t="s">
        <v>511</v>
      </c>
      <c r="I153" s="17" t="s">
        <v>705</v>
      </c>
      <c r="J153" s="17" t="s">
        <v>632</v>
      </c>
      <c r="K153" s="17">
        <v>1334</v>
      </c>
      <c r="L153" s="17" t="s">
        <v>633</v>
      </c>
      <c r="M153" s="17" t="s">
        <v>634</v>
      </c>
    </row>
    <row r="154" spans="1:13" x14ac:dyDescent="0.35">
      <c r="A154" s="17" t="s">
        <v>1279</v>
      </c>
      <c r="B154" s="17">
        <v>1000002565</v>
      </c>
      <c r="C154" s="17" t="s">
        <v>1280</v>
      </c>
      <c r="D154" s="17" t="s">
        <v>733</v>
      </c>
      <c r="E154" s="17" t="s">
        <v>702</v>
      </c>
      <c r="F154" s="17" t="s">
        <v>725</v>
      </c>
      <c r="G154" s="17" t="s">
        <v>553</v>
      </c>
      <c r="H154" s="17" t="s">
        <v>511</v>
      </c>
      <c r="I154" s="17" t="s">
        <v>631</v>
      </c>
      <c r="J154" s="17" t="s">
        <v>632</v>
      </c>
      <c r="K154" s="17">
        <v>1334</v>
      </c>
      <c r="L154" s="17" t="s">
        <v>633</v>
      </c>
      <c r="M154" s="17" t="s">
        <v>678</v>
      </c>
    </row>
    <row r="155" spans="1:13" x14ac:dyDescent="0.35">
      <c r="A155" s="17" t="s">
        <v>1281</v>
      </c>
      <c r="B155" s="17">
        <v>1000002570</v>
      </c>
      <c r="C155" s="17" t="s">
        <v>1282</v>
      </c>
      <c r="D155" s="17" t="s">
        <v>724</v>
      </c>
      <c r="E155" s="17" t="s">
        <v>702</v>
      </c>
      <c r="F155" s="17" t="s">
        <v>783</v>
      </c>
      <c r="G155" s="17" t="s">
        <v>553</v>
      </c>
      <c r="H155" s="17" t="s">
        <v>511</v>
      </c>
      <c r="I155" s="17" t="s">
        <v>631</v>
      </c>
      <c r="J155" s="17" t="s">
        <v>632</v>
      </c>
      <c r="K155" s="17">
        <v>1334</v>
      </c>
      <c r="L155" s="17" t="s">
        <v>633</v>
      </c>
      <c r="M155" s="17" t="s">
        <v>678</v>
      </c>
    </row>
    <row r="156" spans="1:13" x14ac:dyDescent="0.35">
      <c r="A156" s="17" t="s">
        <v>1283</v>
      </c>
      <c r="B156" s="17">
        <v>1000002575</v>
      </c>
      <c r="C156" s="17" t="s">
        <v>1284</v>
      </c>
      <c r="D156" s="17" t="s">
        <v>1285</v>
      </c>
      <c r="E156" s="17" t="s">
        <v>1286</v>
      </c>
      <c r="F156" s="17"/>
      <c r="G156" s="17" t="s">
        <v>1287</v>
      </c>
      <c r="H156" s="17" t="s">
        <v>511</v>
      </c>
      <c r="I156" s="17" t="s">
        <v>631</v>
      </c>
      <c r="J156" s="17" t="s">
        <v>632</v>
      </c>
      <c r="K156" s="17">
        <v>1334</v>
      </c>
      <c r="L156" s="17" t="s">
        <v>633</v>
      </c>
      <c r="M156" s="17" t="s">
        <v>678</v>
      </c>
    </row>
    <row r="157" spans="1:13" x14ac:dyDescent="0.35">
      <c r="A157" s="17" t="s">
        <v>1288</v>
      </c>
      <c r="B157" s="17">
        <v>1000002582</v>
      </c>
      <c r="C157" s="17" t="s">
        <v>1289</v>
      </c>
      <c r="D157" s="17" t="s">
        <v>1290</v>
      </c>
      <c r="E157" s="17" t="s">
        <v>665</v>
      </c>
      <c r="F157" s="17"/>
      <c r="G157" s="17" t="s">
        <v>939</v>
      </c>
      <c r="H157" s="17" t="s">
        <v>511</v>
      </c>
      <c r="I157" s="17" t="s">
        <v>705</v>
      </c>
      <c r="J157" s="17" t="s">
        <v>632</v>
      </c>
      <c r="K157" s="17">
        <v>1334</v>
      </c>
      <c r="L157" s="17" t="s">
        <v>633</v>
      </c>
      <c r="M157" s="17" t="s">
        <v>634</v>
      </c>
    </row>
    <row r="158" spans="1:13" x14ac:dyDescent="0.35">
      <c r="A158" s="17" t="s">
        <v>1291</v>
      </c>
      <c r="B158" s="17">
        <v>1000002591</v>
      </c>
      <c r="C158" s="17" t="s">
        <v>1292</v>
      </c>
      <c r="D158" s="17" t="s">
        <v>1293</v>
      </c>
      <c r="E158" s="17" t="s">
        <v>916</v>
      </c>
      <c r="F158" s="17">
        <v>1210</v>
      </c>
      <c r="G158" s="17" t="s">
        <v>1294</v>
      </c>
      <c r="H158" s="17" t="s">
        <v>511</v>
      </c>
      <c r="I158" s="17" t="s">
        <v>631</v>
      </c>
      <c r="J158" s="17" t="s">
        <v>632</v>
      </c>
      <c r="K158" s="17">
        <v>1334</v>
      </c>
      <c r="L158" s="17" t="s">
        <v>633</v>
      </c>
      <c r="M158" s="17" t="s">
        <v>678</v>
      </c>
    </row>
    <row r="159" spans="1:13" x14ac:dyDescent="0.35">
      <c r="A159" s="17" t="s">
        <v>1295</v>
      </c>
      <c r="B159" s="17">
        <v>1000002592</v>
      </c>
      <c r="C159" s="17" t="s">
        <v>1296</v>
      </c>
      <c r="D159" s="17" t="s">
        <v>1297</v>
      </c>
      <c r="E159" s="17" t="s">
        <v>638</v>
      </c>
      <c r="F159" s="17">
        <v>3008</v>
      </c>
      <c r="G159" s="17" t="s">
        <v>639</v>
      </c>
      <c r="H159" s="17" t="s">
        <v>511</v>
      </c>
      <c r="I159" s="17" t="s">
        <v>631</v>
      </c>
      <c r="J159" s="17" t="s">
        <v>632</v>
      </c>
      <c r="K159" s="17">
        <v>1334</v>
      </c>
      <c r="L159" s="17" t="s">
        <v>633</v>
      </c>
      <c r="M159" s="17" t="s">
        <v>678</v>
      </c>
    </row>
    <row r="160" spans="1:13" x14ac:dyDescent="0.35">
      <c r="A160" s="17" t="s">
        <v>1298</v>
      </c>
      <c r="B160" s="17">
        <v>1000002600</v>
      </c>
      <c r="C160" s="17" t="s">
        <v>1299</v>
      </c>
      <c r="D160" s="17" t="s">
        <v>1300</v>
      </c>
      <c r="E160" s="17" t="s">
        <v>1301</v>
      </c>
      <c r="F160" s="17">
        <v>19864</v>
      </c>
      <c r="G160" s="17" t="s">
        <v>1302</v>
      </c>
      <c r="H160" s="17" t="s">
        <v>511</v>
      </c>
      <c r="I160" s="17" t="s">
        <v>631</v>
      </c>
      <c r="J160" s="17" t="s">
        <v>632</v>
      </c>
      <c r="K160" s="17">
        <v>1334</v>
      </c>
      <c r="L160" s="17" t="s">
        <v>633</v>
      </c>
      <c r="M160" s="17" t="s">
        <v>678</v>
      </c>
    </row>
    <row r="161" spans="1:13" x14ac:dyDescent="0.35">
      <c r="A161" s="17" t="s">
        <v>1303</v>
      </c>
      <c r="B161" s="17">
        <v>1000002608</v>
      </c>
      <c r="C161" s="17" t="s">
        <v>1068</v>
      </c>
      <c r="D161" s="17" t="s">
        <v>1304</v>
      </c>
      <c r="E161" s="17" t="s">
        <v>676</v>
      </c>
      <c r="F161" s="17">
        <v>100102</v>
      </c>
      <c r="G161" s="17" t="s">
        <v>677</v>
      </c>
      <c r="H161" s="17" t="s">
        <v>511</v>
      </c>
      <c r="I161" s="17" t="s">
        <v>705</v>
      </c>
      <c r="J161" s="17" t="s">
        <v>632</v>
      </c>
      <c r="K161" s="17">
        <v>1334</v>
      </c>
      <c r="L161" s="17" t="s">
        <v>633</v>
      </c>
      <c r="M161" s="17" t="s">
        <v>634</v>
      </c>
    </row>
    <row r="162" spans="1:13" x14ac:dyDescent="0.35">
      <c r="A162" s="17" t="s">
        <v>1305</v>
      </c>
      <c r="B162" s="17">
        <v>1000002610</v>
      </c>
      <c r="C162" s="17" t="s">
        <v>1306</v>
      </c>
      <c r="D162" s="17" t="s">
        <v>1307</v>
      </c>
      <c r="E162" s="17" t="s">
        <v>899</v>
      </c>
      <c r="F162" s="17">
        <v>34469</v>
      </c>
      <c r="G162" s="17" t="s">
        <v>900</v>
      </c>
      <c r="H162" s="17" t="s">
        <v>511</v>
      </c>
      <c r="I162" s="17" t="s">
        <v>698</v>
      </c>
      <c r="J162" s="17" t="s">
        <v>632</v>
      </c>
      <c r="K162" s="17">
        <v>1334</v>
      </c>
      <c r="L162" s="17" t="s">
        <v>633</v>
      </c>
      <c r="M162" s="17" t="s">
        <v>678</v>
      </c>
    </row>
    <row r="163" spans="1:13" x14ac:dyDescent="0.35">
      <c r="A163" s="17" t="s">
        <v>1308</v>
      </c>
      <c r="B163" s="17">
        <v>1000002615</v>
      </c>
      <c r="C163" s="17" t="s">
        <v>1309</v>
      </c>
      <c r="D163" s="17" t="s">
        <v>1310</v>
      </c>
      <c r="E163" s="17" t="s">
        <v>778</v>
      </c>
      <c r="F163" s="17">
        <v>66251</v>
      </c>
      <c r="G163" s="17" t="s">
        <v>1311</v>
      </c>
      <c r="H163" s="17" t="s">
        <v>515</v>
      </c>
      <c r="I163" s="17" t="s">
        <v>698</v>
      </c>
      <c r="J163" s="17" t="s">
        <v>632</v>
      </c>
      <c r="K163" s="17">
        <v>1334</v>
      </c>
      <c r="L163" s="17" t="s">
        <v>633</v>
      </c>
      <c r="M163" s="17" t="s">
        <v>678</v>
      </c>
    </row>
    <row r="164" spans="1:13" x14ac:dyDescent="0.35">
      <c r="A164" s="17" t="s">
        <v>1312</v>
      </c>
      <c r="B164" s="17">
        <v>1000002625</v>
      </c>
      <c r="C164" s="17" t="s">
        <v>1313</v>
      </c>
      <c r="D164" s="17" t="s">
        <v>1314</v>
      </c>
      <c r="E164" s="17" t="s">
        <v>1315</v>
      </c>
      <c r="F164" s="17">
        <v>10147</v>
      </c>
      <c r="G164" s="17" t="s">
        <v>1316</v>
      </c>
      <c r="H164" s="17" t="s">
        <v>511</v>
      </c>
      <c r="I164" s="17" t="s">
        <v>631</v>
      </c>
      <c r="J164" s="17" t="s">
        <v>632</v>
      </c>
      <c r="K164" s="17">
        <v>1334</v>
      </c>
      <c r="L164" s="17" t="s">
        <v>633</v>
      </c>
      <c r="M164" s="17" t="s">
        <v>634</v>
      </c>
    </row>
    <row r="165" spans="1:13" x14ac:dyDescent="0.35">
      <c r="A165" s="17" t="s">
        <v>1281</v>
      </c>
      <c r="B165" s="17">
        <v>1000002635</v>
      </c>
      <c r="C165" s="17" t="s">
        <v>1317</v>
      </c>
      <c r="D165" s="17" t="s">
        <v>724</v>
      </c>
      <c r="E165" s="17" t="s">
        <v>702</v>
      </c>
      <c r="F165" s="17" t="s">
        <v>783</v>
      </c>
      <c r="G165" s="17" t="s">
        <v>553</v>
      </c>
      <c r="H165" s="17" t="s">
        <v>515</v>
      </c>
      <c r="I165" s="17" t="s">
        <v>698</v>
      </c>
      <c r="J165" s="17" t="s">
        <v>632</v>
      </c>
      <c r="K165" s="17">
        <v>1334</v>
      </c>
      <c r="L165" s="17" t="s">
        <v>633</v>
      </c>
      <c r="M165" s="17" t="s">
        <v>678</v>
      </c>
    </row>
    <row r="166" spans="1:13" x14ac:dyDescent="0.35">
      <c r="A166" s="17" t="s">
        <v>1318</v>
      </c>
      <c r="B166" s="17">
        <v>1000002640</v>
      </c>
      <c r="C166" s="17" t="s">
        <v>1319</v>
      </c>
      <c r="D166" s="17" t="s">
        <v>1320</v>
      </c>
      <c r="E166" s="17" t="s">
        <v>1321</v>
      </c>
      <c r="F166" s="17"/>
      <c r="G166" s="17" t="s">
        <v>1322</v>
      </c>
      <c r="H166" s="17" t="s">
        <v>515</v>
      </c>
      <c r="I166" s="17" t="s">
        <v>698</v>
      </c>
      <c r="J166" s="17" t="s">
        <v>632</v>
      </c>
      <c r="K166" s="17">
        <v>1334</v>
      </c>
      <c r="L166" s="17" t="s">
        <v>633</v>
      </c>
      <c r="M166" s="17" t="s">
        <v>678</v>
      </c>
    </row>
    <row r="167" spans="1:13" x14ac:dyDescent="0.35">
      <c r="A167" s="17" t="s">
        <v>1323</v>
      </c>
      <c r="B167" s="17">
        <v>1000002645</v>
      </c>
      <c r="C167" s="17" t="s">
        <v>1324</v>
      </c>
      <c r="D167" s="17" t="s">
        <v>835</v>
      </c>
      <c r="E167" s="17" t="s">
        <v>831</v>
      </c>
      <c r="F167" s="17">
        <v>46150</v>
      </c>
      <c r="G167" s="17" t="s">
        <v>836</v>
      </c>
      <c r="H167" s="17" t="s">
        <v>515</v>
      </c>
      <c r="I167" s="17" t="s">
        <v>640</v>
      </c>
      <c r="J167" s="17" t="s">
        <v>632</v>
      </c>
      <c r="K167" s="17">
        <v>1334</v>
      </c>
      <c r="L167" s="17" t="s">
        <v>633</v>
      </c>
      <c r="M167" s="17" t="s">
        <v>678</v>
      </c>
    </row>
    <row r="168" spans="1:13" x14ac:dyDescent="0.35">
      <c r="A168" s="17" t="s">
        <v>1325</v>
      </c>
      <c r="B168" s="17">
        <v>1000002665</v>
      </c>
      <c r="C168" s="17" t="s">
        <v>1326</v>
      </c>
      <c r="D168" s="17" t="s">
        <v>670</v>
      </c>
      <c r="E168" s="17" t="s">
        <v>671</v>
      </c>
      <c r="F168" s="17">
        <v>118</v>
      </c>
      <c r="G168" s="17" t="s">
        <v>672</v>
      </c>
      <c r="H168" s="17" t="s">
        <v>515</v>
      </c>
      <c r="I168" s="17" t="s">
        <v>698</v>
      </c>
      <c r="J168" s="17" t="s">
        <v>632</v>
      </c>
      <c r="K168" s="17">
        <v>1334</v>
      </c>
      <c r="L168" s="17" t="s">
        <v>633</v>
      </c>
      <c r="M168" s="17" t="s">
        <v>634</v>
      </c>
    </row>
    <row r="169" spans="1:13" x14ac:dyDescent="0.35">
      <c r="A169" s="17" t="s">
        <v>1327</v>
      </c>
      <c r="B169" s="17">
        <v>1000002670</v>
      </c>
      <c r="C169" s="17" t="s">
        <v>1328</v>
      </c>
      <c r="D169" s="17" t="s">
        <v>1329</v>
      </c>
      <c r="E169" s="17" t="s">
        <v>1330</v>
      </c>
      <c r="F169" s="17"/>
      <c r="G169" s="17" t="s">
        <v>1331</v>
      </c>
      <c r="H169" s="17" t="s">
        <v>511</v>
      </c>
      <c r="I169" s="17" t="s">
        <v>631</v>
      </c>
      <c r="J169" s="17" t="s">
        <v>632</v>
      </c>
      <c r="K169" s="17">
        <v>1334</v>
      </c>
      <c r="L169" s="17" t="s">
        <v>633</v>
      </c>
      <c r="M169" s="17" t="s">
        <v>678</v>
      </c>
    </row>
    <row r="170" spans="1:13" x14ac:dyDescent="0.35">
      <c r="A170" s="17" t="s">
        <v>1332</v>
      </c>
      <c r="B170" s="17">
        <v>1000002675</v>
      </c>
      <c r="C170" s="17" t="s">
        <v>1333</v>
      </c>
      <c r="D170" s="17" t="s">
        <v>1334</v>
      </c>
      <c r="E170" s="17" t="s">
        <v>867</v>
      </c>
      <c r="F170" s="17">
        <v>6232</v>
      </c>
      <c r="G170" s="17" t="s">
        <v>1335</v>
      </c>
      <c r="H170" s="17" t="s">
        <v>515</v>
      </c>
      <c r="I170" s="17" t="s">
        <v>698</v>
      </c>
      <c r="J170" s="17" t="s">
        <v>632</v>
      </c>
      <c r="K170" s="17">
        <v>1334</v>
      </c>
      <c r="L170" s="17" t="s">
        <v>633</v>
      </c>
      <c r="M170" s="17" t="s">
        <v>678</v>
      </c>
    </row>
    <row r="171" spans="1:13" x14ac:dyDescent="0.35">
      <c r="A171" s="17" t="s">
        <v>1336</v>
      </c>
      <c r="B171" s="17">
        <v>1000002680</v>
      </c>
      <c r="C171" s="17" t="s">
        <v>1337</v>
      </c>
      <c r="D171" s="17" t="s">
        <v>1338</v>
      </c>
      <c r="E171" s="17" t="s">
        <v>1339</v>
      </c>
      <c r="F171" s="17" t="s">
        <v>1340</v>
      </c>
      <c r="G171" s="17" t="s">
        <v>1341</v>
      </c>
      <c r="H171" s="17" t="s">
        <v>511</v>
      </c>
      <c r="I171" s="17" t="s">
        <v>631</v>
      </c>
      <c r="J171" s="17" t="s">
        <v>632</v>
      </c>
      <c r="K171" s="17">
        <v>1334</v>
      </c>
      <c r="L171" s="17" t="s">
        <v>633</v>
      </c>
      <c r="M171" s="17" t="s">
        <v>678</v>
      </c>
    </row>
    <row r="172" spans="1:13" x14ac:dyDescent="0.35">
      <c r="A172" s="17" t="s">
        <v>1342</v>
      </c>
      <c r="B172" s="17">
        <v>1000002685</v>
      </c>
      <c r="C172" s="17" t="s">
        <v>1343</v>
      </c>
      <c r="D172" s="17" t="s">
        <v>1344</v>
      </c>
      <c r="E172" s="17" t="s">
        <v>962</v>
      </c>
      <c r="F172" s="17">
        <v>201301</v>
      </c>
      <c r="G172" s="17" t="s">
        <v>1345</v>
      </c>
      <c r="H172" s="17" t="s">
        <v>515</v>
      </c>
      <c r="I172" s="17" t="s">
        <v>640</v>
      </c>
      <c r="J172" s="17" t="s">
        <v>632</v>
      </c>
      <c r="K172" s="17">
        <v>1334</v>
      </c>
      <c r="L172" s="17" t="s">
        <v>633</v>
      </c>
      <c r="M172" s="17" t="s">
        <v>678</v>
      </c>
    </row>
    <row r="173" spans="1:13" x14ac:dyDescent="0.35">
      <c r="A173" s="17" t="s">
        <v>1346</v>
      </c>
      <c r="B173" s="17">
        <v>1000002695</v>
      </c>
      <c r="C173" s="17" t="s">
        <v>1347</v>
      </c>
      <c r="D173" s="17" t="s">
        <v>1348</v>
      </c>
      <c r="E173" s="17" t="s">
        <v>757</v>
      </c>
      <c r="F173" s="17"/>
      <c r="G173" s="17" t="s">
        <v>758</v>
      </c>
      <c r="H173" s="17" t="s">
        <v>511</v>
      </c>
      <c r="I173" s="17" t="s">
        <v>631</v>
      </c>
      <c r="J173" s="17" t="s">
        <v>632</v>
      </c>
      <c r="K173" s="17">
        <v>1334</v>
      </c>
      <c r="L173" s="17" t="s">
        <v>633</v>
      </c>
      <c r="M173" s="17" t="s">
        <v>678</v>
      </c>
    </row>
    <row r="174" spans="1:13" x14ac:dyDescent="0.35">
      <c r="A174" s="17" t="s">
        <v>1349</v>
      </c>
      <c r="B174" s="17">
        <v>1000002705</v>
      </c>
      <c r="C174" s="17" t="s">
        <v>1350</v>
      </c>
      <c r="D174" s="17" t="s">
        <v>1351</v>
      </c>
      <c r="E174" s="17" t="s">
        <v>1352</v>
      </c>
      <c r="F174" s="17"/>
      <c r="G174" s="17" t="s">
        <v>1353</v>
      </c>
      <c r="H174" s="17" t="s">
        <v>511</v>
      </c>
      <c r="I174" s="17" t="s">
        <v>631</v>
      </c>
      <c r="J174" s="17" t="s">
        <v>632</v>
      </c>
      <c r="K174" s="17">
        <v>1334</v>
      </c>
      <c r="L174" s="17" t="s">
        <v>633</v>
      </c>
      <c r="M174" s="17" t="s">
        <v>678</v>
      </c>
    </row>
    <row r="175" spans="1:13" x14ac:dyDescent="0.35">
      <c r="A175" s="17" t="s">
        <v>956</v>
      </c>
      <c r="B175" s="17">
        <v>1000002706</v>
      </c>
      <c r="C175" s="17" t="s">
        <v>43</v>
      </c>
      <c r="D175" s="17" t="s">
        <v>1354</v>
      </c>
      <c r="E175" s="17" t="s">
        <v>676</v>
      </c>
      <c r="F175" s="17">
        <v>211100</v>
      </c>
      <c r="G175" s="17" t="s">
        <v>958</v>
      </c>
      <c r="H175" s="17" t="s">
        <v>511</v>
      </c>
      <c r="I175" s="17" t="s">
        <v>631</v>
      </c>
      <c r="J175" s="17" t="s">
        <v>632</v>
      </c>
      <c r="K175" s="17">
        <v>1334</v>
      </c>
      <c r="L175" s="17" t="s">
        <v>633</v>
      </c>
      <c r="M175" s="17" t="s">
        <v>678</v>
      </c>
    </row>
    <row r="176" spans="1:13" x14ac:dyDescent="0.35">
      <c r="A176" s="17" t="s">
        <v>1355</v>
      </c>
      <c r="B176" s="17">
        <v>1000002710</v>
      </c>
      <c r="C176" s="17" t="s">
        <v>1356</v>
      </c>
      <c r="D176" s="17" t="s">
        <v>1357</v>
      </c>
      <c r="E176" s="17" t="s">
        <v>1358</v>
      </c>
      <c r="F176" s="17" t="s">
        <v>944</v>
      </c>
      <c r="G176" s="17" t="s">
        <v>1359</v>
      </c>
      <c r="H176" s="17" t="s">
        <v>511</v>
      </c>
      <c r="I176" s="17" t="s">
        <v>631</v>
      </c>
      <c r="J176" s="17" t="s">
        <v>632</v>
      </c>
      <c r="K176" s="17">
        <v>1334</v>
      </c>
      <c r="L176" s="17" t="s">
        <v>633</v>
      </c>
      <c r="M176" s="17" t="s">
        <v>678</v>
      </c>
    </row>
    <row r="177" spans="1:13" x14ac:dyDescent="0.35">
      <c r="A177" s="17" t="s">
        <v>1360</v>
      </c>
      <c r="B177" s="17">
        <v>1000002716</v>
      </c>
      <c r="C177" s="17" t="s">
        <v>1313</v>
      </c>
      <c r="D177" s="17" t="s">
        <v>1361</v>
      </c>
      <c r="E177" s="17" t="s">
        <v>1362</v>
      </c>
      <c r="F177" s="17"/>
      <c r="G177" s="17" t="s">
        <v>1363</v>
      </c>
      <c r="H177" s="17" t="s">
        <v>511</v>
      </c>
      <c r="I177" s="17" t="s">
        <v>631</v>
      </c>
      <c r="J177" s="17" t="s">
        <v>632</v>
      </c>
      <c r="K177" s="17">
        <v>1334</v>
      </c>
      <c r="L177" s="17" t="s">
        <v>633</v>
      </c>
      <c r="M177" s="17" t="s">
        <v>678</v>
      </c>
    </row>
    <row r="178" spans="1:13" x14ac:dyDescent="0.35">
      <c r="A178" s="17" t="s">
        <v>1364</v>
      </c>
      <c r="B178" s="17">
        <v>1000002717</v>
      </c>
      <c r="C178" s="17" t="s">
        <v>1365</v>
      </c>
      <c r="D178" s="17" t="s">
        <v>1366</v>
      </c>
      <c r="E178" s="17" t="s">
        <v>1367</v>
      </c>
      <c r="F178" s="17" t="s">
        <v>1368</v>
      </c>
      <c r="G178" s="17" t="s">
        <v>1369</v>
      </c>
      <c r="H178" s="17" t="s">
        <v>511</v>
      </c>
      <c r="I178" s="17" t="s">
        <v>631</v>
      </c>
      <c r="J178" s="17" t="s">
        <v>632</v>
      </c>
      <c r="K178" s="17">
        <v>1334</v>
      </c>
      <c r="L178" s="17" t="s">
        <v>633</v>
      </c>
      <c r="M178" s="17" t="s">
        <v>678</v>
      </c>
    </row>
    <row r="179" spans="1:13" x14ac:dyDescent="0.35">
      <c r="A179" s="17" t="s">
        <v>1370</v>
      </c>
      <c r="B179" s="17">
        <v>1000002720</v>
      </c>
      <c r="C179" s="17" t="s">
        <v>1371</v>
      </c>
      <c r="D179" s="17" t="s">
        <v>1372</v>
      </c>
      <c r="E179" s="17" t="s">
        <v>1373</v>
      </c>
      <c r="F179" s="17" t="s">
        <v>1374</v>
      </c>
      <c r="G179" s="17" t="s">
        <v>1375</v>
      </c>
      <c r="H179" s="17" t="s">
        <v>511</v>
      </c>
      <c r="I179" s="17" t="s">
        <v>631</v>
      </c>
      <c r="J179" s="17" t="s">
        <v>632</v>
      </c>
      <c r="K179" s="17">
        <v>1334</v>
      </c>
      <c r="L179" s="17" t="s">
        <v>633</v>
      </c>
      <c r="M179" s="17" t="s">
        <v>634</v>
      </c>
    </row>
    <row r="180" spans="1:13" x14ac:dyDescent="0.35">
      <c r="A180" s="17" t="s">
        <v>1136</v>
      </c>
      <c r="B180" s="17">
        <v>1000002725</v>
      </c>
      <c r="C180" s="17" t="s">
        <v>1376</v>
      </c>
      <c r="D180" s="17" t="s">
        <v>1377</v>
      </c>
      <c r="E180" s="17" t="s">
        <v>676</v>
      </c>
      <c r="F180" s="17">
        <v>100012</v>
      </c>
      <c r="G180" s="17" t="s">
        <v>677</v>
      </c>
      <c r="H180" s="17" t="s">
        <v>511</v>
      </c>
      <c r="I180" s="17" t="s">
        <v>631</v>
      </c>
      <c r="J180" s="17" t="s">
        <v>632</v>
      </c>
      <c r="K180" s="17">
        <v>1334</v>
      </c>
      <c r="L180" s="17" t="s">
        <v>633</v>
      </c>
      <c r="M180" s="17" t="s">
        <v>678</v>
      </c>
    </row>
    <row r="181" spans="1:13" x14ac:dyDescent="0.35">
      <c r="A181" s="17" t="s">
        <v>1378</v>
      </c>
      <c r="B181" s="17">
        <v>1000002730</v>
      </c>
      <c r="C181" s="17" t="s">
        <v>1379</v>
      </c>
      <c r="D181" s="17" t="s">
        <v>1380</v>
      </c>
      <c r="E181" s="17" t="s">
        <v>676</v>
      </c>
      <c r="F181" s="17">
        <v>528306</v>
      </c>
      <c r="G181" s="17" t="s">
        <v>1381</v>
      </c>
      <c r="H181" s="17" t="s">
        <v>515</v>
      </c>
      <c r="I181" s="17" t="s">
        <v>969</v>
      </c>
      <c r="J181" s="17" t="s">
        <v>632</v>
      </c>
      <c r="K181" s="17">
        <v>1334</v>
      </c>
      <c r="L181" s="17" t="s">
        <v>633</v>
      </c>
      <c r="M181" s="17" t="s">
        <v>678</v>
      </c>
    </row>
    <row r="182" spans="1:13" x14ac:dyDescent="0.35">
      <c r="A182" s="17" t="s">
        <v>1382</v>
      </c>
      <c r="B182" s="17">
        <v>1000002731</v>
      </c>
      <c r="C182" s="17" t="s">
        <v>1383</v>
      </c>
      <c r="D182" s="17" t="s">
        <v>1384</v>
      </c>
      <c r="E182" s="17" t="s">
        <v>1385</v>
      </c>
      <c r="F182" s="17" t="s">
        <v>1386</v>
      </c>
      <c r="G182" s="17" t="s">
        <v>1387</v>
      </c>
      <c r="H182" s="17" t="s">
        <v>511</v>
      </c>
      <c r="I182" s="17" t="s">
        <v>631</v>
      </c>
      <c r="J182" s="17" t="s">
        <v>632</v>
      </c>
      <c r="K182" s="17">
        <v>1334</v>
      </c>
      <c r="L182" s="17" t="s">
        <v>633</v>
      </c>
      <c r="M182" s="17" t="s">
        <v>678</v>
      </c>
    </row>
    <row r="183" spans="1:13" x14ac:dyDescent="0.35">
      <c r="A183" s="17" t="s">
        <v>1388</v>
      </c>
      <c r="B183" s="17">
        <v>1000002735</v>
      </c>
      <c r="C183" s="17" t="s">
        <v>1389</v>
      </c>
      <c r="D183" s="17" t="s">
        <v>1390</v>
      </c>
      <c r="E183" s="17" t="s">
        <v>1391</v>
      </c>
      <c r="F183" s="17" t="s">
        <v>1392</v>
      </c>
      <c r="G183" s="17" t="s">
        <v>1393</v>
      </c>
      <c r="H183" s="17" t="s">
        <v>511</v>
      </c>
      <c r="I183" s="17" t="s">
        <v>631</v>
      </c>
      <c r="J183" s="17" t="s">
        <v>632</v>
      </c>
      <c r="K183" s="17">
        <v>1334</v>
      </c>
      <c r="L183" s="17" t="s">
        <v>633</v>
      </c>
      <c r="M183" s="17" t="s">
        <v>678</v>
      </c>
    </row>
    <row r="184" spans="1:13" x14ac:dyDescent="0.35">
      <c r="A184" s="17" t="s">
        <v>1394</v>
      </c>
      <c r="B184" s="17">
        <v>1000002756</v>
      </c>
      <c r="C184" s="17" t="s">
        <v>1395</v>
      </c>
      <c r="D184" s="17" t="s">
        <v>1396</v>
      </c>
      <c r="E184" s="17" t="s">
        <v>1397</v>
      </c>
      <c r="F184" s="17"/>
      <c r="G184" s="17" t="s">
        <v>1398</v>
      </c>
      <c r="H184" s="17" t="s">
        <v>511</v>
      </c>
      <c r="I184" s="17" t="s">
        <v>631</v>
      </c>
      <c r="J184" s="17" t="s">
        <v>632</v>
      </c>
      <c r="K184" s="17">
        <v>1334</v>
      </c>
      <c r="L184" s="17" t="s">
        <v>633</v>
      </c>
      <c r="M184" s="17" t="s">
        <v>634</v>
      </c>
    </row>
    <row r="185" spans="1:13" x14ac:dyDescent="0.35">
      <c r="A185" s="17" t="s">
        <v>1399</v>
      </c>
      <c r="B185" s="17">
        <v>1000002760</v>
      </c>
      <c r="C185" s="17" t="s">
        <v>42</v>
      </c>
      <c r="D185" s="17" t="s">
        <v>1354</v>
      </c>
      <c r="E185" s="17" t="s">
        <v>676</v>
      </c>
      <c r="F185" s="17">
        <v>211100</v>
      </c>
      <c r="G185" s="17" t="s">
        <v>958</v>
      </c>
      <c r="H185" s="17" t="s">
        <v>511</v>
      </c>
      <c r="I185" s="17" t="s">
        <v>631</v>
      </c>
      <c r="J185" s="17" t="s">
        <v>632</v>
      </c>
      <c r="K185" s="17">
        <v>1334</v>
      </c>
      <c r="L185" s="17" t="s">
        <v>633</v>
      </c>
      <c r="M185" s="17" t="s">
        <v>678</v>
      </c>
    </row>
    <row r="186" spans="1:13" x14ac:dyDescent="0.35">
      <c r="A186" s="17" t="s">
        <v>1400</v>
      </c>
      <c r="B186" s="17">
        <v>1000002770</v>
      </c>
      <c r="C186" s="17" t="s">
        <v>1401</v>
      </c>
      <c r="D186" s="17" t="s">
        <v>1402</v>
      </c>
      <c r="E186" s="17" t="s">
        <v>1403</v>
      </c>
      <c r="F186" s="17">
        <v>70</v>
      </c>
      <c r="G186" s="17" t="s">
        <v>1404</v>
      </c>
      <c r="H186" s="17" t="s">
        <v>511</v>
      </c>
      <c r="I186" s="17" t="s">
        <v>631</v>
      </c>
      <c r="J186" s="17" t="s">
        <v>632</v>
      </c>
      <c r="K186" s="17">
        <v>1334</v>
      </c>
      <c r="L186" s="17" t="s">
        <v>633</v>
      </c>
      <c r="M186" s="17" t="s">
        <v>678</v>
      </c>
    </row>
    <row r="187" spans="1:13" x14ac:dyDescent="0.35">
      <c r="A187" s="17" t="s">
        <v>1405</v>
      </c>
      <c r="B187" s="17">
        <v>1000002775</v>
      </c>
      <c r="C187" s="17" t="s">
        <v>1406</v>
      </c>
      <c r="D187" s="17" t="s">
        <v>1407</v>
      </c>
      <c r="E187" s="17" t="s">
        <v>1408</v>
      </c>
      <c r="F187" s="17">
        <v>160</v>
      </c>
      <c r="G187" s="17" t="s">
        <v>1409</v>
      </c>
      <c r="H187" s="17" t="s">
        <v>511</v>
      </c>
      <c r="I187" s="17" t="s">
        <v>631</v>
      </c>
      <c r="J187" s="17" t="s">
        <v>632</v>
      </c>
      <c r="K187" s="17">
        <v>1334</v>
      </c>
      <c r="L187" s="17" t="s">
        <v>633</v>
      </c>
      <c r="M187" s="17" t="s">
        <v>678</v>
      </c>
    </row>
    <row r="188" spans="1:13" x14ac:dyDescent="0.35">
      <c r="A188" s="17" t="s">
        <v>1410</v>
      </c>
      <c r="B188" s="17">
        <v>1000002785</v>
      </c>
      <c r="C188" s="17" t="s">
        <v>1411</v>
      </c>
      <c r="D188" s="17" t="s">
        <v>1412</v>
      </c>
      <c r="E188" s="17" t="s">
        <v>1413</v>
      </c>
      <c r="F188" s="17">
        <v>11111</v>
      </c>
      <c r="G188" s="17" t="s">
        <v>1414</v>
      </c>
      <c r="H188" s="17" t="s">
        <v>515</v>
      </c>
      <c r="I188" s="17" t="s">
        <v>698</v>
      </c>
      <c r="J188" s="17" t="s">
        <v>632</v>
      </c>
      <c r="K188" s="17">
        <v>1334</v>
      </c>
      <c r="L188" s="17" t="s">
        <v>633</v>
      </c>
      <c r="M188" s="17" t="s">
        <v>678</v>
      </c>
    </row>
    <row r="189" spans="1:13" x14ac:dyDescent="0.35">
      <c r="A189" s="17" t="s">
        <v>1415</v>
      </c>
      <c r="B189" s="17">
        <v>1000002790</v>
      </c>
      <c r="C189" s="17" t="s">
        <v>1416</v>
      </c>
      <c r="D189" s="17" t="s">
        <v>1417</v>
      </c>
      <c r="E189" s="17" t="s">
        <v>1418</v>
      </c>
      <c r="F189" s="17">
        <v>23781</v>
      </c>
      <c r="G189" s="17" t="s">
        <v>1419</v>
      </c>
      <c r="H189" s="17" t="s">
        <v>511</v>
      </c>
      <c r="I189" s="17" t="s">
        <v>631</v>
      </c>
      <c r="J189" s="17" t="s">
        <v>632</v>
      </c>
      <c r="K189" s="17">
        <v>1334</v>
      </c>
      <c r="L189" s="17" t="s">
        <v>633</v>
      </c>
      <c r="M189" s="17" t="s">
        <v>678</v>
      </c>
    </row>
    <row r="190" spans="1:13" x14ac:dyDescent="0.35">
      <c r="A190" s="17" t="s">
        <v>1420</v>
      </c>
      <c r="B190" s="17">
        <v>1000002795</v>
      </c>
      <c r="C190" s="17" t="s">
        <v>1421</v>
      </c>
      <c r="D190" s="17" t="s">
        <v>1422</v>
      </c>
      <c r="E190" s="17" t="s">
        <v>1423</v>
      </c>
      <c r="F190" s="17">
        <v>1000</v>
      </c>
      <c r="G190" s="17" t="s">
        <v>1424</v>
      </c>
      <c r="H190" s="17" t="s">
        <v>511</v>
      </c>
      <c r="I190" s="17" t="s">
        <v>631</v>
      </c>
      <c r="J190" s="17" t="s">
        <v>632</v>
      </c>
      <c r="K190" s="17">
        <v>1334</v>
      </c>
      <c r="L190" s="17" t="s">
        <v>633</v>
      </c>
      <c r="M190" s="17" t="s">
        <v>678</v>
      </c>
    </row>
    <row r="191" spans="1:13" x14ac:dyDescent="0.35">
      <c r="A191" s="17" t="s">
        <v>959</v>
      </c>
      <c r="B191" s="17">
        <v>1000002796</v>
      </c>
      <c r="C191" s="17" t="s">
        <v>960</v>
      </c>
      <c r="D191" s="17" t="s">
        <v>1425</v>
      </c>
      <c r="E191" s="17" t="s">
        <v>962</v>
      </c>
      <c r="F191" s="17">
        <v>303101</v>
      </c>
      <c r="G191" s="17" t="s">
        <v>1426</v>
      </c>
      <c r="H191" s="17" t="s">
        <v>511</v>
      </c>
      <c r="I191" s="17" t="s">
        <v>631</v>
      </c>
      <c r="J191" s="17" t="s">
        <v>632</v>
      </c>
      <c r="K191" s="17">
        <v>1334</v>
      </c>
      <c r="L191" s="17" t="s">
        <v>633</v>
      </c>
      <c r="M191" s="17" t="s">
        <v>678</v>
      </c>
    </row>
    <row r="192" spans="1:13" x14ac:dyDescent="0.35">
      <c r="A192" s="17" t="s">
        <v>1427</v>
      </c>
      <c r="B192" s="17">
        <v>1000002815</v>
      </c>
      <c r="C192" s="17" t="s">
        <v>1428</v>
      </c>
      <c r="D192" s="17" t="s">
        <v>1429</v>
      </c>
      <c r="E192" s="17" t="s">
        <v>1430</v>
      </c>
      <c r="F192" s="17" t="s">
        <v>944</v>
      </c>
      <c r="G192" s="17" t="s">
        <v>1431</v>
      </c>
      <c r="H192" s="17" t="s">
        <v>511</v>
      </c>
      <c r="I192" s="17" t="s">
        <v>631</v>
      </c>
      <c r="J192" s="17" t="s">
        <v>632</v>
      </c>
      <c r="K192" s="17">
        <v>1334</v>
      </c>
      <c r="L192" s="17" t="s">
        <v>633</v>
      </c>
      <c r="M192" s="17" t="s">
        <v>678</v>
      </c>
    </row>
    <row r="193" spans="1:13" x14ac:dyDescent="0.35">
      <c r="A193" s="17" t="s">
        <v>1432</v>
      </c>
      <c r="B193" s="17">
        <v>1000002835</v>
      </c>
      <c r="C193" s="17" t="s">
        <v>1433</v>
      </c>
      <c r="D193" s="17" t="s">
        <v>1434</v>
      </c>
      <c r="E193" s="17" t="s">
        <v>1435</v>
      </c>
      <c r="F193" s="17"/>
      <c r="G193" s="17" t="s">
        <v>1436</v>
      </c>
      <c r="H193" s="17" t="s">
        <v>511</v>
      </c>
      <c r="I193" s="17" t="s">
        <v>631</v>
      </c>
      <c r="J193" s="17" t="s">
        <v>632</v>
      </c>
      <c r="K193" s="17">
        <v>1334</v>
      </c>
      <c r="L193" s="17" t="s">
        <v>633</v>
      </c>
      <c r="M193" s="17" t="s">
        <v>678</v>
      </c>
    </row>
    <row r="194" spans="1:13" x14ac:dyDescent="0.35">
      <c r="A194" s="17" t="s">
        <v>1437</v>
      </c>
      <c r="B194" s="17">
        <v>1000002846</v>
      </c>
      <c r="C194" s="17" t="s">
        <v>1438</v>
      </c>
      <c r="D194" s="17" t="s">
        <v>1167</v>
      </c>
      <c r="E194" s="17" t="s">
        <v>826</v>
      </c>
      <c r="F194" s="17">
        <v>60528</v>
      </c>
      <c r="G194" s="17" t="s">
        <v>1168</v>
      </c>
      <c r="H194" s="17" t="s">
        <v>511</v>
      </c>
      <c r="I194" s="17" t="s">
        <v>631</v>
      </c>
      <c r="J194" s="17" t="s">
        <v>632</v>
      </c>
      <c r="K194" s="17">
        <v>1334</v>
      </c>
      <c r="L194" s="17" t="s">
        <v>633</v>
      </c>
      <c r="M194" s="17" t="s">
        <v>678</v>
      </c>
    </row>
    <row r="195" spans="1:13" x14ac:dyDescent="0.35">
      <c r="A195" s="17" t="s">
        <v>1439</v>
      </c>
      <c r="B195" s="17">
        <v>1000002849</v>
      </c>
      <c r="C195" s="17" t="s">
        <v>1440</v>
      </c>
      <c r="D195" s="17" t="s">
        <v>825</v>
      </c>
      <c r="E195" s="17" t="s">
        <v>826</v>
      </c>
      <c r="F195" s="17">
        <v>40549</v>
      </c>
      <c r="G195" s="17" t="s">
        <v>827</v>
      </c>
      <c r="H195" s="17" t="s">
        <v>511</v>
      </c>
      <c r="I195" s="17" t="s">
        <v>631</v>
      </c>
      <c r="J195" s="17" t="s">
        <v>632</v>
      </c>
      <c r="K195" s="17">
        <v>1334</v>
      </c>
      <c r="L195" s="17" t="s">
        <v>633</v>
      </c>
      <c r="M195" s="17" t="s">
        <v>634</v>
      </c>
    </row>
    <row r="196" spans="1:13" x14ac:dyDescent="0.35">
      <c r="A196" s="17" t="s">
        <v>1441</v>
      </c>
      <c r="B196" s="17">
        <v>1000002855</v>
      </c>
      <c r="C196" s="17" t="s">
        <v>1442</v>
      </c>
      <c r="D196" s="17" t="s">
        <v>1443</v>
      </c>
      <c r="E196" s="17" t="s">
        <v>1444</v>
      </c>
      <c r="F196" s="17"/>
      <c r="G196" s="17" t="s">
        <v>1445</v>
      </c>
      <c r="H196" s="17" t="s">
        <v>511</v>
      </c>
      <c r="I196" s="17" t="s">
        <v>631</v>
      </c>
      <c r="J196" s="17" t="s">
        <v>632</v>
      </c>
      <c r="K196" s="17">
        <v>1334</v>
      </c>
      <c r="L196" s="17" t="s">
        <v>633</v>
      </c>
      <c r="M196" s="17" t="s">
        <v>678</v>
      </c>
    </row>
    <row r="197" spans="1:13" x14ac:dyDescent="0.35">
      <c r="A197" s="17" t="s">
        <v>1446</v>
      </c>
      <c r="B197" s="17">
        <v>1000002860</v>
      </c>
      <c r="C197" s="17" t="s">
        <v>1447</v>
      </c>
      <c r="D197" s="17" t="s">
        <v>1448</v>
      </c>
      <c r="E197" s="17" t="s">
        <v>1449</v>
      </c>
      <c r="F197" s="17"/>
      <c r="G197" s="17" t="s">
        <v>1450</v>
      </c>
      <c r="H197" s="17" t="s">
        <v>511</v>
      </c>
      <c r="I197" s="17" t="s">
        <v>631</v>
      </c>
      <c r="J197" s="17" t="s">
        <v>632</v>
      </c>
      <c r="K197" s="17">
        <v>1334</v>
      </c>
      <c r="L197" s="17" t="s">
        <v>633</v>
      </c>
      <c r="M197" s="17" t="s">
        <v>678</v>
      </c>
    </row>
    <row r="198" spans="1:13" x14ac:dyDescent="0.35">
      <c r="A198" s="17" t="s">
        <v>1451</v>
      </c>
      <c r="B198" s="17">
        <v>1000002865</v>
      </c>
      <c r="C198" s="17" t="s">
        <v>1452</v>
      </c>
      <c r="D198" s="17" t="s">
        <v>1453</v>
      </c>
      <c r="E198" s="17" t="s">
        <v>1454</v>
      </c>
      <c r="F198" s="17">
        <v>0</v>
      </c>
      <c r="G198" s="17" t="s">
        <v>1455</v>
      </c>
      <c r="H198" s="17" t="s">
        <v>511</v>
      </c>
      <c r="I198" s="17" t="s">
        <v>631</v>
      </c>
      <c r="J198" s="17" t="s">
        <v>632</v>
      </c>
      <c r="K198" s="17">
        <v>1334</v>
      </c>
      <c r="L198" s="17" t="s">
        <v>633</v>
      </c>
      <c r="M198" s="17" t="s">
        <v>678</v>
      </c>
    </row>
    <row r="199" spans="1:13" x14ac:dyDescent="0.35">
      <c r="A199" s="17" t="s">
        <v>1456</v>
      </c>
      <c r="B199" s="17">
        <v>1000002870</v>
      </c>
      <c r="C199" s="17" t="s">
        <v>1457</v>
      </c>
      <c r="D199" s="17" t="s">
        <v>1458</v>
      </c>
      <c r="E199" s="17" t="s">
        <v>867</v>
      </c>
      <c r="F199" s="17">
        <v>8500</v>
      </c>
      <c r="G199" s="17" t="s">
        <v>1335</v>
      </c>
      <c r="H199" s="17" t="s">
        <v>511</v>
      </c>
      <c r="I199" s="17" t="s">
        <v>631</v>
      </c>
      <c r="J199" s="17" t="s">
        <v>632</v>
      </c>
      <c r="K199" s="17">
        <v>1334</v>
      </c>
      <c r="L199" s="17" t="s">
        <v>633</v>
      </c>
      <c r="M199" s="17" t="s">
        <v>678</v>
      </c>
    </row>
    <row r="200" spans="1:13" x14ac:dyDescent="0.35">
      <c r="A200" s="17" t="s">
        <v>1459</v>
      </c>
      <c r="B200" s="17">
        <v>1000002880</v>
      </c>
      <c r="C200" s="17" t="s">
        <v>1460</v>
      </c>
      <c r="D200" s="17" t="s">
        <v>1461</v>
      </c>
      <c r="E200" s="17" t="s">
        <v>676</v>
      </c>
      <c r="F200" s="17">
        <v>710000</v>
      </c>
      <c r="G200" s="17" t="s">
        <v>1462</v>
      </c>
      <c r="H200" s="17" t="s">
        <v>515</v>
      </c>
      <c r="I200" s="17" t="s">
        <v>698</v>
      </c>
      <c r="J200" s="17" t="s">
        <v>632</v>
      </c>
      <c r="K200" s="17">
        <v>1334</v>
      </c>
      <c r="L200" s="17" t="s">
        <v>633</v>
      </c>
      <c r="M200" s="17" t="s">
        <v>678</v>
      </c>
    </row>
    <row r="201" spans="1:13" x14ac:dyDescent="0.35">
      <c r="A201" s="17" t="s">
        <v>1463</v>
      </c>
      <c r="B201" s="17">
        <v>1000002890</v>
      </c>
      <c r="C201" s="17" t="s">
        <v>1464</v>
      </c>
      <c r="D201" s="17" t="s">
        <v>1465</v>
      </c>
      <c r="E201" s="17" t="s">
        <v>1466</v>
      </c>
      <c r="F201" s="17"/>
      <c r="G201" s="17" t="s">
        <v>1467</v>
      </c>
      <c r="H201" s="17" t="s">
        <v>511</v>
      </c>
      <c r="I201" s="17" t="s">
        <v>631</v>
      </c>
      <c r="J201" s="17" t="s">
        <v>632</v>
      </c>
      <c r="K201" s="17">
        <v>1334</v>
      </c>
      <c r="L201" s="17" t="s">
        <v>633</v>
      </c>
      <c r="M201" s="17" t="s">
        <v>678</v>
      </c>
    </row>
    <row r="202" spans="1:13" x14ac:dyDescent="0.35">
      <c r="A202" s="17" t="s">
        <v>1468</v>
      </c>
      <c r="B202" s="17">
        <v>1000002895</v>
      </c>
      <c r="C202" s="17" t="s">
        <v>1469</v>
      </c>
      <c r="D202" s="17" t="s">
        <v>1470</v>
      </c>
      <c r="E202" s="17" t="s">
        <v>1471</v>
      </c>
      <c r="F202" s="17" t="s">
        <v>1472</v>
      </c>
      <c r="G202" s="17" t="s">
        <v>1473</v>
      </c>
      <c r="H202" s="17" t="s">
        <v>511</v>
      </c>
      <c r="I202" s="17" t="s">
        <v>631</v>
      </c>
      <c r="J202" s="17" t="s">
        <v>632</v>
      </c>
      <c r="K202" s="17">
        <v>1334</v>
      </c>
      <c r="L202" s="17" t="s">
        <v>633</v>
      </c>
      <c r="M202" s="17" t="s">
        <v>678</v>
      </c>
    </row>
    <row r="203" spans="1:13" x14ac:dyDescent="0.35">
      <c r="A203" s="17" t="s">
        <v>1474</v>
      </c>
      <c r="B203" s="17">
        <v>1000002900</v>
      </c>
      <c r="C203" s="17" t="s">
        <v>1475</v>
      </c>
      <c r="D203" s="17" t="s">
        <v>1476</v>
      </c>
      <c r="E203" s="17" t="s">
        <v>1477</v>
      </c>
      <c r="F203" s="17"/>
      <c r="G203" s="17" t="s">
        <v>1478</v>
      </c>
      <c r="H203" s="17" t="s">
        <v>511</v>
      </c>
      <c r="I203" s="17" t="s">
        <v>631</v>
      </c>
      <c r="J203" s="17" t="s">
        <v>632</v>
      </c>
      <c r="K203" s="17">
        <v>1334</v>
      </c>
      <c r="L203" s="17" t="s">
        <v>633</v>
      </c>
      <c r="M203" s="17" t="s">
        <v>678</v>
      </c>
    </row>
    <row r="204" spans="1:13" x14ac:dyDescent="0.35">
      <c r="A204" s="17" t="s">
        <v>1479</v>
      </c>
      <c r="B204" s="17">
        <v>1000002901</v>
      </c>
      <c r="C204" s="17" t="s">
        <v>1480</v>
      </c>
      <c r="D204" s="17" t="s">
        <v>1481</v>
      </c>
      <c r="E204" s="17" t="s">
        <v>1482</v>
      </c>
      <c r="F204" s="17">
        <v>1096</v>
      </c>
      <c r="G204" s="17" t="s">
        <v>1483</v>
      </c>
      <c r="H204" s="17" t="s">
        <v>511</v>
      </c>
      <c r="I204" s="17" t="s">
        <v>631</v>
      </c>
      <c r="J204" s="17" t="s">
        <v>632</v>
      </c>
      <c r="K204" s="17">
        <v>1334</v>
      </c>
      <c r="L204" s="17" t="s">
        <v>633</v>
      </c>
      <c r="M204" s="17" t="s">
        <v>634</v>
      </c>
    </row>
    <row r="205" spans="1:13" x14ac:dyDescent="0.35">
      <c r="A205" s="17" t="s">
        <v>1484</v>
      </c>
      <c r="B205" s="17">
        <v>1000002903</v>
      </c>
      <c r="C205" s="17" t="s">
        <v>1485</v>
      </c>
      <c r="D205" s="17" t="s">
        <v>1486</v>
      </c>
      <c r="E205" s="17" t="s">
        <v>800</v>
      </c>
      <c r="F205" s="17" t="s">
        <v>1487</v>
      </c>
      <c r="G205" s="17" t="s">
        <v>1488</v>
      </c>
      <c r="H205" s="17" t="s">
        <v>511</v>
      </c>
      <c r="I205" s="17" t="s">
        <v>631</v>
      </c>
      <c r="J205" s="17" t="s">
        <v>632</v>
      </c>
      <c r="K205" s="17">
        <v>1334</v>
      </c>
      <c r="L205" s="17" t="s">
        <v>633</v>
      </c>
      <c r="M205" s="17" t="s">
        <v>678</v>
      </c>
    </row>
    <row r="206" spans="1:13" x14ac:dyDescent="0.35">
      <c r="A206" s="17" t="s">
        <v>1489</v>
      </c>
      <c r="B206" s="17">
        <v>1000002905</v>
      </c>
      <c r="C206" s="17" t="s">
        <v>1490</v>
      </c>
      <c r="D206" s="17" t="s">
        <v>1491</v>
      </c>
      <c r="E206" s="17" t="s">
        <v>1492</v>
      </c>
      <c r="F206" s="17">
        <v>11201</v>
      </c>
      <c r="G206" s="17" t="s">
        <v>1493</v>
      </c>
      <c r="H206" s="17" t="s">
        <v>511</v>
      </c>
      <c r="I206" s="17" t="s">
        <v>631</v>
      </c>
      <c r="J206" s="17" t="s">
        <v>632</v>
      </c>
      <c r="K206" s="17">
        <v>1334</v>
      </c>
      <c r="L206" s="17" t="s">
        <v>633</v>
      </c>
      <c r="M206" s="17" t="s">
        <v>678</v>
      </c>
    </row>
    <row r="207" spans="1:13" x14ac:dyDescent="0.35">
      <c r="A207" s="17" t="s">
        <v>1494</v>
      </c>
      <c r="B207" s="17">
        <v>1000002918</v>
      </c>
      <c r="C207" s="17" t="s">
        <v>1495</v>
      </c>
      <c r="D207" s="17" t="s">
        <v>1496</v>
      </c>
      <c r="E207" s="17" t="s">
        <v>821</v>
      </c>
      <c r="F207" s="17">
        <v>92100</v>
      </c>
      <c r="G207" s="17" t="s">
        <v>1497</v>
      </c>
      <c r="H207" s="17" t="s">
        <v>511</v>
      </c>
      <c r="I207" s="17" t="s">
        <v>698</v>
      </c>
      <c r="J207" s="17" t="s">
        <v>632</v>
      </c>
      <c r="K207" s="17">
        <v>1334</v>
      </c>
      <c r="L207" s="17" t="s">
        <v>633</v>
      </c>
      <c r="M207" s="17" t="s">
        <v>634</v>
      </c>
    </row>
    <row r="208" spans="1:13" x14ac:dyDescent="0.35">
      <c r="A208" s="17" t="s">
        <v>1498</v>
      </c>
      <c r="B208" s="17">
        <v>1000002920</v>
      </c>
      <c r="C208" s="17" t="s">
        <v>1499</v>
      </c>
      <c r="D208" s="17" t="s">
        <v>733</v>
      </c>
      <c r="E208" s="17" t="s">
        <v>702</v>
      </c>
      <c r="F208" s="17" t="s">
        <v>725</v>
      </c>
      <c r="G208" s="17" t="s">
        <v>553</v>
      </c>
      <c r="H208" s="17" t="s">
        <v>511</v>
      </c>
      <c r="I208" s="17" t="s">
        <v>631</v>
      </c>
      <c r="J208" s="17" t="s">
        <v>632</v>
      </c>
      <c r="K208" s="17">
        <v>1334</v>
      </c>
      <c r="L208" s="17" t="s">
        <v>633</v>
      </c>
      <c r="M208" s="17" t="s">
        <v>634</v>
      </c>
    </row>
    <row r="209" spans="1:13" x14ac:dyDescent="0.35">
      <c r="A209" s="17" t="s">
        <v>1500</v>
      </c>
      <c r="B209" s="17">
        <v>1000002921</v>
      </c>
      <c r="C209" s="17" t="s">
        <v>1501</v>
      </c>
      <c r="D209" s="17" t="s">
        <v>1502</v>
      </c>
      <c r="E209" s="17" t="s">
        <v>1503</v>
      </c>
      <c r="F209" s="17"/>
      <c r="G209" s="17" t="s">
        <v>1504</v>
      </c>
      <c r="H209" s="17" t="s">
        <v>511</v>
      </c>
      <c r="I209" s="17" t="s">
        <v>631</v>
      </c>
      <c r="J209" s="17" t="s">
        <v>632</v>
      </c>
      <c r="K209" s="17">
        <v>1334</v>
      </c>
      <c r="L209" s="17" t="s">
        <v>633</v>
      </c>
      <c r="M209" s="17" t="s">
        <v>678</v>
      </c>
    </row>
    <row r="210" spans="1:13" x14ac:dyDescent="0.35">
      <c r="A210" s="17" t="s">
        <v>1505</v>
      </c>
      <c r="B210" s="17">
        <v>1000002922</v>
      </c>
      <c r="C210" s="17" t="s">
        <v>1506</v>
      </c>
      <c r="D210" s="17" t="s">
        <v>724</v>
      </c>
      <c r="E210" s="17" t="s">
        <v>702</v>
      </c>
      <c r="F210" s="17" t="s">
        <v>783</v>
      </c>
      <c r="G210" s="17" t="s">
        <v>553</v>
      </c>
      <c r="H210" s="17" t="s">
        <v>511</v>
      </c>
      <c r="I210" s="17" t="s">
        <v>705</v>
      </c>
      <c r="J210" s="17" t="s">
        <v>632</v>
      </c>
      <c r="K210" s="17">
        <v>1334</v>
      </c>
      <c r="L210" s="17" t="s">
        <v>633</v>
      </c>
      <c r="M210" s="17" t="s">
        <v>678</v>
      </c>
    </row>
    <row r="211" spans="1:13" x14ac:dyDescent="0.35">
      <c r="A211" s="17" t="s">
        <v>1507</v>
      </c>
      <c r="B211" s="17">
        <v>1000002940</v>
      </c>
      <c r="C211" s="17" t="s">
        <v>1508</v>
      </c>
      <c r="D211" s="17" t="s">
        <v>1509</v>
      </c>
      <c r="E211" s="17" t="s">
        <v>778</v>
      </c>
      <c r="F211" s="17">
        <v>19901</v>
      </c>
      <c r="G211" s="17" t="s">
        <v>1510</v>
      </c>
      <c r="H211" s="17" t="s">
        <v>511</v>
      </c>
      <c r="I211" s="17" t="s">
        <v>631</v>
      </c>
      <c r="J211" s="17" t="s">
        <v>632</v>
      </c>
      <c r="K211" s="17">
        <v>1334</v>
      </c>
      <c r="L211" s="17" t="s">
        <v>633</v>
      </c>
      <c r="M211" s="17" t="s">
        <v>678</v>
      </c>
    </row>
    <row r="212" spans="1:13" x14ac:dyDescent="0.35">
      <c r="A212" s="17" t="s">
        <v>1511</v>
      </c>
      <c r="B212" s="17">
        <v>1000002951</v>
      </c>
      <c r="C212" s="17" t="s">
        <v>1512</v>
      </c>
      <c r="D212" s="17" t="s">
        <v>1513</v>
      </c>
      <c r="E212" s="17" t="s">
        <v>1514</v>
      </c>
      <c r="F212" s="17"/>
      <c r="G212" s="17" t="s">
        <v>1515</v>
      </c>
      <c r="H212" s="17" t="s">
        <v>511</v>
      </c>
      <c r="I212" s="17" t="s">
        <v>631</v>
      </c>
      <c r="J212" s="17" t="s">
        <v>632</v>
      </c>
      <c r="K212" s="17">
        <v>1334</v>
      </c>
      <c r="L212" s="17" t="s">
        <v>633</v>
      </c>
      <c r="M212" s="17" t="s">
        <v>678</v>
      </c>
    </row>
    <row r="213" spans="1:13" x14ac:dyDescent="0.35">
      <c r="A213" s="17" t="s">
        <v>1516</v>
      </c>
      <c r="B213" s="17">
        <v>1000002953</v>
      </c>
      <c r="C213" s="17" t="s">
        <v>1517</v>
      </c>
      <c r="D213" s="17" t="s">
        <v>1518</v>
      </c>
      <c r="E213" s="17" t="s">
        <v>1519</v>
      </c>
      <c r="F213" s="17"/>
      <c r="G213" s="17" t="s">
        <v>1520</v>
      </c>
      <c r="H213" s="17" t="s">
        <v>511</v>
      </c>
      <c r="I213" s="17" t="s">
        <v>631</v>
      </c>
      <c r="J213" s="17" t="s">
        <v>632</v>
      </c>
      <c r="K213" s="17">
        <v>1334</v>
      </c>
      <c r="L213" s="17" t="s">
        <v>633</v>
      </c>
      <c r="M213" s="17" t="s">
        <v>678</v>
      </c>
    </row>
    <row r="214" spans="1:13" x14ac:dyDescent="0.35">
      <c r="A214" s="17" t="s">
        <v>1521</v>
      </c>
      <c r="B214" s="17">
        <v>1000002954</v>
      </c>
      <c r="C214" s="17" t="s">
        <v>1522</v>
      </c>
      <c r="D214" s="17" t="s">
        <v>1523</v>
      </c>
      <c r="E214" s="17" t="s">
        <v>1524</v>
      </c>
      <c r="F214" s="17"/>
      <c r="G214" s="17" t="s">
        <v>1525</v>
      </c>
      <c r="H214" s="17" t="s">
        <v>511</v>
      </c>
      <c r="I214" s="17" t="s">
        <v>631</v>
      </c>
      <c r="J214" s="17" t="s">
        <v>632</v>
      </c>
      <c r="K214" s="17">
        <v>1334</v>
      </c>
      <c r="L214" s="17" t="s">
        <v>633</v>
      </c>
      <c r="M214" s="17" t="s">
        <v>678</v>
      </c>
    </row>
    <row r="215" spans="1:13" x14ac:dyDescent="0.35">
      <c r="A215" s="17" t="s">
        <v>1526</v>
      </c>
      <c r="B215" s="17">
        <v>1000002955</v>
      </c>
      <c r="C215" s="17" t="s">
        <v>1313</v>
      </c>
      <c r="D215" s="17" t="s">
        <v>1527</v>
      </c>
      <c r="E215" s="17" t="s">
        <v>1528</v>
      </c>
      <c r="F215" s="17"/>
      <c r="G215" s="17" t="s">
        <v>1529</v>
      </c>
      <c r="H215" s="17" t="s">
        <v>511</v>
      </c>
      <c r="I215" s="17" t="s">
        <v>631</v>
      </c>
      <c r="J215" s="17" t="s">
        <v>632</v>
      </c>
      <c r="K215" s="17">
        <v>1334</v>
      </c>
      <c r="L215" s="17" t="s">
        <v>633</v>
      </c>
      <c r="M215" s="17" t="s">
        <v>678</v>
      </c>
    </row>
    <row r="216" spans="1:13" x14ac:dyDescent="0.35">
      <c r="A216" s="17" t="s">
        <v>1530</v>
      </c>
      <c r="B216" s="17">
        <v>1000002956</v>
      </c>
      <c r="C216" s="17" t="s">
        <v>1313</v>
      </c>
      <c r="D216" s="17" t="s">
        <v>1531</v>
      </c>
      <c r="E216" s="17" t="s">
        <v>1532</v>
      </c>
      <c r="F216" s="17"/>
      <c r="G216" s="17" t="s">
        <v>1533</v>
      </c>
      <c r="H216" s="17" t="s">
        <v>511</v>
      </c>
      <c r="I216" s="17" t="s">
        <v>631</v>
      </c>
      <c r="J216" s="17" t="s">
        <v>632</v>
      </c>
      <c r="K216" s="17">
        <v>1334</v>
      </c>
      <c r="L216" s="17" t="s">
        <v>633</v>
      </c>
      <c r="M216" s="17" t="s">
        <v>678</v>
      </c>
    </row>
    <row r="217" spans="1:13" x14ac:dyDescent="0.35">
      <c r="A217" s="17" t="s">
        <v>1534</v>
      </c>
      <c r="B217" s="17">
        <v>1000002960</v>
      </c>
      <c r="C217" s="17" t="s">
        <v>1535</v>
      </c>
      <c r="D217" s="17" t="s">
        <v>1536</v>
      </c>
      <c r="E217" s="17" t="s">
        <v>1537</v>
      </c>
      <c r="F217" s="17"/>
      <c r="G217" s="17" t="s">
        <v>1538</v>
      </c>
      <c r="H217" s="17" t="s">
        <v>511</v>
      </c>
      <c r="I217" s="17" t="s">
        <v>631</v>
      </c>
      <c r="J217" s="17" t="s">
        <v>632</v>
      </c>
      <c r="K217" s="17">
        <v>1334</v>
      </c>
      <c r="L217" s="17" t="s">
        <v>633</v>
      </c>
      <c r="M217" s="17" t="s">
        <v>678</v>
      </c>
    </row>
    <row r="218" spans="1:13" x14ac:dyDescent="0.35">
      <c r="A218" s="17" t="s">
        <v>1539</v>
      </c>
      <c r="B218" s="17">
        <v>1000002965</v>
      </c>
      <c r="C218" s="17" t="s">
        <v>1540</v>
      </c>
      <c r="D218" s="17" t="s">
        <v>1541</v>
      </c>
      <c r="E218" s="17" t="s">
        <v>1542</v>
      </c>
      <c r="F218" s="17">
        <v>1001</v>
      </c>
      <c r="G218" s="17" t="s">
        <v>1543</v>
      </c>
      <c r="H218" s="17" t="s">
        <v>511</v>
      </c>
      <c r="I218" s="17" t="s">
        <v>631</v>
      </c>
      <c r="J218" s="17" t="s">
        <v>632</v>
      </c>
      <c r="K218" s="17">
        <v>1334</v>
      </c>
      <c r="L218" s="17" t="s">
        <v>633</v>
      </c>
      <c r="M218" s="17" t="s">
        <v>678</v>
      </c>
    </row>
    <row r="219" spans="1:13" x14ac:dyDescent="0.35">
      <c r="A219" s="17" t="s">
        <v>1544</v>
      </c>
      <c r="B219" s="17">
        <v>1000002975</v>
      </c>
      <c r="C219" s="17" t="s">
        <v>1545</v>
      </c>
      <c r="D219" s="17" t="s">
        <v>1032</v>
      </c>
      <c r="E219" s="17" t="s">
        <v>702</v>
      </c>
      <c r="F219" s="17" t="s">
        <v>725</v>
      </c>
      <c r="G219" s="17" t="s">
        <v>553</v>
      </c>
      <c r="H219" s="17" t="s">
        <v>511</v>
      </c>
      <c r="I219" s="17" t="s">
        <v>631</v>
      </c>
      <c r="J219" s="17" t="s">
        <v>632</v>
      </c>
      <c r="K219" s="17">
        <v>1334</v>
      </c>
      <c r="L219" s="17" t="s">
        <v>633</v>
      </c>
      <c r="M219" s="17" t="s">
        <v>634</v>
      </c>
    </row>
    <row r="220" spans="1:13" x14ac:dyDescent="0.35">
      <c r="A220" s="17" t="s">
        <v>1546</v>
      </c>
      <c r="B220" s="17">
        <v>1000002980</v>
      </c>
      <c r="C220" s="17" t="s">
        <v>1547</v>
      </c>
      <c r="D220" s="17" t="s">
        <v>1548</v>
      </c>
      <c r="E220" s="17" t="s">
        <v>778</v>
      </c>
      <c r="F220" s="17">
        <v>1720</v>
      </c>
      <c r="G220" s="17" t="s">
        <v>1549</v>
      </c>
      <c r="H220" s="17" t="s">
        <v>515</v>
      </c>
      <c r="I220" s="17" t="s">
        <v>698</v>
      </c>
      <c r="J220" s="17" t="s">
        <v>632</v>
      </c>
      <c r="K220" s="17">
        <v>1334</v>
      </c>
      <c r="L220" s="17" t="s">
        <v>633</v>
      </c>
      <c r="M220" s="17" t="s">
        <v>678</v>
      </c>
    </row>
    <row r="221" spans="1:13" x14ac:dyDescent="0.35">
      <c r="A221" s="17" t="s">
        <v>1550</v>
      </c>
      <c r="B221" s="17">
        <v>1000002986</v>
      </c>
      <c r="C221" s="17" t="s">
        <v>960</v>
      </c>
      <c r="D221" s="17" t="s">
        <v>1551</v>
      </c>
      <c r="E221" s="17" t="s">
        <v>962</v>
      </c>
      <c r="F221" s="17">
        <v>303101</v>
      </c>
      <c r="G221" s="17" t="s">
        <v>1426</v>
      </c>
      <c r="H221" s="17" t="s">
        <v>511</v>
      </c>
      <c r="I221" s="17" t="s">
        <v>631</v>
      </c>
      <c r="J221" s="17" t="s">
        <v>632</v>
      </c>
      <c r="K221" s="17">
        <v>1334</v>
      </c>
      <c r="L221" s="17" t="s">
        <v>633</v>
      </c>
      <c r="M221" s="17" t="s">
        <v>678</v>
      </c>
    </row>
    <row r="222" spans="1:13" x14ac:dyDescent="0.35">
      <c r="A222" s="17" t="s">
        <v>1552</v>
      </c>
      <c r="B222" s="17">
        <v>1000003010</v>
      </c>
      <c r="C222" s="17" t="s">
        <v>1553</v>
      </c>
      <c r="D222" s="17" t="s">
        <v>1554</v>
      </c>
      <c r="E222" s="17" t="s">
        <v>1555</v>
      </c>
      <c r="F222" s="17">
        <v>81000</v>
      </c>
      <c r="G222" s="17" t="s">
        <v>1556</v>
      </c>
      <c r="H222" s="17" t="s">
        <v>511</v>
      </c>
      <c r="I222" s="17" t="s">
        <v>631</v>
      </c>
      <c r="J222" s="17" t="s">
        <v>632</v>
      </c>
      <c r="K222" s="17">
        <v>1334</v>
      </c>
      <c r="L222" s="17" t="s">
        <v>633</v>
      </c>
      <c r="M222" s="17" t="s">
        <v>678</v>
      </c>
    </row>
    <row r="223" spans="1:13" x14ac:dyDescent="0.35">
      <c r="A223" s="17" t="s">
        <v>1557</v>
      </c>
      <c r="B223" s="17">
        <v>1000003015</v>
      </c>
      <c r="C223" s="17" t="s">
        <v>43</v>
      </c>
      <c r="D223" s="17" t="s">
        <v>1354</v>
      </c>
      <c r="E223" s="17" t="s">
        <v>676</v>
      </c>
      <c r="F223" s="17">
        <v>211100</v>
      </c>
      <c r="G223" s="17" t="s">
        <v>958</v>
      </c>
      <c r="H223" s="17" t="s">
        <v>511</v>
      </c>
      <c r="I223" s="17" t="s">
        <v>631</v>
      </c>
      <c r="J223" s="17" t="s">
        <v>632</v>
      </c>
      <c r="K223" s="17">
        <v>1334</v>
      </c>
      <c r="L223" s="17" t="s">
        <v>633</v>
      </c>
      <c r="M223" s="17" t="s">
        <v>678</v>
      </c>
    </row>
    <row r="224" spans="1:13" x14ac:dyDescent="0.35">
      <c r="A224" s="17" t="s">
        <v>1558</v>
      </c>
      <c r="B224" s="17">
        <v>1000003016</v>
      </c>
      <c r="C224" s="17" t="s">
        <v>43</v>
      </c>
      <c r="D224" s="17" t="s">
        <v>957</v>
      </c>
      <c r="E224" s="17" t="s">
        <v>676</v>
      </c>
      <c r="F224" s="17">
        <v>211100</v>
      </c>
      <c r="G224" s="17" t="s">
        <v>958</v>
      </c>
      <c r="H224" s="17" t="s">
        <v>511</v>
      </c>
      <c r="I224" s="17" t="s">
        <v>631</v>
      </c>
      <c r="J224" s="17" t="s">
        <v>632</v>
      </c>
      <c r="K224" s="17">
        <v>1334</v>
      </c>
      <c r="L224" s="17" t="s">
        <v>633</v>
      </c>
      <c r="M224" s="17" t="s">
        <v>678</v>
      </c>
    </row>
    <row r="225" spans="1:13" x14ac:dyDescent="0.35">
      <c r="A225" s="17" t="s">
        <v>1559</v>
      </c>
      <c r="B225" s="17">
        <v>1000003025</v>
      </c>
      <c r="C225" s="17" t="s">
        <v>1560</v>
      </c>
      <c r="D225" s="17" t="s">
        <v>1561</v>
      </c>
      <c r="E225" s="17" t="s">
        <v>676</v>
      </c>
      <c r="F225" s="17">
        <v>0</v>
      </c>
      <c r="G225" s="17" t="s">
        <v>1562</v>
      </c>
      <c r="H225" s="17" t="s">
        <v>511</v>
      </c>
      <c r="I225" s="17" t="s">
        <v>705</v>
      </c>
      <c r="J225" s="17" t="s">
        <v>632</v>
      </c>
      <c r="K225" s="17">
        <v>1334</v>
      </c>
      <c r="L225" s="17" t="s">
        <v>633</v>
      </c>
      <c r="M225" s="17" t="s">
        <v>678</v>
      </c>
    </row>
    <row r="226" spans="1:13" x14ac:dyDescent="0.35">
      <c r="A226" s="17" t="s">
        <v>1563</v>
      </c>
      <c r="B226" s="17">
        <v>1000003030</v>
      </c>
      <c r="C226" s="17" t="s">
        <v>1564</v>
      </c>
      <c r="D226" s="17" t="s">
        <v>1565</v>
      </c>
      <c r="E226" s="17" t="s">
        <v>654</v>
      </c>
      <c r="F226" s="17" t="s">
        <v>1566</v>
      </c>
      <c r="G226" s="17" t="s">
        <v>1567</v>
      </c>
      <c r="H226" s="17" t="s">
        <v>511</v>
      </c>
      <c r="I226" s="17" t="s">
        <v>698</v>
      </c>
      <c r="J226" s="17" t="s">
        <v>632</v>
      </c>
      <c r="K226" s="17">
        <v>1334</v>
      </c>
      <c r="L226" s="17" t="s">
        <v>633</v>
      </c>
      <c r="M226" s="17" t="s">
        <v>634</v>
      </c>
    </row>
    <row r="227" spans="1:13" x14ac:dyDescent="0.35">
      <c r="A227" s="17" t="s">
        <v>1025</v>
      </c>
      <c r="B227" s="17">
        <v>1000003056</v>
      </c>
      <c r="C227" s="17" t="s">
        <v>1568</v>
      </c>
      <c r="D227" s="17" t="s">
        <v>724</v>
      </c>
      <c r="E227" s="17" t="s">
        <v>702</v>
      </c>
      <c r="F227" s="17" t="s">
        <v>725</v>
      </c>
      <c r="G227" s="17" t="s">
        <v>553</v>
      </c>
      <c r="H227" s="17" t="s">
        <v>511</v>
      </c>
      <c r="I227" s="17" t="s">
        <v>705</v>
      </c>
      <c r="J227" s="17" t="s">
        <v>632</v>
      </c>
      <c r="K227" s="17">
        <v>1334</v>
      </c>
      <c r="L227" s="17" t="s">
        <v>633</v>
      </c>
      <c r="M227" s="17" t="s">
        <v>678</v>
      </c>
    </row>
    <row r="228" spans="1:13" x14ac:dyDescent="0.35">
      <c r="A228" s="17" t="s">
        <v>1569</v>
      </c>
      <c r="B228" s="17">
        <v>1000003061</v>
      </c>
      <c r="C228" s="17" t="s">
        <v>1570</v>
      </c>
      <c r="D228" s="17" t="s">
        <v>1571</v>
      </c>
      <c r="E228" s="17" t="s">
        <v>654</v>
      </c>
      <c r="F228" s="17" t="s">
        <v>1572</v>
      </c>
      <c r="G228" s="17" t="s">
        <v>1567</v>
      </c>
      <c r="H228" s="17" t="s">
        <v>511</v>
      </c>
      <c r="I228" s="17" t="s">
        <v>631</v>
      </c>
      <c r="J228" s="17" t="s">
        <v>632</v>
      </c>
      <c r="K228" s="17">
        <v>1334</v>
      </c>
      <c r="L228" s="17" t="s">
        <v>633</v>
      </c>
      <c r="M228" s="17" t="s">
        <v>678</v>
      </c>
    </row>
    <row r="229" spans="1:13" x14ac:dyDescent="0.35">
      <c r="A229" s="17" t="s">
        <v>1573</v>
      </c>
      <c r="B229" s="17">
        <v>1000003070</v>
      </c>
      <c r="C229" s="17" t="s">
        <v>1574</v>
      </c>
      <c r="D229" s="17" t="s">
        <v>1575</v>
      </c>
      <c r="E229" s="17" t="s">
        <v>778</v>
      </c>
      <c r="F229" s="17">
        <v>75050</v>
      </c>
      <c r="G229" s="17" t="s">
        <v>1576</v>
      </c>
      <c r="H229" s="17" t="s">
        <v>511</v>
      </c>
      <c r="I229" s="17" t="s">
        <v>631</v>
      </c>
      <c r="J229" s="17" t="s">
        <v>632</v>
      </c>
      <c r="K229" s="17">
        <v>1334</v>
      </c>
      <c r="L229" s="17" t="s">
        <v>633</v>
      </c>
      <c r="M229" s="17" t="s">
        <v>678</v>
      </c>
    </row>
    <row r="230" spans="1:13" x14ac:dyDescent="0.35">
      <c r="A230" s="17" t="s">
        <v>1577</v>
      </c>
      <c r="B230" s="17">
        <v>1000003071</v>
      </c>
      <c r="C230" s="17" t="s">
        <v>1578</v>
      </c>
      <c r="D230" s="17" t="s">
        <v>1579</v>
      </c>
      <c r="E230" s="17" t="s">
        <v>871</v>
      </c>
      <c r="F230" s="17"/>
      <c r="G230" s="17" t="s">
        <v>872</v>
      </c>
      <c r="H230" s="17" t="s">
        <v>511</v>
      </c>
      <c r="I230" s="17" t="s">
        <v>705</v>
      </c>
      <c r="J230" s="17" t="s">
        <v>632</v>
      </c>
      <c r="K230" s="17">
        <v>1334</v>
      </c>
      <c r="L230" s="17" t="s">
        <v>633</v>
      </c>
      <c r="M230" s="17" t="s">
        <v>634</v>
      </c>
    </row>
    <row r="231" spans="1:13" x14ac:dyDescent="0.35">
      <c r="A231" s="17" t="s">
        <v>1580</v>
      </c>
      <c r="B231" s="17">
        <v>1000003076</v>
      </c>
      <c r="C231" s="17" t="s">
        <v>1581</v>
      </c>
      <c r="D231" s="17" t="s">
        <v>1582</v>
      </c>
      <c r="E231" s="17" t="s">
        <v>654</v>
      </c>
      <c r="F231" s="17" t="s">
        <v>1583</v>
      </c>
      <c r="G231" s="17" t="s">
        <v>1567</v>
      </c>
      <c r="H231" s="17" t="s">
        <v>511</v>
      </c>
      <c r="I231" s="17" t="s">
        <v>631</v>
      </c>
      <c r="J231" s="17" t="s">
        <v>632</v>
      </c>
      <c r="K231" s="17">
        <v>1334</v>
      </c>
      <c r="L231" s="17" t="s">
        <v>633</v>
      </c>
      <c r="M231" s="17" t="s">
        <v>678</v>
      </c>
    </row>
    <row r="232" spans="1:13" x14ac:dyDescent="0.35">
      <c r="A232" s="17" t="s">
        <v>1584</v>
      </c>
      <c r="B232" s="17">
        <v>1000003090</v>
      </c>
      <c r="C232" s="17" t="s">
        <v>1585</v>
      </c>
      <c r="D232" s="17" t="s">
        <v>1586</v>
      </c>
      <c r="E232" s="17" t="s">
        <v>1587</v>
      </c>
      <c r="F232" s="17">
        <v>55650</v>
      </c>
      <c r="G232" s="17" t="s">
        <v>1588</v>
      </c>
      <c r="H232" s="17" t="s">
        <v>511</v>
      </c>
      <c r="I232" s="17" t="s">
        <v>705</v>
      </c>
      <c r="J232" s="17" t="s">
        <v>632</v>
      </c>
      <c r="K232" s="17">
        <v>1334</v>
      </c>
      <c r="L232" s="17" t="s">
        <v>633</v>
      </c>
      <c r="M232" s="17" t="s">
        <v>678</v>
      </c>
    </row>
    <row r="233" spans="1:13" x14ac:dyDescent="0.35">
      <c r="A233" s="17" t="s">
        <v>1025</v>
      </c>
      <c r="B233" s="17">
        <v>1000003095</v>
      </c>
      <c r="C233" s="17" t="s">
        <v>1589</v>
      </c>
      <c r="D233" s="17" t="s">
        <v>724</v>
      </c>
      <c r="E233" s="17" t="s">
        <v>702</v>
      </c>
      <c r="F233" s="17" t="s">
        <v>725</v>
      </c>
      <c r="G233" s="17" t="s">
        <v>553</v>
      </c>
      <c r="H233" s="17" t="s">
        <v>511</v>
      </c>
      <c r="I233" s="17" t="s">
        <v>631</v>
      </c>
      <c r="J233" s="17" t="s">
        <v>632</v>
      </c>
      <c r="K233" s="17">
        <v>1334</v>
      </c>
      <c r="L233" s="17" t="s">
        <v>633</v>
      </c>
      <c r="M233" s="17" t="s">
        <v>678</v>
      </c>
    </row>
    <row r="234" spans="1:13" x14ac:dyDescent="0.35">
      <c r="A234" s="17" t="s">
        <v>1076</v>
      </c>
      <c r="B234" s="17">
        <v>1000003101</v>
      </c>
      <c r="C234" s="17" t="s">
        <v>1077</v>
      </c>
      <c r="D234" s="17" t="s">
        <v>1078</v>
      </c>
      <c r="E234" s="17" t="s">
        <v>702</v>
      </c>
      <c r="F234" s="17" t="s">
        <v>1079</v>
      </c>
      <c r="G234" s="17" t="s">
        <v>784</v>
      </c>
      <c r="H234" s="17" t="s">
        <v>511</v>
      </c>
      <c r="I234" s="17" t="s">
        <v>705</v>
      </c>
      <c r="J234" s="17" t="s">
        <v>632</v>
      </c>
      <c r="K234" s="17">
        <v>1334</v>
      </c>
      <c r="L234" s="17" t="s">
        <v>633</v>
      </c>
      <c r="M234" s="17" t="s">
        <v>678</v>
      </c>
    </row>
    <row r="235" spans="1:13" x14ac:dyDescent="0.35">
      <c r="A235" s="17" t="s">
        <v>1590</v>
      </c>
      <c r="B235" s="17">
        <v>1000003125</v>
      </c>
      <c r="C235" s="17" t="s">
        <v>1591</v>
      </c>
      <c r="D235" s="17" t="s">
        <v>1592</v>
      </c>
      <c r="E235" s="17" t="s">
        <v>1593</v>
      </c>
      <c r="F235" s="17"/>
      <c r="G235" s="17" t="s">
        <v>1594</v>
      </c>
      <c r="H235" s="17" t="s">
        <v>511</v>
      </c>
      <c r="I235" s="17" t="s">
        <v>705</v>
      </c>
      <c r="J235" s="17" t="s">
        <v>632</v>
      </c>
      <c r="K235" s="17">
        <v>1334</v>
      </c>
      <c r="L235" s="17" t="s">
        <v>633</v>
      </c>
      <c r="M235" s="17" t="s">
        <v>678</v>
      </c>
    </row>
    <row r="236" spans="1:13" x14ac:dyDescent="0.35">
      <c r="A236" s="17" t="s">
        <v>1595</v>
      </c>
      <c r="B236" s="17">
        <v>1000003140</v>
      </c>
      <c r="C236" s="17" t="s">
        <v>1596</v>
      </c>
      <c r="D236" s="17" t="s">
        <v>1597</v>
      </c>
      <c r="E236" s="17" t="s">
        <v>638</v>
      </c>
      <c r="F236" s="17">
        <v>3008</v>
      </c>
      <c r="G236" s="17" t="s">
        <v>639</v>
      </c>
      <c r="H236" s="17" t="s">
        <v>511</v>
      </c>
      <c r="I236" s="17" t="s">
        <v>705</v>
      </c>
      <c r="J236" s="17" t="s">
        <v>632</v>
      </c>
      <c r="K236" s="17">
        <v>1334</v>
      </c>
      <c r="L236" s="17" t="s">
        <v>633</v>
      </c>
      <c r="M236" s="17" t="s">
        <v>634</v>
      </c>
    </row>
    <row r="237" spans="1:13" x14ac:dyDescent="0.35">
      <c r="A237" s="17" t="s">
        <v>1598</v>
      </c>
      <c r="B237" s="17">
        <v>1000003141</v>
      </c>
      <c r="C237" s="17" t="s">
        <v>1599</v>
      </c>
      <c r="D237" s="17" t="s">
        <v>1600</v>
      </c>
      <c r="E237" s="17" t="s">
        <v>887</v>
      </c>
      <c r="F237" s="17">
        <v>28045</v>
      </c>
      <c r="G237" s="17" t="s">
        <v>888</v>
      </c>
      <c r="H237" s="17" t="s">
        <v>511</v>
      </c>
      <c r="I237" s="17" t="s">
        <v>698</v>
      </c>
      <c r="J237" s="17" t="s">
        <v>632</v>
      </c>
      <c r="K237" s="17">
        <v>1334</v>
      </c>
      <c r="L237" s="17" t="s">
        <v>633</v>
      </c>
      <c r="M237" s="17" t="s">
        <v>634</v>
      </c>
    </row>
    <row r="238" spans="1:13" x14ac:dyDescent="0.35">
      <c r="A238" s="17" t="s">
        <v>1601</v>
      </c>
      <c r="B238" s="17">
        <v>1000003142</v>
      </c>
      <c r="C238" s="17" t="s">
        <v>1602</v>
      </c>
      <c r="D238" s="17" t="s">
        <v>1603</v>
      </c>
      <c r="E238" s="17" t="s">
        <v>682</v>
      </c>
      <c r="F238" s="17" t="s">
        <v>1604</v>
      </c>
      <c r="G238" s="17" t="s">
        <v>1605</v>
      </c>
      <c r="H238" s="17" t="s">
        <v>511</v>
      </c>
      <c r="I238" s="17" t="s">
        <v>705</v>
      </c>
      <c r="J238" s="17" t="s">
        <v>632</v>
      </c>
      <c r="K238" s="17">
        <v>1334</v>
      </c>
      <c r="L238" s="17" t="s">
        <v>633</v>
      </c>
      <c r="M238" s="17" t="s">
        <v>634</v>
      </c>
    </row>
    <row r="239" spans="1:13" x14ac:dyDescent="0.35">
      <c r="A239" s="17" t="s">
        <v>1606</v>
      </c>
      <c r="B239" s="17">
        <v>1000003145</v>
      </c>
      <c r="C239" s="17" t="s">
        <v>1607</v>
      </c>
      <c r="D239" s="17" t="s">
        <v>724</v>
      </c>
      <c r="E239" s="17" t="s">
        <v>702</v>
      </c>
      <c r="F239" s="17" t="s">
        <v>725</v>
      </c>
      <c r="G239" s="17" t="s">
        <v>553</v>
      </c>
      <c r="H239" s="17" t="s">
        <v>511</v>
      </c>
      <c r="I239" s="17" t="s">
        <v>631</v>
      </c>
      <c r="J239" s="17" t="s">
        <v>632</v>
      </c>
      <c r="K239" s="17">
        <v>1334</v>
      </c>
      <c r="L239" s="17" t="s">
        <v>633</v>
      </c>
      <c r="M239" s="17" t="s">
        <v>634</v>
      </c>
    </row>
    <row r="240" spans="1:13" x14ac:dyDescent="0.35">
      <c r="A240" s="17" t="s">
        <v>1608</v>
      </c>
      <c r="B240" s="17">
        <v>1000003155</v>
      </c>
      <c r="C240" s="17" t="s">
        <v>1609</v>
      </c>
      <c r="D240" s="17" t="s">
        <v>724</v>
      </c>
      <c r="E240" s="17" t="s">
        <v>702</v>
      </c>
      <c r="F240" s="17" t="s">
        <v>725</v>
      </c>
      <c r="G240" s="17" t="s">
        <v>553</v>
      </c>
      <c r="H240" s="17" t="s">
        <v>511</v>
      </c>
      <c r="I240" s="17" t="s">
        <v>705</v>
      </c>
      <c r="J240" s="17" t="s">
        <v>632</v>
      </c>
      <c r="K240" s="17">
        <v>1334</v>
      </c>
      <c r="L240" s="17" t="s">
        <v>633</v>
      </c>
      <c r="M240" s="17" t="s">
        <v>634</v>
      </c>
    </row>
    <row r="241" spans="1:13" x14ac:dyDescent="0.35">
      <c r="A241" s="17" t="s">
        <v>1484</v>
      </c>
      <c r="B241" s="17">
        <v>1000003181</v>
      </c>
      <c r="C241" s="17" t="s">
        <v>1610</v>
      </c>
      <c r="D241" s="17" t="s">
        <v>1611</v>
      </c>
      <c r="E241" s="17" t="s">
        <v>800</v>
      </c>
      <c r="F241" s="17" t="s">
        <v>1612</v>
      </c>
      <c r="G241" s="17" t="s">
        <v>1613</v>
      </c>
      <c r="H241" s="17" t="s">
        <v>511</v>
      </c>
      <c r="I241" s="17" t="s">
        <v>705</v>
      </c>
      <c r="J241" s="17" t="s">
        <v>632</v>
      </c>
      <c r="K241" s="17">
        <v>1334</v>
      </c>
      <c r="L241" s="17" t="s">
        <v>633</v>
      </c>
      <c r="M241" s="17" t="s">
        <v>634</v>
      </c>
    </row>
    <row r="242" spans="1:13" x14ac:dyDescent="0.35">
      <c r="A242" s="17" t="s">
        <v>1614</v>
      </c>
      <c r="B242" s="17">
        <v>1000003197</v>
      </c>
      <c r="C242" s="17" t="s">
        <v>1615</v>
      </c>
      <c r="D242" s="17" t="s">
        <v>777</v>
      </c>
      <c r="E242" s="17" t="s">
        <v>778</v>
      </c>
      <c r="F242" s="17">
        <v>75024</v>
      </c>
      <c r="G242" s="17" t="s">
        <v>779</v>
      </c>
      <c r="H242" s="17" t="s">
        <v>511</v>
      </c>
      <c r="I242" s="17" t="s">
        <v>705</v>
      </c>
      <c r="J242" s="17" t="s">
        <v>632</v>
      </c>
      <c r="K242" s="17">
        <v>1334</v>
      </c>
      <c r="L242" s="17" t="s">
        <v>633</v>
      </c>
      <c r="M242" s="17" t="s">
        <v>634</v>
      </c>
    </row>
    <row r="243" spans="1:13" x14ac:dyDescent="0.35">
      <c r="A243" s="17" t="s">
        <v>1616</v>
      </c>
      <c r="B243" s="17">
        <v>1000003198</v>
      </c>
      <c r="C243" s="17" t="s">
        <v>1617</v>
      </c>
      <c r="D243" s="17" t="s">
        <v>1618</v>
      </c>
      <c r="E243" s="17" t="s">
        <v>665</v>
      </c>
      <c r="F243" s="17"/>
      <c r="G243" s="17" t="s">
        <v>1619</v>
      </c>
      <c r="H243" s="17" t="s">
        <v>511</v>
      </c>
      <c r="I243" s="17" t="s">
        <v>631</v>
      </c>
      <c r="J243" s="17" t="s">
        <v>632</v>
      </c>
      <c r="K243" s="17">
        <v>1334</v>
      </c>
      <c r="L243" s="17" t="s">
        <v>633</v>
      </c>
      <c r="M243" s="17" t="s">
        <v>634</v>
      </c>
    </row>
    <row r="244" spans="1:13" x14ac:dyDescent="0.35">
      <c r="A244" s="17" t="s">
        <v>956</v>
      </c>
      <c r="B244" s="17">
        <v>1000003202</v>
      </c>
      <c r="C244" s="17" t="s">
        <v>1620</v>
      </c>
      <c r="D244" s="17" t="s">
        <v>957</v>
      </c>
      <c r="E244" s="17" t="s">
        <v>676</v>
      </c>
      <c r="F244" s="17">
        <v>211100</v>
      </c>
      <c r="G244" s="17" t="s">
        <v>958</v>
      </c>
      <c r="H244" s="17" t="s">
        <v>511</v>
      </c>
      <c r="I244" s="17" t="s">
        <v>705</v>
      </c>
      <c r="J244" s="17" t="s">
        <v>632</v>
      </c>
      <c r="K244" s="17">
        <v>1334</v>
      </c>
      <c r="L244" s="17" t="s">
        <v>633</v>
      </c>
      <c r="M244" s="17" t="s">
        <v>634</v>
      </c>
    </row>
    <row r="245" spans="1:13" x14ac:dyDescent="0.35">
      <c r="A245" s="17" t="s">
        <v>1621</v>
      </c>
      <c r="B245" s="17">
        <v>1000003240</v>
      </c>
      <c r="C245" s="17" t="s">
        <v>1622</v>
      </c>
      <c r="D245" s="17" t="s">
        <v>1623</v>
      </c>
      <c r="E245" s="17" t="s">
        <v>1130</v>
      </c>
      <c r="F245" s="17">
        <v>12382</v>
      </c>
      <c r="G245" s="17" t="s">
        <v>1131</v>
      </c>
      <c r="H245" s="17" t="s">
        <v>511</v>
      </c>
      <c r="I245" s="17" t="s">
        <v>705</v>
      </c>
      <c r="J245" s="17" t="s">
        <v>632</v>
      </c>
      <c r="K245" s="17">
        <v>1334</v>
      </c>
      <c r="L245" s="17" t="s">
        <v>633</v>
      </c>
      <c r="M245" s="17" t="s">
        <v>634</v>
      </c>
    </row>
    <row r="246" spans="1:13" x14ac:dyDescent="0.35">
      <c r="A246" s="17" t="s">
        <v>1624</v>
      </c>
      <c r="B246" s="17">
        <v>1000003255</v>
      </c>
      <c r="C246" s="17" t="s">
        <v>1625</v>
      </c>
      <c r="D246" s="17" t="s">
        <v>1626</v>
      </c>
      <c r="E246" s="17" t="s">
        <v>778</v>
      </c>
      <c r="F246" s="17">
        <v>12207</v>
      </c>
      <c r="G246" s="17" t="s">
        <v>1627</v>
      </c>
      <c r="H246" s="17" t="s">
        <v>511</v>
      </c>
      <c r="I246" s="17" t="s">
        <v>705</v>
      </c>
      <c r="J246" s="17" t="s">
        <v>632</v>
      </c>
      <c r="K246" s="17">
        <v>1334</v>
      </c>
      <c r="L246" s="17" t="s">
        <v>633</v>
      </c>
      <c r="M246" s="17" t="s">
        <v>634</v>
      </c>
    </row>
    <row r="247" spans="1:13" x14ac:dyDescent="0.35">
      <c r="A247" s="17" t="s">
        <v>1342</v>
      </c>
      <c r="B247" s="17">
        <v>1000003260</v>
      </c>
      <c r="C247" s="17" t="s">
        <v>1343</v>
      </c>
      <c r="D247" s="17" t="s">
        <v>1628</v>
      </c>
      <c r="E247" s="17" t="s">
        <v>962</v>
      </c>
      <c r="F247" s="17">
        <v>560048</v>
      </c>
      <c r="G247" s="17" t="s">
        <v>1629</v>
      </c>
      <c r="H247" s="17" t="s">
        <v>511</v>
      </c>
      <c r="I247" s="17" t="s">
        <v>705</v>
      </c>
      <c r="J247" s="17" t="s">
        <v>632</v>
      </c>
      <c r="K247" s="17">
        <v>1334</v>
      </c>
      <c r="L247" s="17" t="s">
        <v>633</v>
      </c>
      <c r="M247" s="17" t="s">
        <v>634</v>
      </c>
    </row>
    <row r="248" spans="1:13" x14ac:dyDescent="0.35">
      <c r="A248" s="17" t="s">
        <v>1630</v>
      </c>
      <c r="B248" s="17">
        <v>1000003265</v>
      </c>
      <c r="C248" s="17" t="s">
        <v>1631</v>
      </c>
      <c r="D248" s="17" t="s">
        <v>1632</v>
      </c>
      <c r="E248" s="17" t="s">
        <v>826</v>
      </c>
      <c r="F248" s="17">
        <v>83026</v>
      </c>
      <c r="G248" s="17" t="s">
        <v>1633</v>
      </c>
      <c r="H248" s="17" t="s">
        <v>511</v>
      </c>
      <c r="I248" s="17" t="s">
        <v>705</v>
      </c>
      <c r="J248" s="17" t="s">
        <v>632</v>
      </c>
      <c r="K248" s="17">
        <v>1334</v>
      </c>
      <c r="L248" s="17" t="s">
        <v>633</v>
      </c>
      <c r="M248" s="17" t="s">
        <v>634</v>
      </c>
    </row>
    <row r="249" spans="1:13" x14ac:dyDescent="0.35">
      <c r="A249" s="17" t="s">
        <v>1634</v>
      </c>
      <c r="B249" s="17">
        <v>1000003266</v>
      </c>
      <c r="C249" s="17" t="s">
        <v>1635</v>
      </c>
      <c r="D249" s="17" t="s">
        <v>1636</v>
      </c>
      <c r="E249" s="17" t="s">
        <v>714</v>
      </c>
      <c r="F249" s="17">
        <v>307221</v>
      </c>
      <c r="G249" s="17" t="s">
        <v>1637</v>
      </c>
      <c r="H249" s="17" t="s">
        <v>511</v>
      </c>
      <c r="I249" s="17" t="s">
        <v>705</v>
      </c>
      <c r="J249" s="17" t="s">
        <v>632</v>
      </c>
      <c r="K249" s="17">
        <v>1334</v>
      </c>
      <c r="L249" s="17" t="s">
        <v>633</v>
      </c>
      <c r="M249" s="17" t="s">
        <v>634</v>
      </c>
    </row>
    <row r="250" spans="1:13" x14ac:dyDescent="0.35">
      <c r="A250" s="17" t="s">
        <v>1638</v>
      </c>
      <c r="B250" s="17">
        <v>1000003267</v>
      </c>
      <c r="C250" s="17" t="s">
        <v>1639</v>
      </c>
      <c r="D250" s="17" t="s">
        <v>1640</v>
      </c>
      <c r="E250" s="17" t="s">
        <v>1641</v>
      </c>
      <c r="F250" s="17" t="s">
        <v>1642</v>
      </c>
      <c r="G250" s="17" t="s">
        <v>1643</v>
      </c>
      <c r="H250" s="17" t="s">
        <v>511</v>
      </c>
      <c r="I250" s="17" t="s">
        <v>705</v>
      </c>
      <c r="J250" s="17" t="s">
        <v>632</v>
      </c>
      <c r="K250" s="17">
        <v>1334</v>
      </c>
      <c r="L250" s="17" t="s">
        <v>633</v>
      </c>
      <c r="M250" s="17" t="s">
        <v>678</v>
      </c>
    </row>
    <row r="251" spans="1:13" x14ac:dyDescent="0.35">
      <c r="A251" s="17" t="s">
        <v>1644</v>
      </c>
      <c r="B251" s="17">
        <v>1000003268</v>
      </c>
      <c r="C251" s="17" t="s">
        <v>1645</v>
      </c>
      <c r="D251" s="17" t="s">
        <v>1646</v>
      </c>
      <c r="E251" s="17" t="s">
        <v>1367</v>
      </c>
      <c r="F251" s="17">
        <v>1169</v>
      </c>
      <c r="G251" s="17" t="s">
        <v>1369</v>
      </c>
      <c r="H251" s="17" t="s">
        <v>511</v>
      </c>
      <c r="I251" s="17" t="s">
        <v>705</v>
      </c>
      <c r="J251" s="17" t="s">
        <v>632</v>
      </c>
      <c r="K251" s="17">
        <v>1334</v>
      </c>
      <c r="L251" s="17" t="s">
        <v>633</v>
      </c>
      <c r="M251" s="17" t="s">
        <v>678</v>
      </c>
    </row>
    <row r="252" spans="1:13" x14ac:dyDescent="0.35">
      <c r="A252" s="17" t="s">
        <v>1647</v>
      </c>
      <c r="B252" s="17">
        <v>1000003275</v>
      </c>
      <c r="C252" s="17" t="s">
        <v>1648</v>
      </c>
      <c r="D252" s="17" t="s">
        <v>1649</v>
      </c>
      <c r="E252" s="17" t="s">
        <v>916</v>
      </c>
      <c r="F252" s="17">
        <v>90434</v>
      </c>
      <c r="G252" s="17" t="s">
        <v>1650</v>
      </c>
      <c r="H252" s="17" t="s">
        <v>511</v>
      </c>
      <c r="I252" s="17" t="s">
        <v>705</v>
      </c>
      <c r="J252" s="17" t="s">
        <v>632</v>
      </c>
      <c r="K252" s="17">
        <v>1334</v>
      </c>
      <c r="L252" s="17" t="s">
        <v>633</v>
      </c>
      <c r="M252" s="17" t="s">
        <v>634</v>
      </c>
    </row>
    <row r="253" spans="1:13" x14ac:dyDescent="0.35">
      <c r="A253" s="17" t="s">
        <v>576</v>
      </c>
      <c r="B253" s="17">
        <v>1000003280</v>
      </c>
      <c r="C253" s="17" t="s">
        <v>35</v>
      </c>
      <c r="D253" s="17" t="s">
        <v>777</v>
      </c>
      <c r="E253" s="17" t="s">
        <v>778</v>
      </c>
      <c r="F253" s="17">
        <v>75024</v>
      </c>
      <c r="G253" s="17" t="s">
        <v>779</v>
      </c>
      <c r="H253" s="17" t="s">
        <v>511</v>
      </c>
      <c r="I253" s="17" t="s">
        <v>877</v>
      </c>
      <c r="J253" s="17" t="s">
        <v>632</v>
      </c>
      <c r="K253" s="17">
        <v>1334</v>
      </c>
      <c r="L253" s="17" t="s">
        <v>633</v>
      </c>
      <c r="M253" s="17" t="s">
        <v>634</v>
      </c>
    </row>
    <row r="254" spans="1:13" x14ac:dyDescent="0.35">
      <c r="A254" s="17" t="s">
        <v>1651</v>
      </c>
      <c r="B254" s="17">
        <v>1000003285</v>
      </c>
      <c r="C254" s="17" t="s">
        <v>1652</v>
      </c>
      <c r="D254" s="17" t="s">
        <v>1653</v>
      </c>
      <c r="E254" s="17" t="s">
        <v>1435</v>
      </c>
      <c r="F254" s="17"/>
      <c r="G254" s="17" t="s">
        <v>1436</v>
      </c>
      <c r="H254" s="17" t="s">
        <v>511</v>
      </c>
      <c r="I254" s="17" t="s">
        <v>705</v>
      </c>
      <c r="J254" s="17" t="s">
        <v>632</v>
      </c>
      <c r="K254" s="17">
        <v>1334</v>
      </c>
      <c r="L254" s="17" t="s">
        <v>633</v>
      </c>
      <c r="M254" s="17" t="s">
        <v>678</v>
      </c>
    </row>
    <row r="255" spans="1:13" x14ac:dyDescent="0.35">
      <c r="A255" s="17" t="s">
        <v>1654</v>
      </c>
      <c r="B255" s="17">
        <v>1000003290</v>
      </c>
      <c r="C255" s="17" t="s">
        <v>952</v>
      </c>
      <c r="D255" s="17" t="s">
        <v>1655</v>
      </c>
      <c r="E255" s="17" t="s">
        <v>954</v>
      </c>
      <c r="F255" s="17">
        <v>125171</v>
      </c>
      <c r="G255" s="17" t="s">
        <v>955</v>
      </c>
      <c r="H255" s="17" t="s">
        <v>515</v>
      </c>
      <c r="I255" s="17" t="s">
        <v>698</v>
      </c>
      <c r="J255" s="17" t="s">
        <v>632</v>
      </c>
      <c r="K255" s="17">
        <v>1334</v>
      </c>
      <c r="L255" s="17" t="s">
        <v>633</v>
      </c>
      <c r="M255" s="17" t="s">
        <v>678</v>
      </c>
    </row>
    <row r="256" spans="1:13" x14ac:dyDescent="0.35">
      <c r="A256" s="17" t="s">
        <v>1191</v>
      </c>
      <c r="B256" s="17">
        <v>1000003300</v>
      </c>
      <c r="C256" s="17" t="s">
        <v>1192</v>
      </c>
      <c r="D256" s="17" t="s">
        <v>1656</v>
      </c>
      <c r="E256" s="17" t="s">
        <v>826</v>
      </c>
      <c r="F256" s="17">
        <v>47199</v>
      </c>
      <c r="G256" s="17" t="s">
        <v>1657</v>
      </c>
      <c r="H256" s="17" t="s">
        <v>511</v>
      </c>
      <c r="I256" s="17" t="s">
        <v>631</v>
      </c>
      <c r="J256" s="17" t="s">
        <v>632</v>
      </c>
      <c r="K256" s="17">
        <v>1334</v>
      </c>
      <c r="L256" s="17" t="s">
        <v>633</v>
      </c>
      <c r="M256" s="17" t="s">
        <v>634</v>
      </c>
    </row>
    <row r="257" spans="1:13" x14ac:dyDescent="0.35">
      <c r="A257" s="17" t="s">
        <v>1658</v>
      </c>
      <c r="B257" s="17">
        <v>1000003305</v>
      </c>
      <c r="C257" s="17" t="s">
        <v>1659</v>
      </c>
      <c r="D257" s="17" t="s">
        <v>1660</v>
      </c>
      <c r="E257" s="17" t="s">
        <v>1661</v>
      </c>
      <c r="F257" s="17"/>
      <c r="G257" s="17" t="s">
        <v>1662</v>
      </c>
      <c r="H257" s="17" t="s">
        <v>511</v>
      </c>
      <c r="I257" s="17" t="s">
        <v>705</v>
      </c>
      <c r="J257" s="17" t="s">
        <v>632</v>
      </c>
      <c r="K257" s="17">
        <v>1334</v>
      </c>
      <c r="L257" s="17" t="s">
        <v>633</v>
      </c>
      <c r="M257" s="17" t="s">
        <v>678</v>
      </c>
    </row>
    <row r="258" spans="1:13" x14ac:dyDescent="0.35">
      <c r="A258" s="17" t="s">
        <v>1663</v>
      </c>
      <c r="B258" s="17">
        <v>1000003310</v>
      </c>
      <c r="C258" s="17" t="s">
        <v>1664</v>
      </c>
      <c r="D258" s="17" t="s">
        <v>777</v>
      </c>
      <c r="E258" s="17" t="s">
        <v>778</v>
      </c>
      <c r="F258" s="17">
        <v>75024</v>
      </c>
      <c r="G258" s="17" t="s">
        <v>1665</v>
      </c>
      <c r="H258" s="17" t="s">
        <v>511</v>
      </c>
      <c r="I258" s="17" t="s">
        <v>705</v>
      </c>
      <c r="J258" s="17" t="s">
        <v>632</v>
      </c>
      <c r="K258" s="17">
        <v>1334</v>
      </c>
      <c r="L258" s="17" t="s">
        <v>633</v>
      </c>
      <c r="M258" s="17" t="s">
        <v>634</v>
      </c>
    </row>
    <row r="259" spans="1:13" x14ac:dyDescent="0.35">
      <c r="A259" s="17" t="s">
        <v>1666</v>
      </c>
      <c r="B259" s="17">
        <v>1000004338</v>
      </c>
      <c r="C259" s="17" t="s">
        <v>1667</v>
      </c>
      <c r="D259" s="17" t="s">
        <v>1668</v>
      </c>
      <c r="E259" s="17" t="s">
        <v>1339</v>
      </c>
      <c r="F259" s="17">
        <v>1316</v>
      </c>
      <c r="G259" s="17" t="s">
        <v>1341</v>
      </c>
      <c r="H259" s="17" t="s">
        <v>511</v>
      </c>
      <c r="I259" s="17" t="s">
        <v>705</v>
      </c>
      <c r="J259" s="17" t="s">
        <v>632</v>
      </c>
      <c r="K259" s="17">
        <v>1334</v>
      </c>
      <c r="L259" s="17" t="s">
        <v>633</v>
      </c>
      <c r="M259" s="17" t="s">
        <v>678</v>
      </c>
    </row>
    <row r="260" spans="1:13" x14ac:dyDescent="0.35">
      <c r="A260" s="17" t="s">
        <v>1669</v>
      </c>
      <c r="B260" s="17">
        <v>1000004339</v>
      </c>
      <c r="C260" s="17" t="s">
        <v>1670</v>
      </c>
      <c r="D260" s="17" t="s">
        <v>1671</v>
      </c>
      <c r="E260" s="17" t="s">
        <v>778</v>
      </c>
      <c r="F260" s="17" t="s">
        <v>1672</v>
      </c>
      <c r="G260" s="17" t="s">
        <v>1673</v>
      </c>
      <c r="H260" s="17" t="s">
        <v>511</v>
      </c>
      <c r="I260" s="17" t="s">
        <v>705</v>
      </c>
      <c r="J260" s="17" t="s">
        <v>632</v>
      </c>
      <c r="K260" s="17">
        <v>1334</v>
      </c>
      <c r="L260" s="17" t="s">
        <v>633</v>
      </c>
      <c r="M260" s="17" t="s">
        <v>678</v>
      </c>
    </row>
    <row r="261" spans="1:13" x14ac:dyDescent="0.35">
      <c r="A261" s="17" t="s">
        <v>1674</v>
      </c>
      <c r="B261" s="17">
        <v>1000004340</v>
      </c>
      <c r="C261" s="17" t="s">
        <v>1675</v>
      </c>
      <c r="D261" s="17" t="s">
        <v>724</v>
      </c>
      <c r="E261" s="17" t="s">
        <v>702</v>
      </c>
      <c r="F261" s="17" t="s">
        <v>725</v>
      </c>
      <c r="G261" s="17" t="s">
        <v>553</v>
      </c>
      <c r="H261" s="17" t="s">
        <v>511</v>
      </c>
      <c r="I261" s="17" t="s">
        <v>705</v>
      </c>
      <c r="J261" s="17" t="s">
        <v>632</v>
      </c>
      <c r="K261" s="17">
        <v>1334</v>
      </c>
      <c r="L261" s="17" t="s">
        <v>633</v>
      </c>
      <c r="M261" s="17" t="s">
        <v>634</v>
      </c>
    </row>
    <row r="262" spans="1:13" x14ac:dyDescent="0.35">
      <c r="A262" s="17" t="s">
        <v>1676</v>
      </c>
      <c r="B262" s="17">
        <v>1000004341</v>
      </c>
      <c r="C262" s="17" t="s">
        <v>1677</v>
      </c>
      <c r="D262" s="17" t="s">
        <v>724</v>
      </c>
      <c r="E262" s="17" t="s">
        <v>702</v>
      </c>
      <c r="F262" s="17" t="s">
        <v>725</v>
      </c>
      <c r="G262" s="17" t="s">
        <v>553</v>
      </c>
      <c r="H262" s="17" t="s">
        <v>511</v>
      </c>
      <c r="I262" s="17" t="s">
        <v>705</v>
      </c>
      <c r="J262" s="17" t="s">
        <v>632</v>
      </c>
      <c r="K262" s="17">
        <v>1334</v>
      </c>
      <c r="L262" s="17" t="s">
        <v>633</v>
      </c>
      <c r="M262" s="17" t="s">
        <v>634</v>
      </c>
    </row>
    <row r="263" spans="1:13" x14ac:dyDescent="0.35">
      <c r="A263" s="17" t="s">
        <v>1676</v>
      </c>
      <c r="B263" s="17">
        <v>1000004342</v>
      </c>
      <c r="C263" s="17" t="s">
        <v>1677</v>
      </c>
      <c r="D263" s="17" t="s">
        <v>724</v>
      </c>
      <c r="E263" s="17" t="s">
        <v>702</v>
      </c>
      <c r="F263" s="17" t="s">
        <v>725</v>
      </c>
      <c r="G263" s="17" t="s">
        <v>553</v>
      </c>
      <c r="H263" s="17" t="s">
        <v>511</v>
      </c>
      <c r="I263" s="17" t="s">
        <v>705</v>
      </c>
      <c r="J263" s="17" t="s">
        <v>632</v>
      </c>
      <c r="K263" s="17">
        <v>1334</v>
      </c>
      <c r="L263" s="17" t="s">
        <v>633</v>
      </c>
      <c r="M263" s="17" t="s">
        <v>634</v>
      </c>
    </row>
    <row r="264" spans="1:13" x14ac:dyDescent="0.35">
      <c r="A264" s="17" t="s">
        <v>1676</v>
      </c>
      <c r="B264" s="17">
        <v>1000004343</v>
      </c>
      <c r="C264" s="17" t="s">
        <v>1677</v>
      </c>
      <c r="D264" s="17" t="s">
        <v>724</v>
      </c>
      <c r="E264" s="17" t="s">
        <v>702</v>
      </c>
      <c r="F264" s="17" t="s">
        <v>725</v>
      </c>
      <c r="G264" s="17" t="s">
        <v>553</v>
      </c>
      <c r="H264" s="17" t="s">
        <v>511</v>
      </c>
      <c r="I264" s="17" t="s">
        <v>705</v>
      </c>
      <c r="J264" s="17" t="s">
        <v>632</v>
      </c>
      <c r="K264" s="17">
        <v>1334</v>
      </c>
      <c r="L264" s="17" t="s">
        <v>633</v>
      </c>
      <c r="M264" s="17" t="s">
        <v>634</v>
      </c>
    </row>
    <row r="265" spans="1:13" x14ac:dyDescent="0.35">
      <c r="A265" s="17" t="s">
        <v>1678</v>
      </c>
      <c r="B265" s="17">
        <v>1000004344</v>
      </c>
      <c r="C265" s="17" t="s">
        <v>1679</v>
      </c>
      <c r="D265" s="17" t="s">
        <v>648</v>
      </c>
      <c r="E265" s="17" t="s">
        <v>649</v>
      </c>
      <c r="F265" s="17">
        <v>2420</v>
      </c>
      <c r="G265" s="17" t="s">
        <v>650</v>
      </c>
      <c r="H265" s="17" t="s">
        <v>511</v>
      </c>
      <c r="I265" s="17" t="s">
        <v>705</v>
      </c>
      <c r="J265" s="17" t="s">
        <v>632</v>
      </c>
      <c r="K265" s="17">
        <v>1334</v>
      </c>
      <c r="L265" s="17" t="s">
        <v>633</v>
      </c>
      <c r="M265" s="17" t="s">
        <v>634</v>
      </c>
    </row>
    <row r="266" spans="1:13" x14ac:dyDescent="0.35">
      <c r="A266" s="17" t="s">
        <v>1680</v>
      </c>
      <c r="B266" s="17">
        <v>1000004345</v>
      </c>
      <c r="C266" s="17" t="s">
        <v>1681</v>
      </c>
      <c r="D266" s="17" t="s">
        <v>1682</v>
      </c>
      <c r="E266" s="17" t="s">
        <v>1683</v>
      </c>
      <c r="F266" s="17">
        <v>1070</v>
      </c>
      <c r="G266" s="17" t="s">
        <v>1684</v>
      </c>
      <c r="H266" s="17" t="s">
        <v>515</v>
      </c>
      <c r="I266" s="17" t="s">
        <v>640</v>
      </c>
      <c r="J266" s="17" t="s">
        <v>632</v>
      </c>
      <c r="K266" s="17">
        <v>1334</v>
      </c>
      <c r="L266" s="17" t="s">
        <v>633</v>
      </c>
      <c r="M266" s="17" t="s">
        <v>678</v>
      </c>
    </row>
    <row r="267" spans="1:13" x14ac:dyDescent="0.35">
      <c r="A267" s="17" t="s">
        <v>1685</v>
      </c>
      <c r="B267" s="17">
        <v>1000004346</v>
      </c>
      <c r="C267" s="17" t="s">
        <v>33</v>
      </c>
      <c r="D267" s="17" t="s">
        <v>874</v>
      </c>
      <c r="E267" s="17" t="s">
        <v>875</v>
      </c>
      <c r="F267" s="17">
        <v>11415</v>
      </c>
      <c r="G267" s="17" t="s">
        <v>876</v>
      </c>
      <c r="H267" s="17" t="s">
        <v>511</v>
      </c>
      <c r="I267" s="17" t="s">
        <v>877</v>
      </c>
      <c r="J267" s="17" t="s">
        <v>632</v>
      </c>
      <c r="K267" s="17">
        <v>1334</v>
      </c>
      <c r="L267" s="17" t="s">
        <v>633</v>
      </c>
      <c r="M267" s="17" t="s">
        <v>634</v>
      </c>
    </row>
    <row r="268" spans="1:13" x14ac:dyDescent="0.35">
      <c r="A268" s="17" t="s">
        <v>1686</v>
      </c>
      <c r="B268" s="17">
        <v>1000004347</v>
      </c>
      <c r="C268" s="17" t="s">
        <v>33</v>
      </c>
      <c r="D268" s="17" t="s">
        <v>874</v>
      </c>
      <c r="E268" s="17" t="s">
        <v>875</v>
      </c>
      <c r="F268" s="17">
        <v>11415</v>
      </c>
      <c r="G268" s="17" t="s">
        <v>876</v>
      </c>
      <c r="H268" s="17" t="s">
        <v>511</v>
      </c>
      <c r="I268" s="17" t="s">
        <v>877</v>
      </c>
      <c r="J268" s="17" t="s">
        <v>632</v>
      </c>
      <c r="K268" s="17">
        <v>1334</v>
      </c>
      <c r="L268" s="17" t="s">
        <v>633</v>
      </c>
      <c r="M268" s="17" t="s">
        <v>634</v>
      </c>
    </row>
    <row r="269" spans="1:13" x14ac:dyDescent="0.35">
      <c r="A269" s="17" t="s">
        <v>1687</v>
      </c>
      <c r="B269" s="17">
        <v>1000004348</v>
      </c>
      <c r="C269" s="17" t="s">
        <v>1688</v>
      </c>
      <c r="D269" s="17" t="s">
        <v>1689</v>
      </c>
      <c r="E269" s="17" t="s">
        <v>1587</v>
      </c>
      <c r="F269" s="17"/>
      <c r="G269" s="17" t="s">
        <v>1690</v>
      </c>
      <c r="H269" s="17" t="s">
        <v>511</v>
      </c>
      <c r="I269" s="17" t="s">
        <v>705</v>
      </c>
      <c r="J269" s="17" t="s">
        <v>632</v>
      </c>
      <c r="K269" s="17">
        <v>1334</v>
      </c>
      <c r="L269" s="17" t="s">
        <v>633</v>
      </c>
      <c r="M269" s="17" t="s">
        <v>678</v>
      </c>
    </row>
    <row r="270" spans="1:13" x14ac:dyDescent="0.35">
      <c r="A270" s="17" t="s">
        <v>1691</v>
      </c>
      <c r="B270" s="17">
        <v>2000006223</v>
      </c>
      <c r="C270" s="17" t="s">
        <v>1692</v>
      </c>
      <c r="D270" s="17" t="s">
        <v>1693</v>
      </c>
      <c r="E270" s="17" t="s">
        <v>702</v>
      </c>
      <c r="F270" s="17" t="s">
        <v>1694</v>
      </c>
      <c r="G270" s="17" t="s">
        <v>1695</v>
      </c>
      <c r="H270" s="17" t="s">
        <v>513</v>
      </c>
      <c r="I270" s="17"/>
      <c r="J270" s="17" t="s">
        <v>1696</v>
      </c>
      <c r="K270" s="17">
        <v>1334</v>
      </c>
      <c r="L270" s="17" t="s">
        <v>633</v>
      </c>
      <c r="M270" s="17" t="s">
        <v>1697</v>
      </c>
    </row>
    <row r="271" spans="1:13" x14ac:dyDescent="0.35">
      <c r="A271" s="17" t="s">
        <v>1698</v>
      </c>
      <c r="B271" s="17">
        <v>2000006528</v>
      </c>
      <c r="C271" s="17" t="s">
        <v>1699</v>
      </c>
      <c r="D271" s="17" t="s">
        <v>1700</v>
      </c>
      <c r="E271" s="17" t="s">
        <v>702</v>
      </c>
      <c r="F271" s="17" t="s">
        <v>1701</v>
      </c>
      <c r="G271" s="17" t="s">
        <v>553</v>
      </c>
      <c r="H271" s="17" t="s">
        <v>1702</v>
      </c>
      <c r="I271" s="17" t="s">
        <v>779</v>
      </c>
      <c r="J271" s="17" t="s">
        <v>1696</v>
      </c>
      <c r="K271" s="17">
        <v>1334</v>
      </c>
      <c r="L271" s="17" t="s">
        <v>633</v>
      </c>
      <c r="M271" s="17" t="s">
        <v>1703</v>
      </c>
    </row>
    <row r="272" spans="1:13" x14ac:dyDescent="0.35">
      <c r="A272" s="17" t="s">
        <v>1704</v>
      </c>
      <c r="B272" s="17">
        <v>2000006947</v>
      </c>
      <c r="C272" s="17" t="s">
        <v>1705</v>
      </c>
      <c r="D272" s="17" t="s">
        <v>1706</v>
      </c>
      <c r="E272" s="17" t="s">
        <v>789</v>
      </c>
      <c r="F272" s="17">
        <v>1117</v>
      </c>
      <c r="G272" s="17" t="s">
        <v>790</v>
      </c>
      <c r="H272" s="17" t="s">
        <v>513</v>
      </c>
      <c r="I272" s="17"/>
      <c r="J272" s="17" t="s">
        <v>1696</v>
      </c>
      <c r="K272" s="17">
        <v>1334</v>
      </c>
      <c r="L272" s="17" t="s">
        <v>633</v>
      </c>
      <c r="M272" s="17" t="s">
        <v>1707</v>
      </c>
    </row>
    <row r="273" spans="1:13" x14ac:dyDescent="0.35">
      <c r="A273" s="17" t="s">
        <v>1708</v>
      </c>
      <c r="B273" s="17">
        <v>2000007041</v>
      </c>
      <c r="C273" s="17" t="s">
        <v>1709</v>
      </c>
      <c r="D273" s="17" t="s">
        <v>1032</v>
      </c>
      <c r="E273" s="17" t="s">
        <v>702</v>
      </c>
      <c r="F273" s="17" t="s">
        <v>1710</v>
      </c>
      <c r="G273" s="17" t="s">
        <v>553</v>
      </c>
      <c r="H273" s="17" t="s">
        <v>513</v>
      </c>
      <c r="I273" s="17"/>
      <c r="J273" s="17" t="s">
        <v>1696</v>
      </c>
      <c r="K273" s="17">
        <v>1334</v>
      </c>
      <c r="L273" s="17" t="s">
        <v>633</v>
      </c>
      <c r="M273" s="17" t="s">
        <v>1711</v>
      </c>
    </row>
    <row r="274" spans="1:13" x14ac:dyDescent="0.35">
      <c r="A274" s="17" t="s">
        <v>1712</v>
      </c>
      <c r="B274" s="17">
        <v>2000008282</v>
      </c>
      <c r="C274" s="17" t="s">
        <v>1713</v>
      </c>
      <c r="D274" s="17" t="s">
        <v>1714</v>
      </c>
      <c r="E274" s="17" t="s">
        <v>702</v>
      </c>
      <c r="F274" s="17" t="s">
        <v>1715</v>
      </c>
      <c r="G274" s="17" t="s">
        <v>553</v>
      </c>
      <c r="H274" s="17" t="s">
        <v>513</v>
      </c>
      <c r="I274" s="17"/>
      <c r="J274" s="17" t="s">
        <v>1696</v>
      </c>
      <c r="K274" s="17">
        <v>1334</v>
      </c>
      <c r="L274" s="17" t="s">
        <v>633</v>
      </c>
      <c r="M274" s="17" t="s">
        <v>1703</v>
      </c>
    </row>
    <row r="275" spans="1:13" x14ac:dyDescent="0.35">
      <c r="A275" s="17" t="s">
        <v>1716</v>
      </c>
      <c r="B275" s="17">
        <v>2000013705</v>
      </c>
      <c r="C275" s="17" t="s">
        <v>1717</v>
      </c>
      <c r="D275" s="17" t="s">
        <v>1718</v>
      </c>
      <c r="E275" s="17" t="s">
        <v>778</v>
      </c>
      <c r="F275" s="17" t="s">
        <v>1719</v>
      </c>
      <c r="G275" s="17" t="s">
        <v>1720</v>
      </c>
      <c r="H275" s="17" t="s">
        <v>511</v>
      </c>
      <c r="I275" s="17" t="s">
        <v>1721</v>
      </c>
      <c r="J275" s="17" t="s">
        <v>1696</v>
      </c>
      <c r="K275" s="17">
        <v>1334</v>
      </c>
      <c r="L275" s="17" t="s">
        <v>633</v>
      </c>
      <c r="M275" s="17" t="s">
        <v>1722</v>
      </c>
    </row>
    <row r="276" spans="1:13" x14ac:dyDescent="0.35">
      <c r="A276" s="17" t="s">
        <v>1723</v>
      </c>
      <c r="B276" s="17">
        <v>2000013926</v>
      </c>
      <c r="C276" s="17" t="s">
        <v>1724</v>
      </c>
      <c r="D276" s="17" t="s">
        <v>1725</v>
      </c>
      <c r="E276" s="17" t="s">
        <v>702</v>
      </c>
      <c r="F276" s="17" t="s">
        <v>1726</v>
      </c>
      <c r="G276" s="17" t="s">
        <v>553</v>
      </c>
      <c r="H276" s="17" t="s">
        <v>513</v>
      </c>
      <c r="I276" s="17"/>
      <c r="J276" s="17" t="s">
        <v>1696</v>
      </c>
      <c r="K276" s="17">
        <v>1334</v>
      </c>
      <c r="L276" s="17" t="s">
        <v>633</v>
      </c>
      <c r="M276" s="17" t="s">
        <v>1703</v>
      </c>
    </row>
    <row r="277" spans="1:13" x14ac:dyDescent="0.35">
      <c r="A277" s="17" t="s">
        <v>1727</v>
      </c>
      <c r="B277" s="17">
        <v>2000015712</v>
      </c>
      <c r="C277" s="17" t="s">
        <v>1728</v>
      </c>
      <c r="D277" s="17" t="s">
        <v>1729</v>
      </c>
      <c r="E277" s="17" t="s">
        <v>702</v>
      </c>
      <c r="F277" s="17" t="s">
        <v>1730</v>
      </c>
      <c r="G277" s="17" t="s">
        <v>553</v>
      </c>
      <c r="H277" s="17" t="s">
        <v>516</v>
      </c>
      <c r="I277" s="17" t="s">
        <v>918</v>
      </c>
      <c r="J277" s="17" t="s">
        <v>1696</v>
      </c>
      <c r="K277" s="17">
        <v>1334</v>
      </c>
      <c r="L277" s="17" t="s">
        <v>633</v>
      </c>
      <c r="M277" s="17" t="s">
        <v>1703</v>
      </c>
    </row>
    <row r="278" spans="1:13" x14ac:dyDescent="0.35">
      <c r="A278" s="17" t="s">
        <v>1731</v>
      </c>
      <c r="B278" s="17">
        <v>2000015782</v>
      </c>
      <c r="C278" s="17" t="s">
        <v>1732</v>
      </c>
      <c r="D278" s="17" t="s">
        <v>1733</v>
      </c>
      <c r="E278" s="17" t="s">
        <v>778</v>
      </c>
      <c r="F278" s="17">
        <v>27512</v>
      </c>
      <c r="G278" s="17" t="s">
        <v>1734</v>
      </c>
      <c r="H278" s="17" t="s">
        <v>513</v>
      </c>
      <c r="I278" s="17"/>
      <c r="J278" s="17" t="s">
        <v>1696</v>
      </c>
      <c r="K278" s="17">
        <v>1334</v>
      </c>
      <c r="L278" s="17" t="s">
        <v>633</v>
      </c>
      <c r="M278" s="17" t="s">
        <v>1735</v>
      </c>
    </row>
    <row r="279" spans="1:13" x14ac:dyDescent="0.35">
      <c r="A279" s="17" t="s">
        <v>1736</v>
      </c>
      <c r="B279" s="17">
        <v>2000017915</v>
      </c>
      <c r="C279" s="17" t="s">
        <v>1737</v>
      </c>
      <c r="D279" s="17" t="s">
        <v>1738</v>
      </c>
      <c r="E279" s="17" t="s">
        <v>702</v>
      </c>
      <c r="F279" s="17" t="s">
        <v>1739</v>
      </c>
      <c r="G279" s="17" t="s">
        <v>553</v>
      </c>
      <c r="H279" s="17" t="s">
        <v>516</v>
      </c>
      <c r="I279" s="17" t="s">
        <v>1721</v>
      </c>
      <c r="J279" s="17" t="s">
        <v>1696</v>
      </c>
      <c r="K279" s="17">
        <v>1334</v>
      </c>
      <c r="L279" s="17" t="s">
        <v>633</v>
      </c>
      <c r="M279" s="17" t="s">
        <v>1703</v>
      </c>
    </row>
    <row r="280" spans="1:13" x14ac:dyDescent="0.35">
      <c r="A280" s="17" t="s">
        <v>1740</v>
      </c>
      <c r="B280" s="17">
        <v>2000021359</v>
      </c>
      <c r="C280" s="17" t="s">
        <v>1741</v>
      </c>
      <c r="D280" s="17" t="s">
        <v>1742</v>
      </c>
      <c r="E280" s="17" t="s">
        <v>778</v>
      </c>
      <c r="F280" s="17">
        <v>28277</v>
      </c>
      <c r="G280" s="17" t="s">
        <v>1743</v>
      </c>
      <c r="H280" s="17" t="s">
        <v>512</v>
      </c>
      <c r="I280" s="17" t="s">
        <v>1744</v>
      </c>
      <c r="J280" s="17" t="s">
        <v>1696</v>
      </c>
      <c r="K280" s="17">
        <v>1334</v>
      </c>
      <c r="L280" s="17" t="s">
        <v>633</v>
      </c>
      <c r="M280" s="17" t="s">
        <v>1722</v>
      </c>
    </row>
    <row r="281" spans="1:13" x14ac:dyDescent="0.35">
      <c r="A281" s="17" t="s">
        <v>1745</v>
      </c>
      <c r="B281" s="17">
        <v>2000022259</v>
      </c>
      <c r="C281" s="17" t="s">
        <v>1746</v>
      </c>
      <c r="D281" s="17" t="s">
        <v>1747</v>
      </c>
      <c r="E281" s="17" t="s">
        <v>1748</v>
      </c>
      <c r="F281" s="17">
        <v>10000</v>
      </c>
      <c r="G281" s="17" t="s">
        <v>1749</v>
      </c>
      <c r="H281" s="17" t="s">
        <v>516</v>
      </c>
      <c r="I281" s="17" t="s">
        <v>785</v>
      </c>
      <c r="J281" s="17" t="s">
        <v>1696</v>
      </c>
      <c r="K281" s="17">
        <v>1334</v>
      </c>
      <c r="L281" s="17" t="s">
        <v>633</v>
      </c>
      <c r="M281" s="17" t="s">
        <v>1703</v>
      </c>
    </row>
    <row r="282" spans="1:13" x14ac:dyDescent="0.35">
      <c r="A282" s="17" t="s">
        <v>1750</v>
      </c>
      <c r="B282" s="17">
        <v>2000026266</v>
      </c>
      <c r="C282" s="17" t="s">
        <v>1751</v>
      </c>
      <c r="D282" s="17" t="s">
        <v>1752</v>
      </c>
      <c r="E282" s="17" t="s">
        <v>778</v>
      </c>
      <c r="F282" s="17">
        <v>98119</v>
      </c>
      <c r="G282" s="17" t="s">
        <v>1753</v>
      </c>
      <c r="H282" s="17" t="s">
        <v>512</v>
      </c>
      <c r="I282" s="17" t="s">
        <v>1754</v>
      </c>
      <c r="J282" s="17" t="s">
        <v>1696</v>
      </c>
      <c r="K282" s="17">
        <v>1334</v>
      </c>
      <c r="L282" s="17" t="s">
        <v>633</v>
      </c>
      <c r="M282" s="17" t="s">
        <v>1707</v>
      </c>
    </row>
    <row r="283" spans="1:13" x14ac:dyDescent="0.35">
      <c r="A283" s="17" t="s">
        <v>1755</v>
      </c>
      <c r="B283" s="17">
        <v>2000027701</v>
      </c>
      <c r="C283" s="17" t="s">
        <v>1756</v>
      </c>
      <c r="D283" s="17" t="s">
        <v>1757</v>
      </c>
      <c r="E283" s="17" t="s">
        <v>702</v>
      </c>
      <c r="F283" s="17" t="s">
        <v>1758</v>
      </c>
      <c r="G283" s="17" t="s">
        <v>553</v>
      </c>
      <c r="H283" s="17" t="s">
        <v>513</v>
      </c>
      <c r="I283" s="17"/>
      <c r="J283" s="17" t="s">
        <v>1696</v>
      </c>
      <c r="K283" s="17">
        <v>1334</v>
      </c>
      <c r="L283" s="17" t="s">
        <v>633</v>
      </c>
      <c r="M283" s="17" t="s">
        <v>1697</v>
      </c>
    </row>
    <row r="284" spans="1:13" x14ac:dyDescent="0.35">
      <c r="A284" s="17" t="s">
        <v>1759</v>
      </c>
      <c r="B284" s="17">
        <v>2000027742</v>
      </c>
      <c r="C284" s="17" t="s">
        <v>1759</v>
      </c>
      <c r="D284" s="17" t="s">
        <v>1760</v>
      </c>
      <c r="E284" s="17" t="s">
        <v>702</v>
      </c>
      <c r="F284" s="17" t="s">
        <v>1761</v>
      </c>
      <c r="G284" s="17" t="s">
        <v>1762</v>
      </c>
      <c r="H284" s="17" t="s">
        <v>511</v>
      </c>
      <c r="I284" s="17" t="s">
        <v>877</v>
      </c>
      <c r="J284" s="17" t="s">
        <v>1696</v>
      </c>
      <c r="K284" s="17">
        <v>1334</v>
      </c>
      <c r="L284" s="17" t="s">
        <v>633</v>
      </c>
      <c r="M284" s="17" t="s">
        <v>1707</v>
      </c>
    </row>
    <row r="285" spans="1:13" x14ac:dyDescent="0.35">
      <c r="A285" s="17" t="s">
        <v>1763</v>
      </c>
      <c r="B285" s="17">
        <v>2000029276</v>
      </c>
      <c r="C285" s="17" t="s">
        <v>1764</v>
      </c>
      <c r="D285" s="17" t="s">
        <v>1765</v>
      </c>
      <c r="E285" s="17" t="s">
        <v>702</v>
      </c>
      <c r="F285" s="17" t="s">
        <v>1766</v>
      </c>
      <c r="G285" s="17" t="s">
        <v>553</v>
      </c>
      <c r="H285" s="17" t="s">
        <v>513</v>
      </c>
      <c r="I285" s="17"/>
      <c r="J285" s="17" t="s">
        <v>1696</v>
      </c>
      <c r="K285" s="17">
        <v>1334</v>
      </c>
      <c r="L285" s="17" t="s">
        <v>633</v>
      </c>
      <c r="M285" s="17" t="s">
        <v>1703</v>
      </c>
    </row>
    <row r="286" spans="1:13" x14ac:dyDescent="0.35">
      <c r="A286" s="17" t="s">
        <v>1767</v>
      </c>
      <c r="B286" s="17">
        <v>2000030580</v>
      </c>
      <c r="C286" s="17" t="s">
        <v>1768</v>
      </c>
      <c r="D286" s="17" t="s">
        <v>1769</v>
      </c>
      <c r="E286" s="17" t="s">
        <v>702</v>
      </c>
      <c r="F286" s="17" t="s">
        <v>1770</v>
      </c>
      <c r="G286" s="17" t="s">
        <v>553</v>
      </c>
      <c r="H286" s="17" t="s">
        <v>516</v>
      </c>
      <c r="I286" s="17" t="s">
        <v>1771</v>
      </c>
      <c r="J286" s="17" t="s">
        <v>1696</v>
      </c>
      <c r="K286" s="17">
        <v>1334</v>
      </c>
      <c r="L286" s="17" t="s">
        <v>633</v>
      </c>
      <c r="M286" s="17" t="s">
        <v>1711</v>
      </c>
    </row>
    <row r="287" spans="1:13" x14ac:dyDescent="0.35">
      <c r="A287" s="17" t="s">
        <v>1772</v>
      </c>
      <c r="B287" s="17">
        <v>2000030587</v>
      </c>
      <c r="C287" s="17" t="s">
        <v>51</v>
      </c>
      <c r="D287" s="17" t="s">
        <v>1773</v>
      </c>
      <c r="E287" s="17" t="s">
        <v>702</v>
      </c>
      <c r="F287" s="17" t="s">
        <v>1079</v>
      </c>
      <c r="G287" s="17" t="s">
        <v>784</v>
      </c>
      <c r="H287" s="17" t="s">
        <v>513</v>
      </c>
      <c r="I287" s="17"/>
      <c r="J287" s="17" t="s">
        <v>1696</v>
      </c>
      <c r="K287" s="17">
        <v>1334</v>
      </c>
      <c r="L287" s="17" t="s">
        <v>633</v>
      </c>
      <c r="M287" s="17" t="s">
        <v>1697</v>
      </c>
    </row>
    <row r="288" spans="1:13" x14ac:dyDescent="0.35">
      <c r="A288" s="17" t="s">
        <v>1774</v>
      </c>
      <c r="B288" s="17">
        <v>2000031219</v>
      </c>
      <c r="C288" s="17" t="s">
        <v>1775</v>
      </c>
      <c r="D288" s="17" t="s">
        <v>1776</v>
      </c>
      <c r="E288" s="17" t="s">
        <v>778</v>
      </c>
      <c r="F288" s="17" t="s">
        <v>1777</v>
      </c>
      <c r="G288" s="17" t="s">
        <v>1778</v>
      </c>
      <c r="H288" s="17" t="s">
        <v>512</v>
      </c>
      <c r="I288" s="17" t="s">
        <v>1779</v>
      </c>
      <c r="J288" s="17" t="s">
        <v>1696</v>
      </c>
      <c r="K288" s="17">
        <v>1334</v>
      </c>
      <c r="L288" s="17" t="s">
        <v>633</v>
      </c>
      <c r="M288" s="17" t="s">
        <v>1707</v>
      </c>
    </row>
    <row r="289" spans="1:13" x14ac:dyDescent="0.35">
      <c r="A289" s="17" t="s">
        <v>1780</v>
      </c>
      <c r="B289" s="17">
        <v>2000035098</v>
      </c>
      <c r="C289" s="17" t="s">
        <v>1781</v>
      </c>
      <c r="D289" s="17" t="s">
        <v>1782</v>
      </c>
      <c r="E289" s="17" t="s">
        <v>789</v>
      </c>
      <c r="F289" s="17">
        <v>1093</v>
      </c>
      <c r="G289" s="17" t="s">
        <v>790</v>
      </c>
      <c r="H289" s="17" t="s">
        <v>513</v>
      </c>
      <c r="I289" s="17"/>
      <c r="J289" s="17" t="s">
        <v>1696</v>
      </c>
      <c r="K289" s="17">
        <v>1334</v>
      </c>
      <c r="L289" s="17" t="s">
        <v>633</v>
      </c>
      <c r="M289" s="17" t="s">
        <v>1783</v>
      </c>
    </row>
    <row r="290" spans="1:13" x14ac:dyDescent="0.35">
      <c r="A290" s="17" t="s">
        <v>1784</v>
      </c>
      <c r="B290" s="17">
        <v>2000035563</v>
      </c>
      <c r="C290" s="17" t="s">
        <v>1785</v>
      </c>
      <c r="D290" s="17" t="s">
        <v>1786</v>
      </c>
      <c r="E290" s="17" t="s">
        <v>778</v>
      </c>
      <c r="F290" s="17">
        <v>7054</v>
      </c>
      <c r="G290" s="17" t="s">
        <v>1787</v>
      </c>
      <c r="H290" s="17" t="s">
        <v>512</v>
      </c>
      <c r="I290" s="17" t="s">
        <v>1787</v>
      </c>
      <c r="J290" s="17" t="s">
        <v>1696</v>
      </c>
      <c r="K290" s="17">
        <v>1334</v>
      </c>
      <c r="L290" s="17" t="s">
        <v>633</v>
      </c>
      <c r="M290" s="17" t="s">
        <v>1788</v>
      </c>
    </row>
    <row r="291" spans="1:13" x14ac:dyDescent="0.35">
      <c r="A291" s="17" t="s">
        <v>1789</v>
      </c>
      <c r="B291" s="17">
        <v>2000035646</v>
      </c>
      <c r="C291" s="17" t="s">
        <v>1790</v>
      </c>
      <c r="D291" s="17" t="s">
        <v>1791</v>
      </c>
      <c r="E291" s="17" t="s">
        <v>778</v>
      </c>
      <c r="F291" s="17">
        <v>95119</v>
      </c>
      <c r="G291" s="17" t="s">
        <v>974</v>
      </c>
      <c r="H291" s="17" t="s">
        <v>512</v>
      </c>
      <c r="I291" s="17" t="s">
        <v>1754</v>
      </c>
      <c r="J291" s="17" t="s">
        <v>1696</v>
      </c>
      <c r="K291" s="17">
        <v>1334</v>
      </c>
      <c r="L291" s="17" t="s">
        <v>633</v>
      </c>
      <c r="M291" s="17" t="s">
        <v>1792</v>
      </c>
    </row>
    <row r="292" spans="1:13" x14ac:dyDescent="0.35">
      <c r="A292" s="17" t="s">
        <v>1793</v>
      </c>
      <c r="B292" s="17">
        <v>2000038111</v>
      </c>
      <c r="C292" s="17" t="s">
        <v>1794</v>
      </c>
      <c r="D292" s="17" t="s">
        <v>1795</v>
      </c>
      <c r="E292" s="17" t="s">
        <v>1796</v>
      </c>
      <c r="F292" s="17" t="s">
        <v>1797</v>
      </c>
      <c r="G292" s="17" t="s">
        <v>698</v>
      </c>
      <c r="H292" s="17" t="s">
        <v>516</v>
      </c>
      <c r="I292" s="17" t="s">
        <v>1771</v>
      </c>
      <c r="J292" s="17" t="s">
        <v>1696</v>
      </c>
      <c r="K292" s="17">
        <v>1334</v>
      </c>
      <c r="L292" s="17" t="s">
        <v>633</v>
      </c>
      <c r="M292" s="17" t="s">
        <v>1703</v>
      </c>
    </row>
    <row r="293" spans="1:13" x14ac:dyDescent="0.35">
      <c r="A293" s="17" t="s">
        <v>1798</v>
      </c>
      <c r="B293" s="17">
        <v>2000038642</v>
      </c>
      <c r="C293" s="17" t="s">
        <v>1799</v>
      </c>
      <c r="D293" s="17" t="s">
        <v>1800</v>
      </c>
      <c r="E293" s="17" t="s">
        <v>815</v>
      </c>
      <c r="F293" s="17" t="s">
        <v>1801</v>
      </c>
      <c r="G293" s="17" t="s">
        <v>1802</v>
      </c>
      <c r="H293" s="17" t="s">
        <v>512</v>
      </c>
      <c r="I293" s="17" t="s">
        <v>817</v>
      </c>
      <c r="J293" s="17" t="s">
        <v>1696</v>
      </c>
      <c r="K293" s="17">
        <v>1334</v>
      </c>
      <c r="L293" s="17" t="s">
        <v>633</v>
      </c>
      <c r="M293" s="17" t="s">
        <v>1703</v>
      </c>
    </row>
    <row r="294" spans="1:13" x14ac:dyDescent="0.35">
      <c r="A294" s="17" t="s">
        <v>1803</v>
      </c>
      <c r="B294" s="17">
        <v>2000041206</v>
      </c>
      <c r="C294" s="17" t="s">
        <v>1804</v>
      </c>
      <c r="D294" s="17" t="s">
        <v>1805</v>
      </c>
      <c r="E294" s="17" t="s">
        <v>682</v>
      </c>
      <c r="F294" s="17" t="s">
        <v>1806</v>
      </c>
      <c r="G294" s="17" t="s">
        <v>1807</v>
      </c>
      <c r="H294" s="17" t="s">
        <v>512</v>
      </c>
      <c r="I294" s="17" t="s">
        <v>1808</v>
      </c>
      <c r="J294" s="17" t="s">
        <v>1696</v>
      </c>
      <c r="K294" s="17">
        <v>1334</v>
      </c>
      <c r="L294" s="17" t="s">
        <v>633</v>
      </c>
      <c r="M294" s="17" t="s">
        <v>1722</v>
      </c>
    </row>
    <row r="295" spans="1:13" x14ac:dyDescent="0.35">
      <c r="A295" s="17" t="s">
        <v>1809</v>
      </c>
      <c r="B295" s="17">
        <v>2000041466</v>
      </c>
      <c r="C295" s="17" t="s">
        <v>1810</v>
      </c>
      <c r="D295" s="17" t="s">
        <v>1811</v>
      </c>
      <c r="E295" s="17" t="s">
        <v>719</v>
      </c>
      <c r="F295" s="17" t="s">
        <v>1812</v>
      </c>
      <c r="G295" s="17" t="s">
        <v>1813</v>
      </c>
      <c r="H295" s="17" t="s">
        <v>511</v>
      </c>
      <c r="I295" s="17" t="s">
        <v>877</v>
      </c>
      <c r="J295" s="17" t="s">
        <v>1696</v>
      </c>
      <c r="K295" s="17">
        <v>1334</v>
      </c>
      <c r="L295" s="17" t="s">
        <v>633</v>
      </c>
      <c r="M295" s="17" t="s">
        <v>1814</v>
      </c>
    </row>
    <row r="296" spans="1:13" x14ac:dyDescent="0.35">
      <c r="A296" s="17" t="s">
        <v>1815</v>
      </c>
      <c r="B296" s="17">
        <v>2000041772</v>
      </c>
      <c r="C296" s="17" t="s">
        <v>1816</v>
      </c>
      <c r="D296" s="17" t="s">
        <v>1817</v>
      </c>
      <c r="E296" s="17" t="s">
        <v>800</v>
      </c>
      <c r="F296" s="17" t="s">
        <v>1818</v>
      </c>
      <c r="G296" s="17" t="s">
        <v>802</v>
      </c>
      <c r="H296" s="17" t="s">
        <v>1819</v>
      </c>
      <c r="I296" s="17" t="s">
        <v>555</v>
      </c>
      <c r="J296" s="17" t="s">
        <v>1696</v>
      </c>
      <c r="K296" s="17">
        <v>1334</v>
      </c>
      <c r="L296" s="17" t="s">
        <v>633</v>
      </c>
      <c r="M296" s="17" t="s">
        <v>1711</v>
      </c>
    </row>
    <row r="297" spans="1:13" x14ac:dyDescent="0.35">
      <c r="A297" s="17" t="s">
        <v>1820</v>
      </c>
      <c r="B297" s="17">
        <v>2000042907</v>
      </c>
      <c r="C297" s="17" t="s">
        <v>1821</v>
      </c>
      <c r="D297" s="17" t="s">
        <v>1822</v>
      </c>
      <c r="E297" s="17" t="s">
        <v>702</v>
      </c>
      <c r="F297" s="17" t="s">
        <v>1823</v>
      </c>
      <c r="G297" s="17" t="s">
        <v>1762</v>
      </c>
      <c r="H297" s="17" t="s">
        <v>513</v>
      </c>
      <c r="I297" s="17"/>
      <c r="J297" s="17" t="s">
        <v>1696</v>
      </c>
      <c r="K297" s="17">
        <v>1334</v>
      </c>
      <c r="L297" s="17" t="s">
        <v>633</v>
      </c>
      <c r="M297" s="17" t="s">
        <v>1824</v>
      </c>
    </row>
    <row r="298" spans="1:13" x14ac:dyDescent="0.35">
      <c r="A298" s="17" t="s">
        <v>1825</v>
      </c>
      <c r="B298" s="17">
        <v>2000043489</v>
      </c>
      <c r="C298" s="17" t="s">
        <v>1826</v>
      </c>
      <c r="D298" s="17" t="s">
        <v>1827</v>
      </c>
      <c r="E298" s="17" t="s">
        <v>778</v>
      </c>
      <c r="F298" s="17">
        <v>91304</v>
      </c>
      <c r="G298" s="17" t="s">
        <v>1828</v>
      </c>
      <c r="H298" s="17" t="s">
        <v>513</v>
      </c>
      <c r="I298" s="17"/>
      <c r="J298" s="17" t="s">
        <v>1696</v>
      </c>
      <c r="K298" s="17">
        <v>1334</v>
      </c>
      <c r="L298" s="17" t="s">
        <v>633</v>
      </c>
      <c r="M298" s="17" t="s">
        <v>1711</v>
      </c>
    </row>
    <row r="299" spans="1:13" x14ac:dyDescent="0.35">
      <c r="A299" s="17" t="s">
        <v>1809</v>
      </c>
      <c r="B299" s="17">
        <v>2000046383</v>
      </c>
      <c r="C299" s="17" t="s">
        <v>1829</v>
      </c>
      <c r="D299" s="17" t="s">
        <v>1830</v>
      </c>
      <c r="E299" s="17" t="s">
        <v>676</v>
      </c>
      <c r="F299" s="17">
        <v>215021</v>
      </c>
      <c r="G299" s="17" t="s">
        <v>1831</v>
      </c>
      <c r="H299" s="17" t="s">
        <v>511</v>
      </c>
      <c r="I299" s="17" t="s">
        <v>1771</v>
      </c>
      <c r="J299" s="17" t="s">
        <v>1696</v>
      </c>
      <c r="K299" s="17">
        <v>1334</v>
      </c>
      <c r="L299" s="17" t="s">
        <v>633</v>
      </c>
      <c r="M299" s="17" t="s">
        <v>1832</v>
      </c>
    </row>
    <row r="300" spans="1:13" x14ac:dyDescent="0.35">
      <c r="A300" s="17" t="s">
        <v>1833</v>
      </c>
      <c r="B300" s="17">
        <v>2000046668</v>
      </c>
      <c r="C300" s="17" t="s">
        <v>1834</v>
      </c>
      <c r="D300" s="17" t="s">
        <v>1835</v>
      </c>
      <c r="E300" s="17" t="s">
        <v>778</v>
      </c>
      <c r="F300" s="17">
        <v>2062</v>
      </c>
      <c r="G300" s="17" t="s">
        <v>1836</v>
      </c>
      <c r="H300" s="17" t="s">
        <v>1702</v>
      </c>
      <c r="I300" s="17" t="s">
        <v>779</v>
      </c>
      <c r="J300" s="17" t="s">
        <v>1696</v>
      </c>
      <c r="K300" s="17">
        <v>1334</v>
      </c>
      <c r="L300" s="17" t="s">
        <v>633</v>
      </c>
      <c r="M300" s="17" t="s">
        <v>1711</v>
      </c>
    </row>
    <row r="301" spans="1:13" x14ac:dyDescent="0.35">
      <c r="A301" s="17" t="s">
        <v>1837</v>
      </c>
      <c r="B301" s="17">
        <v>2000046801</v>
      </c>
      <c r="C301" s="17" t="s">
        <v>49</v>
      </c>
      <c r="D301" s="17" t="s">
        <v>1838</v>
      </c>
      <c r="E301" s="17" t="s">
        <v>962</v>
      </c>
      <c r="F301" s="17">
        <v>560035</v>
      </c>
      <c r="G301" s="17" t="s">
        <v>1839</v>
      </c>
      <c r="H301" s="17" t="s">
        <v>513</v>
      </c>
      <c r="I301" s="17"/>
      <c r="J301" s="17" t="s">
        <v>1696</v>
      </c>
      <c r="K301" s="17">
        <v>1334</v>
      </c>
      <c r="L301" s="17" t="s">
        <v>633</v>
      </c>
      <c r="M301" s="17" t="s">
        <v>1840</v>
      </c>
    </row>
    <row r="302" spans="1:13" x14ac:dyDescent="0.35">
      <c r="A302" s="17" t="s">
        <v>1841</v>
      </c>
      <c r="B302" s="17">
        <v>2000047096</v>
      </c>
      <c r="C302" s="17" t="s">
        <v>1842</v>
      </c>
      <c r="D302" s="17" t="s">
        <v>1843</v>
      </c>
      <c r="E302" s="17" t="s">
        <v>949</v>
      </c>
      <c r="F302" s="17">
        <v>19002</v>
      </c>
      <c r="G302" s="17" t="s">
        <v>1844</v>
      </c>
      <c r="H302" s="17" t="s">
        <v>513</v>
      </c>
      <c r="I302" s="17"/>
      <c r="J302" s="17" t="s">
        <v>1696</v>
      </c>
      <c r="K302" s="17">
        <v>1334</v>
      </c>
      <c r="L302" s="17" t="s">
        <v>633</v>
      </c>
      <c r="M302" s="17" t="s">
        <v>1845</v>
      </c>
    </row>
    <row r="303" spans="1:13" x14ac:dyDescent="0.35">
      <c r="A303" s="17" t="s">
        <v>1846</v>
      </c>
      <c r="B303" s="17">
        <v>2000047166</v>
      </c>
      <c r="C303" s="17" t="s">
        <v>1847</v>
      </c>
      <c r="D303" s="17" t="s">
        <v>1848</v>
      </c>
      <c r="E303" s="17" t="s">
        <v>682</v>
      </c>
      <c r="F303" s="17" t="s">
        <v>1849</v>
      </c>
      <c r="G303" s="17" t="s">
        <v>1850</v>
      </c>
      <c r="H303" s="17" t="s">
        <v>513</v>
      </c>
      <c r="I303" s="17"/>
      <c r="J303" s="17" t="s">
        <v>1696</v>
      </c>
      <c r="K303" s="17">
        <v>1334</v>
      </c>
      <c r="L303" s="17" t="s">
        <v>633</v>
      </c>
      <c r="M303" s="17" t="s">
        <v>1722</v>
      </c>
    </row>
    <row r="304" spans="1:13" x14ac:dyDescent="0.35">
      <c r="A304" s="17" t="s">
        <v>1851</v>
      </c>
      <c r="B304" s="17">
        <v>2000047545</v>
      </c>
      <c r="C304" s="17" t="s">
        <v>1852</v>
      </c>
      <c r="D304" s="17" t="s">
        <v>1853</v>
      </c>
      <c r="E304" s="17" t="s">
        <v>702</v>
      </c>
      <c r="F304" s="17" t="s">
        <v>1854</v>
      </c>
      <c r="G304" s="17" t="s">
        <v>553</v>
      </c>
      <c r="H304" s="17" t="s">
        <v>513</v>
      </c>
      <c r="I304" s="17"/>
      <c r="J304" s="17" t="s">
        <v>1696</v>
      </c>
      <c r="K304" s="17">
        <v>1334</v>
      </c>
      <c r="L304" s="17" t="s">
        <v>633</v>
      </c>
      <c r="M304" s="17" t="s">
        <v>1711</v>
      </c>
    </row>
    <row r="305" spans="1:13" x14ac:dyDescent="0.35">
      <c r="A305" s="17" t="s">
        <v>1855</v>
      </c>
      <c r="B305" s="17">
        <v>2000048012</v>
      </c>
      <c r="C305" s="17" t="s">
        <v>37</v>
      </c>
      <c r="D305" s="17" t="s">
        <v>1856</v>
      </c>
      <c r="E305" s="17" t="s">
        <v>867</v>
      </c>
      <c r="F305" s="17">
        <v>40584</v>
      </c>
      <c r="G305" s="17" t="s">
        <v>1857</v>
      </c>
      <c r="H305" s="17" t="s">
        <v>511</v>
      </c>
      <c r="I305" s="17" t="s">
        <v>1721</v>
      </c>
      <c r="J305" s="17" t="s">
        <v>1696</v>
      </c>
      <c r="K305" s="17">
        <v>1334</v>
      </c>
      <c r="L305" s="17" t="s">
        <v>633</v>
      </c>
      <c r="M305" s="17" t="s">
        <v>1824</v>
      </c>
    </row>
    <row r="306" spans="1:13" x14ac:dyDescent="0.35">
      <c r="A306" s="17" t="s">
        <v>1858</v>
      </c>
      <c r="B306" s="17">
        <v>2000050856</v>
      </c>
      <c r="C306" s="17" t="s">
        <v>1859</v>
      </c>
      <c r="D306" s="17" t="s">
        <v>1860</v>
      </c>
      <c r="E306" s="17" t="s">
        <v>676</v>
      </c>
      <c r="F306" s="17">
        <v>430074</v>
      </c>
      <c r="G306" s="17" t="s">
        <v>1861</v>
      </c>
      <c r="H306" s="17" t="s">
        <v>514</v>
      </c>
      <c r="I306" s="17" t="s">
        <v>1862</v>
      </c>
      <c r="J306" s="17" t="s">
        <v>1696</v>
      </c>
      <c r="K306" s="17">
        <v>1334</v>
      </c>
      <c r="L306" s="17" t="s">
        <v>633</v>
      </c>
      <c r="M306" s="17" t="s">
        <v>1722</v>
      </c>
    </row>
    <row r="307" spans="1:13" x14ac:dyDescent="0.35">
      <c r="A307" s="17" t="s">
        <v>1863</v>
      </c>
      <c r="B307" s="17">
        <v>2000050858</v>
      </c>
      <c r="C307" s="17" t="s">
        <v>1864</v>
      </c>
      <c r="D307" s="17" t="s">
        <v>1865</v>
      </c>
      <c r="E307" s="17" t="s">
        <v>867</v>
      </c>
      <c r="F307" s="17">
        <v>18462</v>
      </c>
      <c r="G307" s="17" t="s">
        <v>1866</v>
      </c>
      <c r="H307" s="17" t="s">
        <v>511</v>
      </c>
      <c r="I307" s="17" t="s">
        <v>877</v>
      </c>
      <c r="J307" s="17" t="s">
        <v>1696</v>
      </c>
      <c r="K307" s="17">
        <v>1334</v>
      </c>
      <c r="L307" s="17" t="s">
        <v>633</v>
      </c>
      <c r="M307" s="17" t="s">
        <v>1824</v>
      </c>
    </row>
    <row r="308" spans="1:13" x14ac:dyDescent="0.35">
      <c r="A308" s="17" t="s">
        <v>1867</v>
      </c>
      <c r="B308" s="17">
        <v>2000050884</v>
      </c>
      <c r="C308" s="17" t="s">
        <v>1868</v>
      </c>
      <c r="D308" s="17" t="s">
        <v>1869</v>
      </c>
      <c r="E308" s="17" t="s">
        <v>778</v>
      </c>
      <c r="F308" s="17" t="s">
        <v>1870</v>
      </c>
      <c r="G308" s="17" t="s">
        <v>1871</v>
      </c>
      <c r="H308" s="17" t="s">
        <v>512</v>
      </c>
      <c r="I308" s="17" t="s">
        <v>1872</v>
      </c>
      <c r="J308" s="17" t="s">
        <v>1696</v>
      </c>
      <c r="K308" s="17">
        <v>1334</v>
      </c>
      <c r="L308" s="17" t="s">
        <v>633</v>
      </c>
      <c r="M308" s="17" t="s">
        <v>1703</v>
      </c>
    </row>
    <row r="309" spans="1:13" x14ac:dyDescent="0.35">
      <c r="A309" s="17" t="s">
        <v>1873</v>
      </c>
      <c r="B309" s="17">
        <v>2000051218</v>
      </c>
      <c r="C309" s="17" t="s">
        <v>1874</v>
      </c>
      <c r="D309" s="17" t="s">
        <v>1875</v>
      </c>
      <c r="E309" s="17" t="s">
        <v>676</v>
      </c>
      <c r="F309" s="17">
        <v>201315</v>
      </c>
      <c r="G309" s="17" t="s">
        <v>1562</v>
      </c>
      <c r="H309" s="17" t="s">
        <v>511</v>
      </c>
      <c r="I309" s="17" t="s">
        <v>1721</v>
      </c>
      <c r="J309" s="17" t="s">
        <v>1696</v>
      </c>
      <c r="K309" s="17">
        <v>1334</v>
      </c>
      <c r="L309" s="17" t="s">
        <v>633</v>
      </c>
      <c r="M309" s="17" t="s">
        <v>1703</v>
      </c>
    </row>
    <row r="310" spans="1:13" x14ac:dyDescent="0.35">
      <c r="A310" s="17" t="s">
        <v>1876</v>
      </c>
      <c r="B310" s="17">
        <v>2000051340</v>
      </c>
      <c r="C310" s="17" t="s">
        <v>36</v>
      </c>
      <c r="D310" s="17" t="s">
        <v>1877</v>
      </c>
      <c r="E310" s="17" t="s">
        <v>729</v>
      </c>
      <c r="F310" s="17">
        <v>10280</v>
      </c>
      <c r="G310" s="17" t="s">
        <v>1878</v>
      </c>
      <c r="H310" s="17" t="s">
        <v>513</v>
      </c>
      <c r="I310" s="17"/>
      <c r="J310" s="17" t="s">
        <v>1696</v>
      </c>
      <c r="K310" s="17">
        <v>1334</v>
      </c>
      <c r="L310" s="17" t="s">
        <v>633</v>
      </c>
      <c r="M310" s="17" t="s">
        <v>1703</v>
      </c>
    </row>
    <row r="311" spans="1:13" x14ac:dyDescent="0.35">
      <c r="A311" s="17" t="s">
        <v>1879</v>
      </c>
      <c r="B311" s="17">
        <v>2000051535</v>
      </c>
      <c r="C311" s="17" t="s">
        <v>1880</v>
      </c>
      <c r="D311" s="17" t="s">
        <v>1881</v>
      </c>
      <c r="E311" s="17" t="s">
        <v>778</v>
      </c>
      <c r="F311" s="17">
        <v>94065</v>
      </c>
      <c r="G311" s="17" t="s">
        <v>1882</v>
      </c>
      <c r="H311" s="17" t="s">
        <v>516</v>
      </c>
      <c r="I311" s="17" t="s">
        <v>1771</v>
      </c>
      <c r="J311" s="17" t="s">
        <v>1696</v>
      </c>
      <c r="K311" s="17">
        <v>1334</v>
      </c>
      <c r="L311" s="17" t="s">
        <v>633</v>
      </c>
      <c r="M311" s="17" t="s">
        <v>1707</v>
      </c>
    </row>
    <row r="312" spans="1:13" x14ac:dyDescent="0.35">
      <c r="A312" s="17" t="s">
        <v>1883</v>
      </c>
      <c r="B312" s="17">
        <v>2000051835</v>
      </c>
      <c r="C312" s="17" t="s">
        <v>1884</v>
      </c>
      <c r="D312" s="17" t="s">
        <v>1885</v>
      </c>
      <c r="E312" s="17" t="s">
        <v>702</v>
      </c>
      <c r="F312" s="17" t="s">
        <v>1886</v>
      </c>
      <c r="G312" s="17" t="s">
        <v>1887</v>
      </c>
      <c r="H312" s="17" t="s">
        <v>513</v>
      </c>
      <c r="I312" s="17"/>
      <c r="J312" s="17" t="s">
        <v>1696</v>
      </c>
      <c r="K312" s="17">
        <v>1334</v>
      </c>
      <c r="L312" s="17" t="s">
        <v>633</v>
      </c>
      <c r="M312" s="17" t="s">
        <v>1722</v>
      </c>
    </row>
    <row r="313" spans="1:13" x14ac:dyDescent="0.35">
      <c r="A313" s="17" t="s">
        <v>1888</v>
      </c>
      <c r="B313" s="17">
        <v>2000053107</v>
      </c>
      <c r="C313" s="17" t="s">
        <v>1889</v>
      </c>
      <c r="D313" s="17" t="s">
        <v>1890</v>
      </c>
      <c r="E313" s="17" t="s">
        <v>1796</v>
      </c>
      <c r="F313" s="17" t="s">
        <v>1891</v>
      </c>
      <c r="G313" s="17" t="s">
        <v>1892</v>
      </c>
      <c r="H313" s="17" t="s">
        <v>516</v>
      </c>
      <c r="I313" s="17" t="s">
        <v>1771</v>
      </c>
      <c r="J313" s="17" t="s">
        <v>1696</v>
      </c>
      <c r="K313" s="17">
        <v>1334</v>
      </c>
      <c r="L313" s="17" t="s">
        <v>633</v>
      </c>
      <c r="M313" s="17" t="s">
        <v>1711</v>
      </c>
    </row>
    <row r="314" spans="1:13" x14ac:dyDescent="0.35">
      <c r="A314" s="17" t="s">
        <v>1893</v>
      </c>
      <c r="B314" s="17">
        <v>2000054369</v>
      </c>
      <c r="C314" s="17" t="s">
        <v>1894</v>
      </c>
      <c r="D314" s="17" t="s">
        <v>1895</v>
      </c>
      <c r="E314" s="17" t="s">
        <v>778</v>
      </c>
      <c r="F314" s="17" t="s">
        <v>1896</v>
      </c>
      <c r="G314" s="17" t="s">
        <v>1897</v>
      </c>
      <c r="H314" s="17" t="s">
        <v>516</v>
      </c>
      <c r="I314" s="17" t="s">
        <v>698</v>
      </c>
      <c r="J314" s="17" t="s">
        <v>1696</v>
      </c>
      <c r="K314" s="17">
        <v>1334</v>
      </c>
      <c r="L314" s="17" t="s">
        <v>633</v>
      </c>
      <c r="M314" s="17" t="s">
        <v>1722</v>
      </c>
    </row>
    <row r="315" spans="1:13" x14ac:dyDescent="0.35">
      <c r="A315" s="17" t="s">
        <v>1898</v>
      </c>
      <c r="B315" s="17">
        <v>2000055964</v>
      </c>
      <c r="C315" s="17" t="s">
        <v>1899</v>
      </c>
      <c r="D315" s="17" t="s">
        <v>1900</v>
      </c>
      <c r="E315" s="17" t="s">
        <v>702</v>
      </c>
      <c r="F315" s="17" t="s">
        <v>1901</v>
      </c>
      <c r="G315" s="17" t="s">
        <v>1887</v>
      </c>
      <c r="H315" s="17" t="s">
        <v>513</v>
      </c>
      <c r="I315" s="17"/>
      <c r="J315" s="17" t="s">
        <v>1696</v>
      </c>
      <c r="K315" s="17">
        <v>1334</v>
      </c>
      <c r="L315" s="17" t="s">
        <v>633</v>
      </c>
      <c r="M315" s="17" t="s">
        <v>1703</v>
      </c>
    </row>
    <row r="316" spans="1:13" x14ac:dyDescent="0.35">
      <c r="A316" s="17" t="s">
        <v>1902</v>
      </c>
      <c r="B316" s="17">
        <v>2000057748</v>
      </c>
      <c r="C316" s="17" t="s">
        <v>1903</v>
      </c>
      <c r="D316" s="17" t="s">
        <v>1904</v>
      </c>
      <c r="E316" s="17" t="s">
        <v>702</v>
      </c>
      <c r="F316" s="17" t="s">
        <v>1905</v>
      </c>
      <c r="G316" s="17" t="s">
        <v>553</v>
      </c>
      <c r="H316" s="17" t="s">
        <v>513</v>
      </c>
      <c r="I316" s="17"/>
      <c r="J316" s="17" t="s">
        <v>1696</v>
      </c>
      <c r="K316" s="17">
        <v>1334</v>
      </c>
      <c r="L316" s="17" t="s">
        <v>633</v>
      </c>
      <c r="M316" s="17" t="s">
        <v>1711</v>
      </c>
    </row>
    <row r="317" spans="1:13" x14ac:dyDescent="0.35">
      <c r="A317" s="17" t="s">
        <v>1906</v>
      </c>
      <c r="B317" s="17">
        <v>2000057838</v>
      </c>
      <c r="C317" s="17" t="s">
        <v>1907</v>
      </c>
      <c r="D317" s="17" t="s">
        <v>1908</v>
      </c>
      <c r="E317" s="17" t="s">
        <v>1482</v>
      </c>
      <c r="F317" s="17">
        <v>6304</v>
      </c>
      <c r="G317" s="17" t="s">
        <v>1909</v>
      </c>
      <c r="H317" s="17" t="s">
        <v>513</v>
      </c>
      <c r="I317" s="17"/>
      <c r="J317" s="17" t="s">
        <v>1696</v>
      </c>
      <c r="K317" s="17">
        <v>1334</v>
      </c>
      <c r="L317" s="17" t="s">
        <v>633</v>
      </c>
      <c r="M317" s="17" t="s">
        <v>1707</v>
      </c>
    </row>
    <row r="318" spans="1:13" x14ac:dyDescent="0.35">
      <c r="A318" s="17" t="s">
        <v>1910</v>
      </c>
      <c r="B318" s="17">
        <v>2000058174</v>
      </c>
      <c r="C318" s="17" t="s">
        <v>47</v>
      </c>
      <c r="D318" s="17" t="s">
        <v>1911</v>
      </c>
      <c r="E318" s="17" t="s">
        <v>702</v>
      </c>
      <c r="F318" s="17" t="s">
        <v>1912</v>
      </c>
      <c r="G318" s="17" t="s">
        <v>1913</v>
      </c>
      <c r="H318" s="17" t="s">
        <v>512</v>
      </c>
      <c r="I318" s="17" t="s">
        <v>1914</v>
      </c>
      <c r="J318" s="17" t="s">
        <v>1696</v>
      </c>
      <c r="K318" s="17">
        <v>1334</v>
      </c>
      <c r="L318" s="17" t="s">
        <v>633</v>
      </c>
      <c r="M318" s="17" t="s">
        <v>1703</v>
      </c>
    </row>
    <row r="319" spans="1:13" x14ac:dyDescent="0.35">
      <c r="A319" s="17" t="s">
        <v>1902</v>
      </c>
      <c r="B319" s="17">
        <v>2000058238</v>
      </c>
      <c r="C319" s="17" t="s">
        <v>1915</v>
      </c>
      <c r="D319" s="17" t="s">
        <v>1916</v>
      </c>
      <c r="E319" s="17" t="s">
        <v>702</v>
      </c>
      <c r="F319" s="17" t="s">
        <v>1917</v>
      </c>
      <c r="G319" s="17" t="s">
        <v>1918</v>
      </c>
      <c r="H319" s="17" t="s">
        <v>513</v>
      </c>
      <c r="I319" s="17"/>
      <c r="J319" s="17" t="s">
        <v>1696</v>
      </c>
      <c r="K319" s="17">
        <v>1334</v>
      </c>
      <c r="L319" s="17" t="s">
        <v>633</v>
      </c>
      <c r="M319" s="17" t="s">
        <v>1711</v>
      </c>
    </row>
    <row r="320" spans="1:13" x14ac:dyDescent="0.35">
      <c r="A320" s="17" t="s">
        <v>1919</v>
      </c>
      <c r="B320" s="17">
        <v>2000059066</v>
      </c>
      <c r="C320" s="17" t="s">
        <v>1920</v>
      </c>
      <c r="D320" s="17" t="s">
        <v>1921</v>
      </c>
      <c r="E320" s="17" t="s">
        <v>1796</v>
      </c>
      <c r="F320" s="17" t="s">
        <v>1922</v>
      </c>
      <c r="G320" s="17" t="s">
        <v>918</v>
      </c>
      <c r="H320" s="17" t="s">
        <v>516</v>
      </c>
      <c r="I320" s="17" t="s">
        <v>1771</v>
      </c>
      <c r="J320" s="17" t="s">
        <v>1696</v>
      </c>
      <c r="K320" s="17">
        <v>1334</v>
      </c>
      <c r="L320" s="17" t="s">
        <v>633</v>
      </c>
      <c r="M320" s="17" t="s">
        <v>1923</v>
      </c>
    </row>
    <row r="321" spans="1:13" x14ac:dyDescent="0.35">
      <c r="A321" s="17" t="s">
        <v>1924</v>
      </c>
      <c r="B321" s="17">
        <v>2000059071</v>
      </c>
      <c r="C321" s="17" t="s">
        <v>1925</v>
      </c>
      <c r="D321" s="17" t="s">
        <v>1926</v>
      </c>
      <c r="E321" s="17" t="s">
        <v>1796</v>
      </c>
      <c r="F321" s="17" t="s">
        <v>1927</v>
      </c>
      <c r="G321" s="17" t="s">
        <v>698</v>
      </c>
      <c r="H321" s="17" t="s">
        <v>516</v>
      </c>
      <c r="I321" s="17" t="s">
        <v>698</v>
      </c>
      <c r="J321" s="17" t="s">
        <v>1696</v>
      </c>
      <c r="K321" s="17">
        <v>1334</v>
      </c>
      <c r="L321" s="17" t="s">
        <v>633</v>
      </c>
      <c r="M321" s="17" t="s">
        <v>1711</v>
      </c>
    </row>
    <row r="322" spans="1:13" x14ac:dyDescent="0.35">
      <c r="A322" s="17" t="s">
        <v>1928</v>
      </c>
      <c r="B322" s="17">
        <v>2000059078</v>
      </c>
      <c r="C322" s="17" t="s">
        <v>1929</v>
      </c>
      <c r="D322" s="17" t="s">
        <v>1930</v>
      </c>
      <c r="E322" s="17" t="s">
        <v>1796</v>
      </c>
      <c r="F322" s="17" t="s">
        <v>1931</v>
      </c>
      <c r="G322" s="17" t="s">
        <v>918</v>
      </c>
      <c r="H322" s="17" t="s">
        <v>512</v>
      </c>
      <c r="I322" s="17" t="s">
        <v>1932</v>
      </c>
      <c r="J322" s="17" t="s">
        <v>1696</v>
      </c>
      <c r="K322" s="17">
        <v>1334</v>
      </c>
      <c r="L322" s="17" t="s">
        <v>633</v>
      </c>
      <c r="M322" s="17" t="s">
        <v>1697</v>
      </c>
    </row>
    <row r="323" spans="1:13" x14ac:dyDescent="0.35">
      <c r="A323" s="17" t="s">
        <v>1933</v>
      </c>
      <c r="B323" s="17">
        <v>2000059079</v>
      </c>
      <c r="C323" s="17" t="s">
        <v>1934</v>
      </c>
      <c r="D323" s="17" t="s">
        <v>1935</v>
      </c>
      <c r="E323" s="17" t="s">
        <v>1796</v>
      </c>
      <c r="F323" s="17" t="s">
        <v>1936</v>
      </c>
      <c r="G323" s="17" t="s">
        <v>1937</v>
      </c>
      <c r="H323" s="17" t="s">
        <v>516</v>
      </c>
      <c r="I323" s="17" t="s">
        <v>1771</v>
      </c>
      <c r="J323" s="17" t="s">
        <v>1696</v>
      </c>
      <c r="K323" s="17">
        <v>1334</v>
      </c>
      <c r="L323" s="17" t="s">
        <v>633</v>
      </c>
      <c r="M323" s="17" t="s">
        <v>1703</v>
      </c>
    </row>
    <row r="324" spans="1:13" x14ac:dyDescent="0.35">
      <c r="A324" s="17" t="s">
        <v>1938</v>
      </c>
      <c r="B324" s="17">
        <v>2000059080</v>
      </c>
      <c r="C324" s="17" t="s">
        <v>1939</v>
      </c>
      <c r="D324" s="17" t="s">
        <v>1940</v>
      </c>
      <c r="E324" s="17" t="s">
        <v>1796</v>
      </c>
      <c r="F324" s="17" t="s">
        <v>1941</v>
      </c>
      <c r="G324" s="17" t="s">
        <v>918</v>
      </c>
      <c r="H324" s="17" t="s">
        <v>516</v>
      </c>
      <c r="I324" s="17" t="s">
        <v>1771</v>
      </c>
      <c r="J324" s="17" t="s">
        <v>1696</v>
      </c>
      <c r="K324" s="17">
        <v>1334</v>
      </c>
      <c r="L324" s="17" t="s">
        <v>633</v>
      </c>
      <c r="M324" s="17" t="s">
        <v>1711</v>
      </c>
    </row>
    <row r="325" spans="1:13" x14ac:dyDescent="0.35">
      <c r="A325" s="17" t="s">
        <v>1942</v>
      </c>
      <c r="B325" s="17">
        <v>2000059088</v>
      </c>
      <c r="C325" s="17" t="s">
        <v>1943</v>
      </c>
      <c r="D325" s="17" t="s">
        <v>1944</v>
      </c>
      <c r="E325" s="17" t="s">
        <v>1796</v>
      </c>
      <c r="F325" s="17" t="s">
        <v>1945</v>
      </c>
      <c r="G325" s="17" t="s">
        <v>1946</v>
      </c>
      <c r="H325" s="17" t="s">
        <v>516</v>
      </c>
      <c r="I325" s="17" t="s">
        <v>1771</v>
      </c>
      <c r="J325" s="17" t="s">
        <v>1696</v>
      </c>
      <c r="K325" s="17">
        <v>1334</v>
      </c>
      <c r="L325" s="17" t="s">
        <v>633</v>
      </c>
      <c r="M325" s="17" t="s">
        <v>1735</v>
      </c>
    </row>
    <row r="326" spans="1:13" x14ac:dyDescent="0.35">
      <c r="A326" s="17" t="s">
        <v>1947</v>
      </c>
      <c r="B326" s="17">
        <v>2000059111</v>
      </c>
      <c r="C326" s="17" t="s">
        <v>1948</v>
      </c>
      <c r="D326" s="17" t="s">
        <v>1949</v>
      </c>
      <c r="E326" s="17" t="s">
        <v>1796</v>
      </c>
      <c r="F326" s="17" t="s">
        <v>1950</v>
      </c>
      <c r="G326" s="17" t="s">
        <v>1951</v>
      </c>
      <c r="H326" s="17" t="s">
        <v>516</v>
      </c>
      <c r="I326" s="17" t="s">
        <v>1771</v>
      </c>
      <c r="J326" s="17" t="s">
        <v>1696</v>
      </c>
      <c r="K326" s="17">
        <v>1334</v>
      </c>
      <c r="L326" s="17" t="s">
        <v>633</v>
      </c>
      <c r="M326" s="17" t="s">
        <v>1952</v>
      </c>
    </row>
    <row r="327" spans="1:13" x14ac:dyDescent="0.35">
      <c r="A327" s="17" t="s">
        <v>1953</v>
      </c>
      <c r="B327" s="17">
        <v>2000059112</v>
      </c>
      <c r="C327" s="17" t="s">
        <v>1954</v>
      </c>
      <c r="D327" s="17" t="s">
        <v>1955</v>
      </c>
      <c r="E327" s="17" t="s">
        <v>1796</v>
      </c>
      <c r="F327" s="17" t="s">
        <v>1956</v>
      </c>
      <c r="G327" s="17" t="s">
        <v>1957</v>
      </c>
      <c r="H327" s="17" t="s">
        <v>512</v>
      </c>
      <c r="I327" s="17" t="s">
        <v>698</v>
      </c>
      <c r="J327" s="17" t="s">
        <v>1696</v>
      </c>
      <c r="K327" s="17">
        <v>1334</v>
      </c>
      <c r="L327" s="17" t="s">
        <v>633</v>
      </c>
      <c r="M327" s="17" t="s">
        <v>1711</v>
      </c>
    </row>
    <row r="328" spans="1:13" x14ac:dyDescent="0.35">
      <c r="A328" s="17" t="s">
        <v>1958</v>
      </c>
      <c r="B328" s="17">
        <v>2000059113</v>
      </c>
      <c r="C328" s="17" t="s">
        <v>1959</v>
      </c>
      <c r="D328" s="17" t="s">
        <v>1960</v>
      </c>
      <c r="E328" s="17" t="s">
        <v>1796</v>
      </c>
      <c r="F328" s="17" t="s">
        <v>1961</v>
      </c>
      <c r="G328" s="17" t="s">
        <v>1962</v>
      </c>
      <c r="H328" s="17" t="s">
        <v>516</v>
      </c>
      <c r="I328" s="17" t="s">
        <v>1771</v>
      </c>
      <c r="J328" s="17" t="s">
        <v>1696</v>
      </c>
      <c r="K328" s="17">
        <v>1334</v>
      </c>
      <c r="L328" s="17" t="s">
        <v>633</v>
      </c>
      <c r="M328" s="17" t="s">
        <v>1707</v>
      </c>
    </row>
    <row r="329" spans="1:13" x14ac:dyDescent="0.35">
      <c r="A329" s="17" t="s">
        <v>1963</v>
      </c>
      <c r="B329" s="17">
        <v>2000059119</v>
      </c>
      <c r="C329" s="17" t="s">
        <v>1964</v>
      </c>
      <c r="D329" s="17" t="s">
        <v>1965</v>
      </c>
      <c r="E329" s="17" t="s">
        <v>1796</v>
      </c>
      <c r="F329" s="17" t="s">
        <v>1966</v>
      </c>
      <c r="G329" s="17" t="s">
        <v>877</v>
      </c>
      <c r="H329" s="17" t="s">
        <v>516</v>
      </c>
      <c r="I329" s="17" t="s">
        <v>1771</v>
      </c>
      <c r="J329" s="17" t="s">
        <v>1696</v>
      </c>
      <c r="K329" s="17">
        <v>1334</v>
      </c>
      <c r="L329" s="17" t="s">
        <v>633</v>
      </c>
      <c r="M329" s="17" t="s">
        <v>1967</v>
      </c>
    </row>
    <row r="330" spans="1:13" x14ac:dyDescent="0.35">
      <c r="A330" s="17" t="s">
        <v>1968</v>
      </c>
      <c r="B330" s="17">
        <v>2000059120</v>
      </c>
      <c r="C330" s="17" t="s">
        <v>1969</v>
      </c>
      <c r="D330" s="17" t="s">
        <v>1970</v>
      </c>
      <c r="E330" s="17" t="s">
        <v>1796</v>
      </c>
      <c r="F330" s="17" t="s">
        <v>1971</v>
      </c>
      <c r="G330" s="17" t="s">
        <v>1972</v>
      </c>
      <c r="H330" s="17" t="s">
        <v>516</v>
      </c>
      <c r="I330" s="17" t="s">
        <v>1771</v>
      </c>
      <c r="J330" s="17" t="s">
        <v>1696</v>
      </c>
      <c r="K330" s="17">
        <v>1334</v>
      </c>
      <c r="L330" s="17" t="s">
        <v>633</v>
      </c>
      <c r="M330" s="17" t="s">
        <v>1711</v>
      </c>
    </row>
    <row r="331" spans="1:13" x14ac:dyDescent="0.35">
      <c r="A331" s="17" t="s">
        <v>1973</v>
      </c>
      <c r="B331" s="17">
        <v>2000059150</v>
      </c>
      <c r="C331" s="17" t="s">
        <v>1974</v>
      </c>
      <c r="D331" s="17" t="s">
        <v>1975</v>
      </c>
      <c r="E331" s="17" t="s">
        <v>1796</v>
      </c>
      <c r="F331" s="17" t="s">
        <v>1976</v>
      </c>
      <c r="G331" s="17" t="s">
        <v>698</v>
      </c>
      <c r="H331" s="17" t="s">
        <v>516</v>
      </c>
      <c r="I331" s="17" t="s">
        <v>1932</v>
      </c>
      <c r="J331" s="17" t="s">
        <v>1696</v>
      </c>
      <c r="K331" s="17">
        <v>1334</v>
      </c>
      <c r="L331" s="17" t="s">
        <v>633</v>
      </c>
      <c r="M331" s="17" t="s">
        <v>1711</v>
      </c>
    </row>
    <row r="332" spans="1:13" x14ac:dyDescent="0.35">
      <c r="A332" s="17" t="s">
        <v>1977</v>
      </c>
      <c r="B332" s="17">
        <v>2000059158</v>
      </c>
      <c r="C332" s="17" t="s">
        <v>1978</v>
      </c>
      <c r="D332" s="17" t="s">
        <v>1979</v>
      </c>
      <c r="E332" s="17" t="s">
        <v>778</v>
      </c>
      <c r="F332" s="17">
        <v>30092</v>
      </c>
      <c r="G332" s="17" t="s">
        <v>1980</v>
      </c>
      <c r="H332" s="17" t="s">
        <v>512</v>
      </c>
      <c r="I332" s="17" t="s">
        <v>1981</v>
      </c>
      <c r="J332" s="17" t="s">
        <v>1696</v>
      </c>
      <c r="K332" s="17">
        <v>1334</v>
      </c>
      <c r="L332" s="17" t="s">
        <v>633</v>
      </c>
      <c r="M332" s="17" t="s">
        <v>1697</v>
      </c>
    </row>
    <row r="333" spans="1:13" x14ac:dyDescent="0.35">
      <c r="A333" s="17" t="s">
        <v>1982</v>
      </c>
      <c r="B333" s="17">
        <v>2000059159</v>
      </c>
      <c r="C333" s="17" t="s">
        <v>1983</v>
      </c>
      <c r="D333" s="17" t="s">
        <v>1984</v>
      </c>
      <c r="E333" s="17" t="s">
        <v>1796</v>
      </c>
      <c r="F333" s="17" t="s">
        <v>1985</v>
      </c>
      <c r="G333" s="17" t="s">
        <v>698</v>
      </c>
      <c r="H333" s="17" t="s">
        <v>516</v>
      </c>
      <c r="I333" s="17" t="s">
        <v>1771</v>
      </c>
      <c r="J333" s="17" t="s">
        <v>1696</v>
      </c>
      <c r="K333" s="17">
        <v>1334</v>
      </c>
      <c r="L333" s="17" t="s">
        <v>633</v>
      </c>
      <c r="M333" s="17" t="s">
        <v>1707</v>
      </c>
    </row>
    <row r="334" spans="1:13" x14ac:dyDescent="0.35">
      <c r="A334" s="17" t="s">
        <v>1986</v>
      </c>
      <c r="B334" s="17">
        <v>2000059174</v>
      </c>
      <c r="C334" s="17" t="s">
        <v>1987</v>
      </c>
      <c r="D334" s="17" t="s">
        <v>1988</v>
      </c>
      <c r="E334" s="17" t="s">
        <v>1796</v>
      </c>
      <c r="F334" s="17" t="s">
        <v>1989</v>
      </c>
      <c r="G334" s="17" t="s">
        <v>1962</v>
      </c>
      <c r="H334" s="17" t="s">
        <v>516</v>
      </c>
      <c r="I334" s="17" t="s">
        <v>1771</v>
      </c>
      <c r="J334" s="17" t="s">
        <v>1696</v>
      </c>
      <c r="K334" s="17">
        <v>1334</v>
      </c>
      <c r="L334" s="17" t="s">
        <v>633</v>
      </c>
      <c r="M334" s="17" t="s">
        <v>1711</v>
      </c>
    </row>
    <row r="335" spans="1:13" x14ac:dyDescent="0.35">
      <c r="A335" s="17" t="s">
        <v>1990</v>
      </c>
      <c r="B335" s="17">
        <v>2000059176</v>
      </c>
      <c r="C335" s="17" t="s">
        <v>1991</v>
      </c>
      <c r="D335" s="17" t="s">
        <v>1992</v>
      </c>
      <c r="E335" s="17" t="s">
        <v>1796</v>
      </c>
      <c r="F335" s="17" t="s">
        <v>1993</v>
      </c>
      <c r="G335" s="17" t="s">
        <v>1962</v>
      </c>
      <c r="H335" s="17" t="s">
        <v>516</v>
      </c>
      <c r="I335" s="17" t="s">
        <v>698</v>
      </c>
      <c r="J335" s="17" t="s">
        <v>1696</v>
      </c>
      <c r="K335" s="17">
        <v>1334</v>
      </c>
      <c r="L335" s="17" t="s">
        <v>633</v>
      </c>
      <c r="M335" s="17" t="s">
        <v>1703</v>
      </c>
    </row>
    <row r="336" spans="1:13" x14ac:dyDescent="0.35">
      <c r="A336" s="17" t="s">
        <v>1994</v>
      </c>
      <c r="B336" s="17">
        <v>2000059192</v>
      </c>
      <c r="C336" s="17" t="s">
        <v>1995</v>
      </c>
      <c r="D336" s="17" t="s">
        <v>1996</v>
      </c>
      <c r="E336" s="17" t="s">
        <v>1796</v>
      </c>
      <c r="F336" s="17" t="s">
        <v>1997</v>
      </c>
      <c r="G336" s="17" t="s">
        <v>1962</v>
      </c>
      <c r="H336" s="17" t="s">
        <v>516</v>
      </c>
      <c r="I336" s="17" t="s">
        <v>1771</v>
      </c>
      <c r="J336" s="17" t="s">
        <v>1696</v>
      </c>
      <c r="K336" s="17">
        <v>1334</v>
      </c>
      <c r="L336" s="17" t="s">
        <v>633</v>
      </c>
      <c r="M336" s="17" t="s">
        <v>1998</v>
      </c>
    </row>
    <row r="337" spans="1:13" x14ac:dyDescent="0.35">
      <c r="A337" s="17" t="s">
        <v>1999</v>
      </c>
      <c r="B337" s="17">
        <v>2000059200</v>
      </c>
      <c r="C337" s="17" t="s">
        <v>2000</v>
      </c>
      <c r="D337" s="17" t="s">
        <v>2001</v>
      </c>
      <c r="E337" s="17" t="s">
        <v>1796</v>
      </c>
      <c r="F337" s="17" t="s">
        <v>2002</v>
      </c>
      <c r="G337" s="17" t="s">
        <v>1962</v>
      </c>
      <c r="H337" s="17" t="s">
        <v>512</v>
      </c>
      <c r="I337" s="17" t="s">
        <v>2003</v>
      </c>
      <c r="J337" s="17" t="s">
        <v>1696</v>
      </c>
      <c r="K337" s="17">
        <v>1334</v>
      </c>
      <c r="L337" s="17" t="s">
        <v>633</v>
      </c>
      <c r="M337" s="17" t="s">
        <v>1703</v>
      </c>
    </row>
    <row r="338" spans="1:13" x14ac:dyDescent="0.35">
      <c r="A338" s="17" t="s">
        <v>2004</v>
      </c>
      <c r="B338" s="17">
        <v>2000059215</v>
      </c>
      <c r="C338" s="17" t="s">
        <v>2005</v>
      </c>
      <c r="D338" s="17" t="s">
        <v>2006</v>
      </c>
      <c r="E338" s="17" t="s">
        <v>1796</v>
      </c>
      <c r="F338" s="17" t="s">
        <v>2007</v>
      </c>
      <c r="G338" s="17" t="s">
        <v>1962</v>
      </c>
      <c r="H338" s="17" t="s">
        <v>516</v>
      </c>
      <c r="I338" s="17" t="s">
        <v>1771</v>
      </c>
      <c r="J338" s="17" t="s">
        <v>1696</v>
      </c>
      <c r="K338" s="17">
        <v>1334</v>
      </c>
      <c r="L338" s="17" t="s">
        <v>633</v>
      </c>
      <c r="M338" s="17" t="s">
        <v>1722</v>
      </c>
    </row>
    <row r="339" spans="1:13" x14ac:dyDescent="0.35">
      <c r="A339" s="17" t="s">
        <v>2008</v>
      </c>
      <c r="B339" s="17">
        <v>2000059248</v>
      </c>
      <c r="C339" s="17" t="s">
        <v>2009</v>
      </c>
      <c r="D339" s="17" t="s">
        <v>2010</v>
      </c>
      <c r="E339" s="17" t="s">
        <v>1796</v>
      </c>
      <c r="F339" s="17" t="s">
        <v>2011</v>
      </c>
      <c r="G339" s="17" t="s">
        <v>1962</v>
      </c>
      <c r="H339" s="17" t="s">
        <v>516</v>
      </c>
      <c r="I339" s="17" t="s">
        <v>1771</v>
      </c>
      <c r="J339" s="17" t="s">
        <v>1696</v>
      </c>
      <c r="K339" s="17">
        <v>1334</v>
      </c>
      <c r="L339" s="17" t="s">
        <v>633</v>
      </c>
      <c r="M339" s="17" t="s">
        <v>2012</v>
      </c>
    </row>
    <row r="340" spans="1:13" x14ac:dyDescent="0.35">
      <c r="A340" s="17" t="s">
        <v>2013</v>
      </c>
      <c r="B340" s="17">
        <v>2000059267</v>
      </c>
      <c r="C340" s="17" t="s">
        <v>2014</v>
      </c>
      <c r="D340" s="17" t="s">
        <v>2015</v>
      </c>
      <c r="E340" s="17" t="s">
        <v>1796</v>
      </c>
      <c r="F340" s="17" t="s">
        <v>2016</v>
      </c>
      <c r="G340" s="17" t="s">
        <v>2017</v>
      </c>
      <c r="H340" s="17" t="s">
        <v>516</v>
      </c>
      <c r="I340" s="17" t="s">
        <v>1771</v>
      </c>
      <c r="J340" s="17" t="s">
        <v>1696</v>
      </c>
      <c r="K340" s="17">
        <v>1334</v>
      </c>
      <c r="L340" s="17" t="s">
        <v>633</v>
      </c>
      <c r="M340" s="17" t="s">
        <v>2012</v>
      </c>
    </row>
    <row r="341" spans="1:13" x14ac:dyDescent="0.35">
      <c r="A341" s="17" t="s">
        <v>2018</v>
      </c>
      <c r="B341" s="17">
        <v>2000059269</v>
      </c>
      <c r="C341" s="17" t="s">
        <v>2019</v>
      </c>
      <c r="D341" s="17" t="s">
        <v>2020</v>
      </c>
      <c r="E341" s="17" t="s">
        <v>778</v>
      </c>
      <c r="F341" s="17">
        <v>30339</v>
      </c>
      <c r="G341" s="17" t="s">
        <v>2021</v>
      </c>
      <c r="H341" s="17" t="s">
        <v>512</v>
      </c>
      <c r="I341" s="17" t="s">
        <v>2022</v>
      </c>
      <c r="J341" s="17" t="s">
        <v>1696</v>
      </c>
      <c r="K341" s="17">
        <v>1334</v>
      </c>
      <c r="L341" s="17" t="s">
        <v>633</v>
      </c>
      <c r="M341" s="17" t="s">
        <v>1703</v>
      </c>
    </row>
    <row r="342" spans="1:13" x14ac:dyDescent="0.35">
      <c r="A342" s="17" t="s">
        <v>2023</v>
      </c>
      <c r="B342" s="17">
        <v>2000059321</v>
      </c>
      <c r="C342" s="17" t="s">
        <v>2024</v>
      </c>
      <c r="D342" s="17" t="s">
        <v>2025</v>
      </c>
      <c r="E342" s="17" t="s">
        <v>1796</v>
      </c>
      <c r="F342" s="17" t="s">
        <v>2026</v>
      </c>
      <c r="G342" s="17" t="s">
        <v>877</v>
      </c>
      <c r="H342" s="17" t="s">
        <v>516</v>
      </c>
      <c r="I342" s="17" t="s">
        <v>1771</v>
      </c>
      <c r="J342" s="17" t="s">
        <v>1696</v>
      </c>
      <c r="K342" s="17">
        <v>1334</v>
      </c>
      <c r="L342" s="17" t="s">
        <v>633</v>
      </c>
      <c r="M342" s="17" t="s">
        <v>1735</v>
      </c>
    </row>
    <row r="343" spans="1:13" x14ac:dyDescent="0.35">
      <c r="A343" s="17" t="s">
        <v>2027</v>
      </c>
      <c r="B343" s="17">
        <v>2000059336</v>
      </c>
      <c r="C343" s="17" t="s">
        <v>2028</v>
      </c>
      <c r="D343" s="17" t="s">
        <v>2029</v>
      </c>
      <c r="E343" s="17" t="s">
        <v>1796</v>
      </c>
      <c r="F343" s="17" t="s">
        <v>2030</v>
      </c>
      <c r="G343" s="17" t="s">
        <v>698</v>
      </c>
      <c r="H343" s="17" t="s">
        <v>516</v>
      </c>
      <c r="I343" s="17" t="s">
        <v>1771</v>
      </c>
      <c r="J343" s="17" t="s">
        <v>1696</v>
      </c>
      <c r="K343" s="17">
        <v>1334</v>
      </c>
      <c r="L343" s="17" t="s">
        <v>633</v>
      </c>
      <c r="M343" s="17" t="s">
        <v>1711</v>
      </c>
    </row>
    <row r="344" spans="1:13" x14ac:dyDescent="0.35">
      <c r="A344" s="17" t="s">
        <v>2031</v>
      </c>
      <c r="B344" s="17">
        <v>2000059361</v>
      </c>
      <c r="C344" s="17" t="s">
        <v>2032</v>
      </c>
      <c r="D344" s="17" t="s">
        <v>2033</v>
      </c>
      <c r="E344" s="17" t="s">
        <v>1796</v>
      </c>
      <c r="F344" s="17" t="s">
        <v>2034</v>
      </c>
      <c r="G344" s="17" t="s">
        <v>2035</v>
      </c>
      <c r="H344" s="17" t="s">
        <v>516</v>
      </c>
      <c r="I344" s="17" t="s">
        <v>1771</v>
      </c>
      <c r="J344" s="17" t="s">
        <v>1696</v>
      </c>
      <c r="K344" s="17">
        <v>1334</v>
      </c>
      <c r="L344" s="17" t="s">
        <v>633</v>
      </c>
      <c r="M344" s="17" t="s">
        <v>1998</v>
      </c>
    </row>
    <row r="345" spans="1:13" x14ac:dyDescent="0.35">
      <c r="A345" s="17" t="s">
        <v>2036</v>
      </c>
      <c r="B345" s="17">
        <v>2000059370</v>
      </c>
      <c r="C345" s="17" t="s">
        <v>2037</v>
      </c>
      <c r="D345" s="17" t="s">
        <v>2038</v>
      </c>
      <c r="E345" s="17" t="s">
        <v>1796</v>
      </c>
      <c r="F345" s="17" t="s">
        <v>2039</v>
      </c>
      <c r="G345" s="17" t="s">
        <v>1962</v>
      </c>
      <c r="H345" s="17" t="s">
        <v>516</v>
      </c>
      <c r="I345" s="17" t="s">
        <v>1771</v>
      </c>
      <c r="J345" s="17" t="s">
        <v>1696</v>
      </c>
      <c r="K345" s="17">
        <v>1334</v>
      </c>
      <c r="L345" s="17" t="s">
        <v>633</v>
      </c>
      <c r="M345" s="17" t="s">
        <v>1711</v>
      </c>
    </row>
    <row r="346" spans="1:13" x14ac:dyDescent="0.35">
      <c r="A346" s="17" t="s">
        <v>2040</v>
      </c>
      <c r="B346" s="17">
        <v>2000059595</v>
      </c>
      <c r="C346" s="17" t="s">
        <v>2041</v>
      </c>
      <c r="D346" s="17" t="s">
        <v>2042</v>
      </c>
      <c r="E346" s="17" t="s">
        <v>1796</v>
      </c>
      <c r="F346" s="17" t="s">
        <v>2043</v>
      </c>
      <c r="G346" s="17" t="s">
        <v>1962</v>
      </c>
      <c r="H346" s="17" t="s">
        <v>516</v>
      </c>
      <c r="I346" s="17" t="s">
        <v>1771</v>
      </c>
      <c r="J346" s="17" t="s">
        <v>1696</v>
      </c>
      <c r="K346" s="17">
        <v>1334</v>
      </c>
      <c r="L346" s="17" t="s">
        <v>633</v>
      </c>
      <c r="M346" s="17" t="s">
        <v>2044</v>
      </c>
    </row>
    <row r="347" spans="1:13" x14ac:dyDescent="0.35">
      <c r="A347" s="17" t="s">
        <v>2045</v>
      </c>
      <c r="B347" s="17">
        <v>2000059596</v>
      </c>
      <c r="C347" s="17" t="s">
        <v>2046</v>
      </c>
      <c r="D347" s="17" t="s">
        <v>2047</v>
      </c>
      <c r="E347" s="17" t="s">
        <v>1796</v>
      </c>
      <c r="F347" s="17" t="s">
        <v>2048</v>
      </c>
      <c r="G347" s="17" t="s">
        <v>2049</v>
      </c>
      <c r="H347" s="17" t="s">
        <v>516</v>
      </c>
      <c r="I347" s="17" t="s">
        <v>1771</v>
      </c>
      <c r="J347" s="17" t="s">
        <v>1696</v>
      </c>
      <c r="K347" s="17">
        <v>1334</v>
      </c>
      <c r="L347" s="17" t="s">
        <v>633</v>
      </c>
      <c r="M347" s="17" t="s">
        <v>1711</v>
      </c>
    </row>
    <row r="348" spans="1:13" x14ac:dyDescent="0.35">
      <c r="A348" s="17" t="s">
        <v>2050</v>
      </c>
      <c r="B348" s="17">
        <v>2000059627</v>
      </c>
      <c r="C348" s="17" t="s">
        <v>2051</v>
      </c>
      <c r="D348" s="17" t="s">
        <v>2052</v>
      </c>
      <c r="E348" s="17" t="s">
        <v>1796</v>
      </c>
      <c r="F348" s="17" t="s">
        <v>1993</v>
      </c>
      <c r="G348" s="17" t="s">
        <v>1962</v>
      </c>
      <c r="H348" s="17" t="s">
        <v>516</v>
      </c>
      <c r="I348" s="17" t="s">
        <v>1771</v>
      </c>
      <c r="J348" s="17" t="s">
        <v>1696</v>
      </c>
      <c r="K348" s="17">
        <v>1334</v>
      </c>
      <c r="L348" s="17" t="s">
        <v>633</v>
      </c>
      <c r="M348" s="17" t="s">
        <v>1703</v>
      </c>
    </row>
    <row r="349" spans="1:13" x14ac:dyDescent="0.35">
      <c r="A349" s="17" t="s">
        <v>2053</v>
      </c>
      <c r="B349" s="17">
        <v>2000059676</v>
      </c>
      <c r="C349" s="17" t="s">
        <v>2054</v>
      </c>
      <c r="D349" s="17" t="s">
        <v>2055</v>
      </c>
      <c r="E349" s="17" t="s">
        <v>1796</v>
      </c>
      <c r="F349" s="17" t="s">
        <v>2056</v>
      </c>
      <c r="G349" s="17" t="s">
        <v>918</v>
      </c>
      <c r="H349" s="17" t="s">
        <v>516</v>
      </c>
      <c r="I349" s="17" t="s">
        <v>877</v>
      </c>
      <c r="J349" s="17" t="s">
        <v>1696</v>
      </c>
      <c r="K349" s="17">
        <v>1334</v>
      </c>
      <c r="L349" s="17" t="s">
        <v>633</v>
      </c>
      <c r="M349" s="17" t="s">
        <v>2057</v>
      </c>
    </row>
    <row r="350" spans="1:13" x14ac:dyDescent="0.35">
      <c r="A350" s="17" t="s">
        <v>2058</v>
      </c>
      <c r="B350" s="17">
        <v>2000059691</v>
      </c>
      <c r="C350" s="17" t="s">
        <v>2059</v>
      </c>
      <c r="D350" s="17" t="s">
        <v>2060</v>
      </c>
      <c r="E350" s="17" t="s">
        <v>1796</v>
      </c>
      <c r="F350" s="17" t="s">
        <v>2061</v>
      </c>
      <c r="G350" s="17" t="s">
        <v>698</v>
      </c>
      <c r="H350" s="17" t="s">
        <v>516</v>
      </c>
      <c r="I350" s="17" t="s">
        <v>1771</v>
      </c>
      <c r="J350" s="17" t="s">
        <v>1696</v>
      </c>
      <c r="K350" s="17">
        <v>1334</v>
      </c>
      <c r="L350" s="17" t="s">
        <v>633</v>
      </c>
      <c r="M350" s="17" t="s">
        <v>1711</v>
      </c>
    </row>
    <row r="351" spans="1:13" x14ac:dyDescent="0.35">
      <c r="A351" s="17" t="s">
        <v>698</v>
      </c>
      <c r="B351" s="17">
        <v>2000059705</v>
      </c>
      <c r="C351" s="17" t="s">
        <v>2062</v>
      </c>
      <c r="D351" s="17" t="s">
        <v>2063</v>
      </c>
      <c r="E351" s="17" t="s">
        <v>1796</v>
      </c>
      <c r="F351" s="17" t="s">
        <v>2064</v>
      </c>
      <c r="G351" s="17" t="s">
        <v>698</v>
      </c>
      <c r="H351" s="17" t="s">
        <v>516</v>
      </c>
      <c r="I351" s="17" t="s">
        <v>1771</v>
      </c>
      <c r="J351" s="17" t="s">
        <v>1696</v>
      </c>
      <c r="K351" s="17">
        <v>1334</v>
      </c>
      <c r="L351" s="17" t="s">
        <v>633</v>
      </c>
      <c r="M351" s="17" t="s">
        <v>2065</v>
      </c>
    </row>
    <row r="352" spans="1:13" x14ac:dyDescent="0.35">
      <c r="A352" s="17" t="s">
        <v>2066</v>
      </c>
      <c r="B352" s="17">
        <v>2000059713</v>
      </c>
      <c r="C352" s="17" t="s">
        <v>2067</v>
      </c>
      <c r="D352" s="17" t="s">
        <v>2068</v>
      </c>
      <c r="E352" s="17" t="s">
        <v>1796</v>
      </c>
      <c r="F352" s="17" t="s">
        <v>2039</v>
      </c>
      <c r="G352" s="17" t="s">
        <v>1962</v>
      </c>
      <c r="H352" s="17" t="s">
        <v>516</v>
      </c>
      <c r="I352" s="17" t="s">
        <v>1771</v>
      </c>
      <c r="J352" s="17" t="s">
        <v>1696</v>
      </c>
      <c r="K352" s="17">
        <v>1334</v>
      </c>
      <c r="L352" s="17" t="s">
        <v>633</v>
      </c>
      <c r="M352" s="17" t="s">
        <v>1711</v>
      </c>
    </row>
    <row r="353" spans="1:13" x14ac:dyDescent="0.35">
      <c r="A353" s="17" t="s">
        <v>2069</v>
      </c>
      <c r="B353" s="17">
        <v>2000059714</v>
      </c>
      <c r="C353" s="17" t="s">
        <v>2070</v>
      </c>
      <c r="D353" s="17" t="s">
        <v>2071</v>
      </c>
      <c r="E353" s="17" t="s">
        <v>1796</v>
      </c>
      <c r="F353" s="17" t="s">
        <v>2072</v>
      </c>
      <c r="G353" s="17" t="s">
        <v>877</v>
      </c>
      <c r="H353" s="17" t="s">
        <v>513</v>
      </c>
      <c r="I353" s="17"/>
      <c r="J353" s="17" t="s">
        <v>1696</v>
      </c>
      <c r="K353" s="17">
        <v>1334</v>
      </c>
      <c r="L353" s="17" t="s">
        <v>633</v>
      </c>
      <c r="M353" s="17" t="s">
        <v>1707</v>
      </c>
    </row>
    <row r="354" spans="1:13" x14ac:dyDescent="0.35">
      <c r="A354" s="17" t="s">
        <v>2073</v>
      </c>
      <c r="B354" s="17">
        <v>2000059723</v>
      </c>
      <c r="C354" s="17" t="s">
        <v>2074</v>
      </c>
      <c r="D354" s="17" t="s">
        <v>2075</v>
      </c>
      <c r="E354" s="17" t="s">
        <v>1796</v>
      </c>
      <c r="F354" s="17" t="s">
        <v>2076</v>
      </c>
      <c r="G354" s="17" t="s">
        <v>2077</v>
      </c>
      <c r="H354" s="17" t="s">
        <v>516</v>
      </c>
      <c r="I354" s="17" t="s">
        <v>1771</v>
      </c>
      <c r="J354" s="17" t="s">
        <v>1696</v>
      </c>
      <c r="K354" s="17">
        <v>1334</v>
      </c>
      <c r="L354" s="17" t="s">
        <v>633</v>
      </c>
      <c r="M354" s="17" t="s">
        <v>1703</v>
      </c>
    </row>
    <row r="355" spans="1:13" x14ac:dyDescent="0.35">
      <c r="A355" s="17" t="s">
        <v>2078</v>
      </c>
      <c r="B355" s="17">
        <v>2000059766</v>
      </c>
      <c r="C355" s="17" t="s">
        <v>2079</v>
      </c>
      <c r="D355" s="17" t="s">
        <v>2080</v>
      </c>
      <c r="E355" s="17" t="s">
        <v>1796</v>
      </c>
      <c r="F355" s="17" t="s">
        <v>2081</v>
      </c>
      <c r="G355" s="17" t="s">
        <v>2082</v>
      </c>
      <c r="H355" s="17" t="s">
        <v>516</v>
      </c>
      <c r="I355" s="17" t="s">
        <v>1771</v>
      </c>
      <c r="J355" s="17" t="s">
        <v>1696</v>
      </c>
      <c r="K355" s="17">
        <v>1334</v>
      </c>
      <c r="L355" s="17" t="s">
        <v>633</v>
      </c>
      <c r="M355" s="17" t="s">
        <v>1697</v>
      </c>
    </row>
    <row r="356" spans="1:13" x14ac:dyDescent="0.35">
      <c r="A356" s="17" t="s">
        <v>2083</v>
      </c>
      <c r="B356" s="17">
        <v>2000059793</v>
      </c>
      <c r="C356" s="17" t="s">
        <v>2084</v>
      </c>
      <c r="D356" s="17" t="s">
        <v>2085</v>
      </c>
      <c r="E356" s="17" t="s">
        <v>1796</v>
      </c>
      <c r="F356" s="17" t="s">
        <v>2086</v>
      </c>
      <c r="G356" s="17" t="s">
        <v>698</v>
      </c>
      <c r="H356" s="17" t="s">
        <v>516</v>
      </c>
      <c r="I356" s="17" t="s">
        <v>1771</v>
      </c>
      <c r="J356" s="17" t="s">
        <v>1696</v>
      </c>
      <c r="K356" s="17">
        <v>1334</v>
      </c>
      <c r="L356" s="17" t="s">
        <v>633</v>
      </c>
      <c r="M356" s="17" t="s">
        <v>1711</v>
      </c>
    </row>
    <row r="357" spans="1:13" x14ac:dyDescent="0.35">
      <c r="A357" s="17" t="s">
        <v>2087</v>
      </c>
      <c r="B357" s="17">
        <v>2000059801</v>
      </c>
      <c r="C357" s="17" t="s">
        <v>2088</v>
      </c>
      <c r="D357" s="17" t="s">
        <v>2089</v>
      </c>
      <c r="E357" s="17" t="s">
        <v>1796</v>
      </c>
      <c r="F357" s="17" t="s">
        <v>2090</v>
      </c>
      <c r="G357" s="17" t="s">
        <v>918</v>
      </c>
      <c r="H357" s="17" t="s">
        <v>512</v>
      </c>
      <c r="I357" s="17" t="s">
        <v>2091</v>
      </c>
      <c r="J357" s="17" t="s">
        <v>1696</v>
      </c>
      <c r="K357" s="17">
        <v>1334</v>
      </c>
      <c r="L357" s="17" t="s">
        <v>633</v>
      </c>
      <c r="M357" s="17" t="s">
        <v>1703</v>
      </c>
    </row>
    <row r="358" spans="1:13" x14ac:dyDescent="0.35">
      <c r="A358" s="17" t="s">
        <v>2092</v>
      </c>
      <c r="B358" s="17">
        <v>2000059807</v>
      </c>
      <c r="C358" s="17" t="s">
        <v>2093</v>
      </c>
      <c r="D358" s="17" t="s">
        <v>2094</v>
      </c>
      <c r="E358" s="17" t="s">
        <v>1796</v>
      </c>
      <c r="F358" s="17" t="s">
        <v>2095</v>
      </c>
      <c r="G358" s="17" t="s">
        <v>698</v>
      </c>
      <c r="H358" s="17" t="s">
        <v>516</v>
      </c>
      <c r="I358" s="17" t="s">
        <v>1771</v>
      </c>
      <c r="J358" s="17" t="s">
        <v>1696</v>
      </c>
      <c r="K358" s="17">
        <v>1334</v>
      </c>
      <c r="L358" s="17" t="s">
        <v>633</v>
      </c>
      <c r="M358" s="17" t="s">
        <v>1707</v>
      </c>
    </row>
    <row r="359" spans="1:13" x14ac:dyDescent="0.35">
      <c r="A359" s="17" t="s">
        <v>2096</v>
      </c>
      <c r="B359" s="17">
        <v>2000060016</v>
      </c>
      <c r="C359" s="17" t="s">
        <v>2097</v>
      </c>
      <c r="D359" s="17" t="s">
        <v>2098</v>
      </c>
      <c r="E359" s="17" t="s">
        <v>778</v>
      </c>
      <c r="F359" s="17">
        <v>76118</v>
      </c>
      <c r="G359" s="17" t="s">
        <v>2099</v>
      </c>
      <c r="H359" s="17" t="s">
        <v>516</v>
      </c>
      <c r="I359" s="17" t="s">
        <v>1771</v>
      </c>
      <c r="J359" s="17" t="s">
        <v>1696</v>
      </c>
      <c r="K359" s="17">
        <v>1334</v>
      </c>
      <c r="L359" s="17" t="s">
        <v>633</v>
      </c>
      <c r="M359" s="17" t="s">
        <v>2065</v>
      </c>
    </row>
    <row r="360" spans="1:13" x14ac:dyDescent="0.35">
      <c r="A360" s="17" t="s">
        <v>2100</v>
      </c>
      <c r="B360" s="17">
        <v>2000060030</v>
      </c>
      <c r="C360" s="17" t="s">
        <v>2101</v>
      </c>
      <c r="D360" s="17" t="s">
        <v>2102</v>
      </c>
      <c r="E360" s="17" t="s">
        <v>778</v>
      </c>
      <c r="F360" s="17">
        <v>1760</v>
      </c>
      <c r="G360" s="17" t="s">
        <v>2103</v>
      </c>
      <c r="H360" s="17" t="s">
        <v>516</v>
      </c>
      <c r="I360" s="17" t="s">
        <v>698</v>
      </c>
      <c r="J360" s="17" t="s">
        <v>1696</v>
      </c>
      <c r="K360" s="17">
        <v>1334</v>
      </c>
      <c r="L360" s="17" t="s">
        <v>633</v>
      </c>
      <c r="M360" s="17" t="s">
        <v>2065</v>
      </c>
    </row>
    <row r="361" spans="1:13" x14ac:dyDescent="0.35">
      <c r="A361" s="17" t="s">
        <v>2104</v>
      </c>
      <c r="B361" s="17">
        <v>2000061010</v>
      </c>
      <c r="C361" s="17" t="s">
        <v>2105</v>
      </c>
      <c r="D361" s="17" t="s">
        <v>2106</v>
      </c>
      <c r="E361" s="17" t="s">
        <v>1796</v>
      </c>
      <c r="F361" s="17" t="s">
        <v>2107</v>
      </c>
      <c r="G361" s="17" t="s">
        <v>1962</v>
      </c>
      <c r="H361" s="17" t="s">
        <v>516</v>
      </c>
      <c r="I361" s="17" t="s">
        <v>698</v>
      </c>
      <c r="J361" s="17" t="s">
        <v>1696</v>
      </c>
      <c r="K361" s="17">
        <v>1334</v>
      </c>
      <c r="L361" s="17" t="s">
        <v>633</v>
      </c>
      <c r="M361" s="17" t="s">
        <v>1707</v>
      </c>
    </row>
    <row r="362" spans="1:13" x14ac:dyDescent="0.35">
      <c r="A362" s="17" t="s">
        <v>2108</v>
      </c>
      <c r="B362" s="17">
        <v>2000061442</v>
      </c>
      <c r="C362" s="17" t="s">
        <v>2109</v>
      </c>
      <c r="D362" s="17" t="s">
        <v>2110</v>
      </c>
      <c r="E362" s="17" t="s">
        <v>778</v>
      </c>
      <c r="F362" s="17">
        <v>20147</v>
      </c>
      <c r="G362" s="17" t="s">
        <v>2111</v>
      </c>
      <c r="H362" s="17" t="s">
        <v>513</v>
      </c>
      <c r="I362" s="17"/>
      <c r="J362" s="17" t="s">
        <v>1696</v>
      </c>
      <c r="K362" s="17">
        <v>1334</v>
      </c>
      <c r="L362" s="17" t="s">
        <v>633</v>
      </c>
      <c r="M362" s="17" t="s">
        <v>1707</v>
      </c>
    </row>
    <row r="363" spans="1:13" x14ac:dyDescent="0.35">
      <c r="A363" s="17" t="s">
        <v>2112</v>
      </c>
      <c r="B363" s="17">
        <v>2000063126</v>
      </c>
      <c r="C363" s="17" t="s">
        <v>50</v>
      </c>
      <c r="D363" s="17" t="s">
        <v>2113</v>
      </c>
      <c r="E363" s="17" t="s">
        <v>676</v>
      </c>
      <c r="F363" s="17">
        <v>215129</v>
      </c>
      <c r="G363" s="17" t="s">
        <v>1831</v>
      </c>
      <c r="H363" s="17" t="s">
        <v>512</v>
      </c>
      <c r="I363" s="17" t="s">
        <v>1721</v>
      </c>
      <c r="J363" s="17" t="s">
        <v>1696</v>
      </c>
      <c r="K363" s="17">
        <v>1334</v>
      </c>
      <c r="L363" s="17" t="s">
        <v>633</v>
      </c>
      <c r="M363" s="17" t="s">
        <v>1722</v>
      </c>
    </row>
    <row r="364" spans="1:13" x14ac:dyDescent="0.35">
      <c r="A364" s="17" t="s">
        <v>2114</v>
      </c>
      <c r="B364" s="17">
        <v>2000063136</v>
      </c>
      <c r="C364" s="17" t="s">
        <v>2115</v>
      </c>
      <c r="D364" s="17" t="s">
        <v>2116</v>
      </c>
      <c r="E364" s="17" t="s">
        <v>676</v>
      </c>
      <c r="F364" s="17">
        <v>233000</v>
      </c>
      <c r="G364" s="17" t="s">
        <v>2117</v>
      </c>
      <c r="H364" s="17" t="s">
        <v>513</v>
      </c>
      <c r="I364" s="17"/>
      <c r="J364" s="17" t="s">
        <v>1696</v>
      </c>
      <c r="K364" s="17">
        <v>1334</v>
      </c>
      <c r="L364" s="17" t="s">
        <v>633</v>
      </c>
      <c r="M364" s="17" t="s">
        <v>1722</v>
      </c>
    </row>
    <row r="365" spans="1:13" x14ac:dyDescent="0.35">
      <c r="A365" s="17" t="s">
        <v>2118</v>
      </c>
      <c r="B365" s="17">
        <v>2000063139</v>
      </c>
      <c r="C365" s="17" t="s">
        <v>2119</v>
      </c>
      <c r="D365" s="17" t="s">
        <v>2120</v>
      </c>
      <c r="E365" s="17" t="s">
        <v>676</v>
      </c>
      <c r="F365" s="17">
        <v>224200</v>
      </c>
      <c r="G365" s="17" t="s">
        <v>2121</v>
      </c>
      <c r="H365" s="17" t="s">
        <v>512</v>
      </c>
      <c r="I365" s="17" t="s">
        <v>2121</v>
      </c>
      <c r="J365" s="17" t="s">
        <v>1696</v>
      </c>
      <c r="K365" s="17">
        <v>1334</v>
      </c>
      <c r="L365" s="17" t="s">
        <v>633</v>
      </c>
      <c r="M365" s="17" t="s">
        <v>1703</v>
      </c>
    </row>
    <row r="366" spans="1:13" x14ac:dyDescent="0.35">
      <c r="A366" s="17" t="s">
        <v>2122</v>
      </c>
      <c r="B366" s="17">
        <v>2000064533</v>
      </c>
      <c r="C366" s="17" t="s">
        <v>2123</v>
      </c>
      <c r="D366" s="17" t="s">
        <v>2124</v>
      </c>
      <c r="E366" s="17" t="s">
        <v>826</v>
      </c>
      <c r="F366" s="17">
        <v>83413</v>
      </c>
      <c r="G366" s="17" t="s">
        <v>2125</v>
      </c>
      <c r="H366" s="17" t="s">
        <v>511</v>
      </c>
      <c r="I366" s="17" t="s">
        <v>2126</v>
      </c>
      <c r="J366" s="17" t="s">
        <v>1696</v>
      </c>
      <c r="K366" s="17">
        <v>1334</v>
      </c>
      <c r="L366" s="17" t="s">
        <v>633</v>
      </c>
      <c r="M366" s="17" t="s">
        <v>1722</v>
      </c>
    </row>
    <row r="367" spans="1:13" x14ac:dyDescent="0.35">
      <c r="A367" s="17" t="s">
        <v>2127</v>
      </c>
      <c r="B367" s="17">
        <v>2000064556</v>
      </c>
      <c r="C367" s="17" t="s">
        <v>2128</v>
      </c>
      <c r="D367" s="17" t="s">
        <v>2129</v>
      </c>
      <c r="E367" s="17" t="s">
        <v>778</v>
      </c>
      <c r="F367" s="17">
        <v>56701</v>
      </c>
      <c r="G367" s="17" t="s">
        <v>2130</v>
      </c>
      <c r="H367" s="17" t="s">
        <v>511</v>
      </c>
      <c r="I367" s="17" t="s">
        <v>877</v>
      </c>
      <c r="J367" s="17" t="s">
        <v>1696</v>
      </c>
      <c r="K367" s="17">
        <v>1334</v>
      </c>
      <c r="L367" s="17" t="s">
        <v>633</v>
      </c>
      <c r="M367" s="17" t="s">
        <v>2065</v>
      </c>
    </row>
    <row r="368" spans="1:13" x14ac:dyDescent="0.35">
      <c r="A368" s="17" t="s">
        <v>2131</v>
      </c>
      <c r="B368" s="17">
        <v>2000066439</v>
      </c>
      <c r="C368" s="17" t="s">
        <v>39</v>
      </c>
      <c r="D368" s="17" t="s">
        <v>2132</v>
      </c>
      <c r="E368" s="17" t="s">
        <v>1796</v>
      </c>
      <c r="F368" s="17" t="s">
        <v>2133</v>
      </c>
      <c r="G368" s="17" t="s">
        <v>705</v>
      </c>
      <c r="H368" s="17" t="s">
        <v>512</v>
      </c>
      <c r="I368" s="17" t="s">
        <v>705</v>
      </c>
      <c r="J368" s="17" t="s">
        <v>1696</v>
      </c>
      <c r="K368" s="17">
        <v>1334</v>
      </c>
      <c r="L368" s="17" t="s">
        <v>633</v>
      </c>
      <c r="M368" s="17" t="s">
        <v>1735</v>
      </c>
    </row>
    <row r="369" spans="1:13" x14ac:dyDescent="0.35">
      <c r="A369" s="17" t="s">
        <v>2134</v>
      </c>
      <c r="B369" s="17">
        <v>2000068592</v>
      </c>
      <c r="C369" s="17" t="s">
        <v>2135</v>
      </c>
      <c r="D369" s="17" t="s">
        <v>2136</v>
      </c>
      <c r="E369" s="17" t="s">
        <v>778</v>
      </c>
      <c r="F369" s="17">
        <v>28610</v>
      </c>
      <c r="G369" s="17" t="s">
        <v>2137</v>
      </c>
      <c r="H369" s="17" t="s">
        <v>1819</v>
      </c>
      <c r="I369" s="17" t="s">
        <v>918</v>
      </c>
      <c r="J369" s="17" t="s">
        <v>1696</v>
      </c>
      <c r="K369" s="17">
        <v>1334</v>
      </c>
      <c r="L369" s="17" t="s">
        <v>633</v>
      </c>
      <c r="M369" s="17" t="s">
        <v>1697</v>
      </c>
    </row>
    <row r="370" spans="1:13" x14ac:dyDescent="0.35">
      <c r="A370" s="17" t="s">
        <v>2138</v>
      </c>
      <c r="B370" s="17">
        <v>2000068611</v>
      </c>
      <c r="C370" s="17" t="s">
        <v>2139</v>
      </c>
      <c r="D370" s="17" t="s">
        <v>2140</v>
      </c>
      <c r="E370" s="17" t="s">
        <v>778</v>
      </c>
      <c r="F370" s="17" t="s">
        <v>2141</v>
      </c>
      <c r="G370" s="17" t="s">
        <v>779</v>
      </c>
      <c r="H370" s="17" t="s">
        <v>516</v>
      </c>
      <c r="I370" s="17" t="s">
        <v>1721</v>
      </c>
      <c r="J370" s="17" t="s">
        <v>1696</v>
      </c>
      <c r="K370" s="17">
        <v>1334</v>
      </c>
      <c r="L370" s="17" t="s">
        <v>633</v>
      </c>
      <c r="M370" s="17" t="s">
        <v>1711</v>
      </c>
    </row>
    <row r="371" spans="1:13" x14ac:dyDescent="0.35">
      <c r="A371" s="17" t="s">
        <v>2142</v>
      </c>
      <c r="B371" s="17">
        <v>2000068635</v>
      </c>
      <c r="C371" s="17" t="s">
        <v>2143</v>
      </c>
      <c r="D371" s="17" t="s">
        <v>2144</v>
      </c>
      <c r="E371" s="17" t="s">
        <v>778</v>
      </c>
      <c r="F371" s="17">
        <v>20006</v>
      </c>
      <c r="G371" s="17" t="s">
        <v>2145</v>
      </c>
      <c r="H371" s="17" t="s">
        <v>513</v>
      </c>
      <c r="I371" s="17"/>
      <c r="J371" s="17" t="s">
        <v>1696</v>
      </c>
      <c r="K371" s="17">
        <v>1334</v>
      </c>
      <c r="L371" s="17" t="s">
        <v>633</v>
      </c>
      <c r="M371" s="17" t="s">
        <v>1824</v>
      </c>
    </row>
    <row r="372" spans="1:13" x14ac:dyDescent="0.35">
      <c r="A372" s="17" t="s">
        <v>2146</v>
      </c>
      <c r="B372" s="17">
        <v>2000068924</v>
      </c>
      <c r="C372" s="17" t="s">
        <v>2147</v>
      </c>
      <c r="D372" s="17" t="s">
        <v>2148</v>
      </c>
      <c r="E372" s="17" t="s">
        <v>778</v>
      </c>
      <c r="F372" s="17" t="s">
        <v>2149</v>
      </c>
      <c r="G372" s="17" t="s">
        <v>2150</v>
      </c>
      <c r="H372" s="17" t="s">
        <v>514</v>
      </c>
      <c r="I372" s="17" t="s">
        <v>2150</v>
      </c>
      <c r="J372" s="17" t="s">
        <v>1696</v>
      </c>
      <c r="K372" s="17">
        <v>1334</v>
      </c>
      <c r="L372" s="17" t="s">
        <v>633</v>
      </c>
      <c r="M372" s="17" t="s">
        <v>1711</v>
      </c>
    </row>
    <row r="373" spans="1:13" x14ac:dyDescent="0.35">
      <c r="A373" s="17" t="s">
        <v>2151</v>
      </c>
      <c r="B373" s="17">
        <v>2000068964</v>
      </c>
      <c r="C373" s="17" t="s">
        <v>2152</v>
      </c>
      <c r="D373" s="17" t="s">
        <v>2153</v>
      </c>
      <c r="E373" s="17" t="s">
        <v>778</v>
      </c>
      <c r="F373" s="17">
        <v>60605</v>
      </c>
      <c r="G373" s="17" t="s">
        <v>2154</v>
      </c>
      <c r="H373" s="17" t="s">
        <v>513</v>
      </c>
      <c r="I373" s="17"/>
      <c r="J373" s="17" t="s">
        <v>1696</v>
      </c>
      <c r="K373" s="17">
        <v>1334</v>
      </c>
      <c r="L373" s="17" t="s">
        <v>633</v>
      </c>
      <c r="M373" s="17" t="s">
        <v>2155</v>
      </c>
    </row>
    <row r="374" spans="1:13" x14ac:dyDescent="0.35">
      <c r="A374" s="17" t="s">
        <v>2156</v>
      </c>
      <c r="B374" s="17">
        <v>2000068990</v>
      </c>
      <c r="C374" s="17" t="s">
        <v>38</v>
      </c>
      <c r="D374" s="17" t="s">
        <v>2157</v>
      </c>
      <c r="E374" s="17" t="s">
        <v>778</v>
      </c>
      <c r="F374" s="17">
        <v>60126</v>
      </c>
      <c r="G374" s="17" t="s">
        <v>2158</v>
      </c>
      <c r="H374" s="17" t="s">
        <v>517</v>
      </c>
      <c r="I374" s="17" t="s">
        <v>2159</v>
      </c>
      <c r="J374" s="17" t="s">
        <v>1696</v>
      </c>
      <c r="K374" s="17">
        <v>1334</v>
      </c>
      <c r="L374" s="17" t="s">
        <v>633</v>
      </c>
      <c r="M374" s="17" t="s">
        <v>2065</v>
      </c>
    </row>
    <row r="375" spans="1:13" x14ac:dyDescent="0.35">
      <c r="A375" s="17" t="s">
        <v>2160</v>
      </c>
      <c r="B375" s="17">
        <v>2000069011</v>
      </c>
      <c r="C375" s="17" t="s">
        <v>2161</v>
      </c>
      <c r="D375" s="17" t="s">
        <v>2162</v>
      </c>
      <c r="E375" s="17" t="s">
        <v>778</v>
      </c>
      <c r="F375" s="17" t="s">
        <v>2163</v>
      </c>
      <c r="G375" s="17" t="s">
        <v>2164</v>
      </c>
      <c r="H375" s="17" t="s">
        <v>512</v>
      </c>
      <c r="I375" s="17" t="s">
        <v>2164</v>
      </c>
      <c r="J375" s="17" t="s">
        <v>1696</v>
      </c>
      <c r="K375" s="17">
        <v>1334</v>
      </c>
      <c r="L375" s="17" t="s">
        <v>633</v>
      </c>
      <c r="M375" s="17" t="s">
        <v>2065</v>
      </c>
    </row>
    <row r="376" spans="1:13" x14ac:dyDescent="0.35">
      <c r="A376" s="17" t="s">
        <v>2165</v>
      </c>
      <c r="B376" s="17">
        <v>2000069150</v>
      </c>
      <c r="C376" s="17" t="s">
        <v>2166</v>
      </c>
      <c r="D376" s="17" t="s">
        <v>2167</v>
      </c>
      <c r="E376" s="17" t="s">
        <v>778</v>
      </c>
      <c r="F376" s="17">
        <v>8854</v>
      </c>
      <c r="G376" s="17" t="s">
        <v>2168</v>
      </c>
      <c r="H376" s="17" t="s">
        <v>512</v>
      </c>
      <c r="I376" s="17" t="s">
        <v>2168</v>
      </c>
      <c r="J376" s="17" t="s">
        <v>1696</v>
      </c>
      <c r="K376" s="17">
        <v>1334</v>
      </c>
      <c r="L376" s="17" t="s">
        <v>633</v>
      </c>
      <c r="M376" s="17" t="s">
        <v>2057</v>
      </c>
    </row>
    <row r="377" spans="1:13" x14ac:dyDescent="0.35">
      <c r="A377" s="17" t="s">
        <v>2169</v>
      </c>
      <c r="B377" s="17">
        <v>2000069187</v>
      </c>
      <c r="C377" s="17" t="s">
        <v>2170</v>
      </c>
      <c r="D377" s="17" t="s">
        <v>2171</v>
      </c>
      <c r="E377" s="17" t="s">
        <v>778</v>
      </c>
      <c r="F377" s="17">
        <v>97077</v>
      </c>
      <c r="G377" s="17" t="s">
        <v>2172</v>
      </c>
      <c r="H377" s="17" t="s">
        <v>512</v>
      </c>
      <c r="I377" s="17" t="s">
        <v>2173</v>
      </c>
      <c r="J377" s="17" t="s">
        <v>1696</v>
      </c>
      <c r="K377" s="17">
        <v>1334</v>
      </c>
      <c r="L377" s="17" t="s">
        <v>633</v>
      </c>
      <c r="M377" s="17" t="s">
        <v>1707</v>
      </c>
    </row>
    <row r="378" spans="1:13" x14ac:dyDescent="0.35">
      <c r="A378" s="17" t="s">
        <v>2174</v>
      </c>
      <c r="B378" s="17">
        <v>2000069207</v>
      </c>
      <c r="C378" s="17" t="s">
        <v>2175</v>
      </c>
      <c r="D378" s="17" t="s">
        <v>2176</v>
      </c>
      <c r="E378" s="17" t="s">
        <v>778</v>
      </c>
      <c r="F378" s="17" t="s">
        <v>2177</v>
      </c>
      <c r="G378" s="17" t="s">
        <v>2178</v>
      </c>
      <c r="H378" s="17" t="s">
        <v>1702</v>
      </c>
      <c r="I378" s="17" t="s">
        <v>779</v>
      </c>
      <c r="J378" s="17" t="s">
        <v>1696</v>
      </c>
      <c r="K378" s="17">
        <v>1334</v>
      </c>
      <c r="L378" s="17" t="s">
        <v>633</v>
      </c>
      <c r="M378" s="17" t="s">
        <v>1722</v>
      </c>
    </row>
    <row r="379" spans="1:13" x14ac:dyDescent="0.35">
      <c r="A379" s="17" t="s">
        <v>2179</v>
      </c>
      <c r="B379" s="17">
        <v>2000069262</v>
      </c>
      <c r="C379" s="17" t="s">
        <v>2180</v>
      </c>
      <c r="D379" s="17" t="s">
        <v>2181</v>
      </c>
      <c r="E379" s="17" t="s">
        <v>778</v>
      </c>
      <c r="F379" s="17">
        <v>28602</v>
      </c>
      <c r="G379" s="17" t="s">
        <v>2182</v>
      </c>
      <c r="H379" s="17" t="s">
        <v>513</v>
      </c>
      <c r="I379" s="17"/>
      <c r="J379" s="17" t="s">
        <v>1696</v>
      </c>
      <c r="K379" s="17">
        <v>1334</v>
      </c>
      <c r="L379" s="17" t="s">
        <v>633</v>
      </c>
      <c r="M379" s="17" t="s">
        <v>1703</v>
      </c>
    </row>
    <row r="380" spans="1:13" x14ac:dyDescent="0.35">
      <c r="A380" s="17" t="s">
        <v>2183</v>
      </c>
      <c r="B380" s="17">
        <v>2000069851</v>
      </c>
      <c r="C380" s="17" t="s">
        <v>2184</v>
      </c>
      <c r="D380" s="17" t="s">
        <v>2185</v>
      </c>
      <c r="E380" s="17" t="s">
        <v>654</v>
      </c>
      <c r="F380" s="17" t="s">
        <v>2186</v>
      </c>
      <c r="G380" s="17" t="s">
        <v>2187</v>
      </c>
      <c r="H380" s="17" t="s">
        <v>515</v>
      </c>
      <c r="I380" s="17" t="s">
        <v>1932</v>
      </c>
      <c r="J380" s="17" t="s">
        <v>1696</v>
      </c>
      <c r="K380" s="17">
        <v>1334</v>
      </c>
      <c r="L380" s="17" t="s">
        <v>633</v>
      </c>
      <c r="M380" s="17" t="s">
        <v>1711</v>
      </c>
    </row>
    <row r="381" spans="1:13" x14ac:dyDescent="0.35">
      <c r="A381" s="17" t="s">
        <v>2188</v>
      </c>
      <c r="B381" s="17">
        <v>2000070068</v>
      </c>
      <c r="C381" s="17" t="s">
        <v>2189</v>
      </c>
      <c r="D381" s="17" t="s">
        <v>2190</v>
      </c>
      <c r="E381" s="17" t="s">
        <v>778</v>
      </c>
      <c r="F381" s="17" t="s">
        <v>2191</v>
      </c>
      <c r="G381" s="17" t="s">
        <v>2178</v>
      </c>
      <c r="H381" s="17" t="s">
        <v>513</v>
      </c>
      <c r="I381" s="17"/>
      <c r="J381" s="17" t="s">
        <v>1696</v>
      </c>
      <c r="K381" s="17">
        <v>1334</v>
      </c>
      <c r="L381" s="17" t="s">
        <v>633</v>
      </c>
      <c r="M381" s="17" t="s">
        <v>1703</v>
      </c>
    </row>
    <row r="382" spans="1:13" x14ac:dyDescent="0.35">
      <c r="A382" s="17" t="s">
        <v>2192</v>
      </c>
      <c r="B382" s="17">
        <v>2000070120</v>
      </c>
      <c r="C382" s="17" t="s">
        <v>2193</v>
      </c>
      <c r="D382" s="17" t="s">
        <v>2194</v>
      </c>
      <c r="E382" s="17" t="s">
        <v>778</v>
      </c>
      <c r="F382" s="17">
        <v>95124</v>
      </c>
      <c r="G382" s="17" t="s">
        <v>974</v>
      </c>
      <c r="H382" s="17" t="s">
        <v>511</v>
      </c>
      <c r="I382" s="17" t="s">
        <v>1932</v>
      </c>
      <c r="J382" s="17" t="s">
        <v>1696</v>
      </c>
      <c r="K382" s="17">
        <v>1334</v>
      </c>
      <c r="L382" s="17" t="s">
        <v>633</v>
      </c>
      <c r="M382" s="17" t="s">
        <v>1707</v>
      </c>
    </row>
    <row r="383" spans="1:13" x14ac:dyDescent="0.35">
      <c r="A383" s="17" t="s">
        <v>2195</v>
      </c>
      <c r="B383" s="17">
        <v>2000070314</v>
      </c>
      <c r="C383" s="17" t="s">
        <v>2196</v>
      </c>
      <c r="D383" s="17" t="s">
        <v>2197</v>
      </c>
      <c r="E383" s="17" t="s">
        <v>778</v>
      </c>
      <c r="F383" s="17">
        <v>78759</v>
      </c>
      <c r="G383" s="17" t="s">
        <v>2198</v>
      </c>
      <c r="H383" s="17" t="s">
        <v>516</v>
      </c>
      <c r="I383" s="17" t="s">
        <v>2199</v>
      </c>
      <c r="J383" s="17" t="s">
        <v>1696</v>
      </c>
      <c r="K383" s="17">
        <v>1334</v>
      </c>
      <c r="L383" s="17" t="s">
        <v>633</v>
      </c>
      <c r="M383" s="17" t="s">
        <v>1711</v>
      </c>
    </row>
    <row r="384" spans="1:13" x14ac:dyDescent="0.35">
      <c r="A384" s="17" t="s">
        <v>2200</v>
      </c>
      <c r="B384" s="17">
        <v>2000071039</v>
      </c>
      <c r="C384" s="17" t="s">
        <v>2201</v>
      </c>
      <c r="D384" s="17" t="s">
        <v>2202</v>
      </c>
      <c r="E384" s="17" t="s">
        <v>676</v>
      </c>
      <c r="F384" s="17">
        <v>200072</v>
      </c>
      <c r="G384" s="17" t="s">
        <v>1562</v>
      </c>
      <c r="H384" s="17" t="s">
        <v>515</v>
      </c>
      <c r="I384" s="17" t="s">
        <v>2077</v>
      </c>
      <c r="J384" s="17" t="s">
        <v>1696</v>
      </c>
      <c r="K384" s="17">
        <v>1334</v>
      </c>
      <c r="L384" s="17" t="s">
        <v>633</v>
      </c>
      <c r="M384" s="17" t="s">
        <v>1722</v>
      </c>
    </row>
    <row r="385" spans="1:13" x14ac:dyDescent="0.35">
      <c r="A385" s="17" t="s">
        <v>2203</v>
      </c>
      <c r="B385" s="17">
        <v>2000071735</v>
      </c>
      <c r="C385" s="17" t="s">
        <v>2204</v>
      </c>
      <c r="D385" s="17" t="s">
        <v>2205</v>
      </c>
      <c r="E385" s="17" t="s">
        <v>702</v>
      </c>
      <c r="F385" s="17" t="s">
        <v>2206</v>
      </c>
      <c r="G385" s="17" t="s">
        <v>2207</v>
      </c>
      <c r="H385" s="17" t="s">
        <v>511</v>
      </c>
      <c r="I385" s="17" t="s">
        <v>877</v>
      </c>
      <c r="J385" s="17" t="s">
        <v>1696</v>
      </c>
      <c r="K385" s="17">
        <v>1334</v>
      </c>
      <c r="L385" s="17" t="s">
        <v>633</v>
      </c>
      <c r="M385" s="17" t="s">
        <v>1703</v>
      </c>
    </row>
    <row r="386" spans="1:13" x14ac:dyDescent="0.35">
      <c r="A386" s="17" t="s">
        <v>2208</v>
      </c>
      <c r="B386" s="17">
        <v>2000072339</v>
      </c>
      <c r="C386" s="17" t="s">
        <v>2209</v>
      </c>
      <c r="D386" s="17" t="s">
        <v>2210</v>
      </c>
      <c r="E386" s="17" t="s">
        <v>778</v>
      </c>
      <c r="F386" s="17">
        <v>60693</v>
      </c>
      <c r="G386" s="17" t="s">
        <v>2154</v>
      </c>
      <c r="H386" s="17" t="s">
        <v>513</v>
      </c>
      <c r="I386" s="17"/>
      <c r="J386" s="17" t="s">
        <v>1696</v>
      </c>
      <c r="K386" s="17">
        <v>1334</v>
      </c>
      <c r="L386" s="17" t="s">
        <v>633</v>
      </c>
      <c r="M386" s="17" t="s">
        <v>1703</v>
      </c>
    </row>
    <row r="387" spans="1:13" x14ac:dyDescent="0.35">
      <c r="A387" s="17" t="s">
        <v>2211</v>
      </c>
      <c r="B387" s="17">
        <v>2000072449</v>
      </c>
      <c r="C387" s="17" t="s">
        <v>2212</v>
      </c>
      <c r="D387" s="17" t="s">
        <v>2213</v>
      </c>
      <c r="E387" s="17" t="s">
        <v>778</v>
      </c>
      <c r="F387" s="17" t="s">
        <v>2214</v>
      </c>
      <c r="G387" s="17" t="s">
        <v>974</v>
      </c>
      <c r="H387" s="17" t="s">
        <v>511</v>
      </c>
      <c r="I387" s="17" t="s">
        <v>1778</v>
      </c>
      <c r="J387" s="17" t="s">
        <v>1696</v>
      </c>
      <c r="K387" s="17">
        <v>1334</v>
      </c>
      <c r="L387" s="17" t="s">
        <v>633</v>
      </c>
      <c r="M387" s="17" t="s">
        <v>1711</v>
      </c>
    </row>
    <row r="388" spans="1:13" x14ac:dyDescent="0.35">
      <c r="A388" s="17" t="s">
        <v>2215</v>
      </c>
      <c r="B388" s="17">
        <v>2000072887</v>
      </c>
      <c r="C388" s="17" t="s">
        <v>2216</v>
      </c>
      <c r="D388" s="17" t="s">
        <v>2217</v>
      </c>
      <c r="E388" s="17" t="s">
        <v>778</v>
      </c>
      <c r="F388" s="17">
        <v>10036</v>
      </c>
      <c r="G388" s="17" t="s">
        <v>2178</v>
      </c>
      <c r="H388" s="17" t="s">
        <v>513</v>
      </c>
      <c r="I388" s="17"/>
      <c r="J388" s="17" t="s">
        <v>1696</v>
      </c>
      <c r="K388" s="17">
        <v>1334</v>
      </c>
      <c r="L388" s="17" t="s">
        <v>633</v>
      </c>
      <c r="M388" s="17" t="s">
        <v>1707</v>
      </c>
    </row>
    <row r="389" spans="1:13" x14ac:dyDescent="0.35">
      <c r="A389" s="17" t="s">
        <v>2218</v>
      </c>
      <c r="B389" s="17">
        <v>2000073155</v>
      </c>
      <c r="C389" s="17" t="s">
        <v>2219</v>
      </c>
      <c r="D389" s="17" t="s">
        <v>2220</v>
      </c>
      <c r="E389" s="17" t="s">
        <v>826</v>
      </c>
      <c r="F389" s="17">
        <v>85579</v>
      </c>
      <c r="G389" s="17" t="s">
        <v>2221</v>
      </c>
      <c r="H389" s="17" t="s">
        <v>511</v>
      </c>
      <c r="I389" s="17" t="s">
        <v>1721</v>
      </c>
      <c r="J389" s="17" t="s">
        <v>1696</v>
      </c>
      <c r="K389" s="17">
        <v>1334</v>
      </c>
      <c r="L389" s="17" t="s">
        <v>633</v>
      </c>
      <c r="M389" s="17" t="s">
        <v>1711</v>
      </c>
    </row>
    <row r="390" spans="1:13" x14ac:dyDescent="0.35">
      <c r="A390" s="17" t="s">
        <v>2222</v>
      </c>
      <c r="B390" s="17">
        <v>2000074624</v>
      </c>
      <c r="C390" s="17" t="s">
        <v>2223</v>
      </c>
      <c r="D390" s="17" t="s">
        <v>2224</v>
      </c>
      <c r="E390" s="17" t="s">
        <v>682</v>
      </c>
      <c r="F390" s="17" t="s">
        <v>2225</v>
      </c>
      <c r="G390" s="17" t="s">
        <v>2226</v>
      </c>
      <c r="H390" s="17" t="s">
        <v>516</v>
      </c>
      <c r="I390" s="17" t="s">
        <v>698</v>
      </c>
      <c r="J390" s="17" t="s">
        <v>1696</v>
      </c>
      <c r="K390" s="17">
        <v>1334</v>
      </c>
      <c r="L390" s="17" t="s">
        <v>633</v>
      </c>
      <c r="M390" s="17" t="s">
        <v>1707</v>
      </c>
    </row>
    <row r="391" spans="1:13" x14ac:dyDescent="0.35">
      <c r="A391" s="17" t="s">
        <v>2227</v>
      </c>
      <c r="B391" s="17">
        <v>2000075050</v>
      </c>
      <c r="C391" s="17" t="s">
        <v>2228</v>
      </c>
      <c r="D391" s="17" t="s">
        <v>2229</v>
      </c>
      <c r="E391" s="17" t="s">
        <v>778</v>
      </c>
      <c r="F391" s="17">
        <v>15276</v>
      </c>
      <c r="G391" s="17" t="s">
        <v>2230</v>
      </c>
      <c r="H391" s="17" t="s">
        <v>513</v>
      </c>
      <c r="I391" s="17"/>
      <c r="J391" s="17" t="s">
        <v>1696</v>
      </c>
      <c r="K391" s="17">
        <v>1334</v>
      </c>
      <c r="L391" s="17" t="s">
        <v>633</v>
      </c>
      <c r="M391" s="17" t="s">
        <v>1722</v>
      </c>
    </row>
    <row r="392" spans="1:13" x14ac:dyDescent="0.35">
      <c r="A392" s="17" t="s">
        <v>958</v>
      </c>
      <c r="B392" s="17">
        <v>2000076496</v>
      </c>
      <c r="C392" s="17" t="s">
        <v>2231</v>
      </c>
      <c r="D392" s="17" t="s">
        <v>2232</v>
      </c>
      <c r="E392" s="17" t="s">
        <v>676</v>
      </c>
      <c r="F392" s="17">
        <v>210023</v>
      </c>
      <c r="G392" s="17" t="s">
        <v>958</v>
      </c>
      <c r="H392" s="17" t="s">
        <v>512</v>
      </c>
      <c r="I392" s="17" t="s">
        <v>958</v>
      </c>
      <c r="J392" s="17" t="s">
        <v>1696</v>
      </c>
      <c r="K392" s="17">
        <v>1334</v>
      </c>
      <c r="L392" s="17" t="s">
        <v>633</v>
      </c>
      <c r="M392" s="17" t="s">
        <v>1703</v>
      </c>
    </row>
    <row r="393" spans="1:13" x14ac:dyDescent="0.35">
      <c r="A393" s="17" t="s">
        <v>2233</v>
      </c>
      <c r="B393" s="17">
        <v>2000077379</v>
      </c>
      <c r="C393" s="17" t="s">
        <v>2234</v>
      </c>
      <c r="D393" s="17" t="s">
        <v>2235</v>
      </c>
      <c r="E393" s="17" t="s">
        <v>778</v>
      </c>
      <c r="F393" s="17" t="s">
        <v>2236</v>
      </c>
      <c r="G393" s="17" t="s">
        <v>974</v>
      </c>
      <c r="H393" s="17" t="s">
        <v>515</v>
      </c>
      <c r="I393" s="17" t="s">
        <v>1932</v>
      </c>
      <c r="J393" s="17" t="s">
        <v>1696</v>
      </c>
      <c r="K393" s="17">
        <v>1334</v>
      </c>
      <c r="L393" s="17" t="s">
        <v>633</v>
      </c>
      <c r="M393" s="17" t="s">
        <v>1722</v>
      </c>
    </row>
    <row r="394" spans="1:13" x14ac:dyDescent="0.35">
      <c r="A394" s="17" t="s">
        <v>2237</v>
      </c>
      <c r="B394" s="17">
        <v>2000077609</v>
      </c>
      <c r="C394" s="17" t="s">
        <v>2238</v>
      </c>
      <c r="D394" s="17" t="s">
        <v>2239</v>
      </c>
      <c r="E394" s="17" t="s">
        <v>1796</v>
      </c>
      <c r="F394" s="17" t="s">
        <v>2240</v>
      </c>
      <c r="G394" s="17" t="s">
        <v>1892</v>
      </c>
      <c r="H394" s="17" t="s">
        <v>516</v>
      </c>
      <c r="I394" s="17" t="s">
        <v>918</v>
      </c>
      <c r="J394" s="17" t="s">
        <v>1696</v>
      </c>
      <c r="K394" s="17">
        <v>1334</v>
      </c>
      <c r="L394" s="17" t="s">
        <v>633</v>
      </c>
      <c r="M394" s="17" t="s">
        <v>1707</v>
      </c>
    </row>
    <row r="395" spans="1:13" x14ac:dyDescent="0.35">
      <c r="A395" s="17" t="s">
        <v>2241</v>
      </c>
      <c r="B395" s="17">
        <v>2000078332</v>
      </c>
      <c r="C395" s="17" t="s">
        <v>2242</v>
      </c>
      <c r="D395" s="17" t="s">
        <v>2243</v>
      </c>
      <c r="E395" s="17" t="s">
        <v>778</v>
      </c>
      <c r="F395" s="17" t="s">
        <v>2244</v>
      </c>
      <c r="G395" s="17" t="s">
        <v>2245</v>
      </c>
      <c r="H395" s="17" t="s">
        <v>513</v>
      </c>
      <c r="I395" s="17"/>
      <c r="J395" s="17" t="s">
        <v>1696</v>
      </c>
      <c r="K395" s="17">
        <v>1334</v>
      </c>
      <c r="L395" s="17" t="s">
        <v>633</v>
      </c>
      <c r="M395" s="17" t="s">
        <v>1711</v>
      </c>
    </row>
    <row r="396" spans="1:13" x14ac:dyDescent="0.35">
      <c r="A396" s="17" t="s">
        <v>2246</v>
      </c>
      <c r="B396" s="17">
        <v>2000079433</v>
      </c>
      <c r="C396" s="17" t="s">
        <v>2247</v>
      </c>
      <c r="D396" s="17" t="s">
        <v>2248</v>
      </c>
      <c r="E396" s="17" t="s">
        <v>1796</v>
      </c>
      <c r="F396" s="17" t="s">
        <v>2249</v>
      </c>
      <c r="G396" s="17" t="s">
        <v>1962</v>
      </c>
      <c r="H396" s="17" t="s">
        <v>516</v>
      </c>
      <c r="I396" s="17" t="s">
        <v>918</v>
      </c>
      <c r="J396" s="17" t="s">
        <v>1696</v>
      </c>
      <c r="K396" s="17">
        <v>1334</v>
      </c>
      <c r="L396" s="17" t="s">
        <v>633</v>
      </c>
      <c r="M396" s="17" t="s">
        <v>1697</v>
      </c>
    </row>
    <row r="397" spans="1:13" x14ac:dyDescent="0.35">
      <c r="A397" s="17" t="s">
        <v>2250</v>
      </c>
      <c r="B397" s="17">
        <v>2000079500</v>
      </c>
      <c r="C397" s="17" t="s">
        <v>2251</v>
      </c>
      <c r="D397" s="17" t="s">
        <v>2252</v>
      </c>
      <c r="E397" s="17" t="s">
        <v>1796</v>
      </c>
      <c r="F397" s="17" t="s">
        <v>2253</v>
      </c>
      <c r="G397" s="17" t="s">
        <v>2254</v>
      </c>
      <c r="H397" s="17" t="s">
        <v>516</v>
      </c>
      <c r="I397" s="17" t="s">
        <v>698</v>
      </c>
      <c r="J397" s="17" t="s">
        <v>1696</v>
      </c>
      <c r="K397" s="17">
        <v>1334</v>
      </c>
      <c r="L397" s="17" t="s">
        <v>633</v>
      </c>
      <c r="M397" s="17" t="s">
        <v>1735</v>
      </c>
    </row>
    <row r="398" spans="1:13" x14ac:dyDescent="0.35">
      <c r="A398" s="17" t="s">
        <v>2255</v>
      </c>
      <c r="B398" s="17">
        <v>2000080686</v>
      </c>
      <c r="C398" s="17" t="s">
        <v>2256</v>
      </c>
      <c r="D398" s="17" t="s">
        <v>2257</v>
      </c>
      <c r="E398" s="17" t="s">
        <v>826</v>
      </c>
      <c r="F398" s="17">
        <v>61476</v>
      </c>
      <c r="G398" s="17" t="s">
        <v>2258</v>
      </c>
      <c r="H398" s="17" t="s">
        <v>516</v>
      </c>
      <c r="I398" s="17" t="s">
        <v>2259</v>
      </c>
      <c r="J398" s="17" t="s">
        <v>1696</v>
      </c>
      <c r="K398" s="17">
        <v>1334</v>
      </c>
      <c r="L398" s="17" t="s">
        <v>633</v>
      </c>
      <c r="M398" s="17" t="s">
        <v>1707</v>
      </c>
    </row>
    <row r="399" spans="1:13" x14ac:dyDescent="0.35">
      <c r="A399" s="17" t="s">
        <v>2260</v>
      </c>
      <c r="B399" s="17">
        <v>2000081504</v>
      </c>
      <c r="C399" s="17" t="s">
        <v>2261</v>
      </c>
      <c r="D399" s="17" t="s">
        <v>2262</v>
      </c>
      <c r="E399" s="17" t="s">
        <v>778</v>
      </c>
      <c r="F399" s="17">
        <v>1748</v>
      </c>
      <c r="G399" s="17" t="s">
        <v>2263</v>
      </c>
      <c r="H399" s="17" t="s">
        <v>512</v>
      </c>
      <c r="I399" s="17" t="s">
        <v>2263</v>
      </c>
      <c r="J399" s="17" t="s">
        <v>1696</v>
      </c>
      <c r="K399" s="17">
        <v>1334</v>
      </c>
      <c r="L399" s="17" t="s">
        <v>633</v>
      </c>
      <c r="M399" s="17" t="s">
        <v>1788</v>
      </c>
    </row>
    <row r="400" spans="1:13" x14ac:dyDescent="0.35">
      <c r="A400" s="17" t="s">
        <v>2264</v>
      </c>
      <c r="B400" s="17">
        <v>2000081564</v>
      </c>
      <c r="C400" s="17" t="s">
        <v>2265</v>
      </c>
      <c r="D400" s="17" t="s">
        <v>2266</v>
      </c>
      <c r="E400" s="17" t="s">
        <v>1796</v>
      </c>
      <c r="F400" s="17" t="s">
        <v>2267</v>
      </c>
      <c r="G400" s="17" t="s">
        <v>698</v>
      </c>
      <c r="H400" s="17" t="s">
        <v>516</v>
      </c>
      <c r="I400" s="17" t="s">
        <v>698</v>
      </c>
      <c r="J400" s="17" t="s">
        <v>1696</v>
      </c>
      <c r="K400" s="17">
        <v>1334</v>
      </c>
      <c r="L400" s="17" t="s">
        <v>633</v>
      </c>
      <c r="M400" s="17" t="s">
        <v>1711</v>
      </c>
    </row>
    <row r="401" spans="1:13" x14ac:dyDescent="0.35">
      <c r="A401" s="17" t="s">
        <v>2268</v>
      </c>
      <c r="B401" s="17">
        <v>2000081817</v>
      </c>
      <c r="C401" s="17" t="s">
        <v>2269</v>
      </c>
      <c r="D401" s="17" t="s">
        <v>2270</v>
      </c>
      <c r="E401" s="17" t="s">
        <v>671</v>
      </c>
      <c r="F401" s="17">
        <v>16153</v>
      </c>
      <c r="G401" s="17" t="s">
        <v>2271</v>
      </c>
      <c r="H401" s="17" t="s">
        <v>513</v>
      </c>
      <c r="I401" s="17"/>
      <c r="J401" s="17" t="s">
        <v>1696</v>
      </c>
      <c r="K401" s="17">
        <v>1334</v>
      </c>
      <c r="L401" s="17" t="s">
        <v>633</v>
      </c>
      <c r="M401" s="17" t="s">
        <v>2272</v>
      </c>
    </row>
    <row r="402" spans="1:13" x14ac:dyDescent="0.35">
      <c r="A402" s="17" t="s">
        <v>1928</v>
      </c>
      <c r="B402" s="17">
        <v>2000081934</v>
      </c>
      <c r="C402" s="17" t="s">
        <v>2273</v>
      </c>
      <c r="D402" s="17" t="s">
        <v>2274</v>
      </c>
      <c r="E402" s="17" t="s">
        <v>665</v>
      </c>
      <c r="F402" s="17" t="s">
        <v>2275</v>
      </c>
      <c r="G402" s="17" t="s">
        <v>2276</v>
      </c>
      <c r="H402" s="17" t="s">
        <v>516</v>
      </c>
      <c r="I402" s="17" t="s">
        <v>1721</v>
      </c>
      <c r="J402" s="17" t="s">
        <v>1696</v>
      </c>
      <c r="K402" s="17">
        <v>1334</v>
      </c>
      <c r="L402" s="17" t="s">
        <v>633</v>
      </c>
      <c r="M402" s="17" t="s">
        <v>1703</v>
      </c>
    </row>
    <row r="403" spans="1:13" x14ac:dyDescent="0.35">
      <c r="A403" s="17" t="s">
        <v>2277</v>
      </c>
      <c r="B403" s="17">
        <v>2000082073</v>
      </c>
      <c r="C403" s="17" t="s">
        <v>2278</v>
      </c>
      <c r="D403" s="17" t="s">
        <v>2279</v>
      </c>
      <c r="E403" s="17" t="s">
        <v>1796</v>
      </c>
      <c r="F403" s="17" t="s">
        <v>2280</v>
      </c>
      <c r="G403" s="17" t="s">
        <v>698</v>
      </c>
      <c r="H403" s="17" t="s">
        <v>516</v>
      </c>
      <c r="I403" s="17" t="s">
        <v>698</v>
      </c>
      <c r="J403" s="17" t="s">
        <v>1696</v>
      </c>
      <c r="K403" s="17">
        <v>1334</v>
      </c>
      <c r="L403" s="17" t="s">
        <v>633</v>
      </c>
      <c r="M403" s="17" t="s">
        <v>1735</v>
      </c>
    </row>
    <row r="404" spans="1:13" x14ac:dyDescent="0.35">
      <c r="A404" s="17" t="s">
        <v>2281</v>
      </c>
      <c r="B404" s="17">
        <v>2000085347</v>
      </c>
      <c r="C404" s="17" t="s">
        <v>2282</v>
      </c>
      <c r="D404" s="17" t="s">
        <v>2283</v>
      </c>
      <c r="E404" s="17" t="s">
        <v>778</v>
      </c>
      <c r="F404" s="17">
        <v>60532</v>
      </c>
      <c r="G404" s="17" t="s">
        <v>2284</v>
      </c>
      <c r="H404" s="17" t="s">
        <v>512</v>
      </c>
      <c r="I404" s="17" t="s">
        <v>2285</v>
      </c>
      <c r="J404" s="17" t="s">
        <v>1696</v>
      </c>
      <c r="K404" s="17">
        <v>1334</v>
      </c>
      <c r="L404" s="17" t="s">
        <v>633</v>
      </c>
      <c r="M404" s="17" t="s">
        <v>1707</v>
      </c>
    </row>
    <row r="405" spans="1:13" x14ac:dyDescent="0.35">
      <c r="A405" s="17" t="s">
        <v>2286</v>
      </c>
      <c r="B405" s="17">
        <v>2000086473</v>
      </c>
      <c r="C405" s="17" t="s">
        <v>2287</v>
      </c>
      <c r="D405" s="17" t="s">
        <v>2288</v>
      </c>
      <c r="E405" s="17" t="s">
        <v>1796</v>
      </c>
      <c r="F405" s="17" t="s">
        <v>2289</v>
      </c>
      <c r="G405" s="17" t="s">
        <v>918</v>
      </c>
      <c r="H405" s="17" t="s">
        <v>512</v>
      </c>
      <c r="I405" s="17" t="s">
        <v>2290</v>
      </c>
      <c r="J405" s="17" t="s">
        <v>1696</v>
      </c>
      <c r="K405" s="17">
        <v>1334</v>
      </c>
      <c r="L405" s="17" t="s">
        <v>633</v>
      </c>
      <c r="M405" s="17" t="s">
        <v>1707</v>
      </c>
    </row>
    <row r="406" spans="1:13" x14ac:dyDescent="0.35">
      <c r="A406" s="17" t="s">
        <v>2291</v>
      </c>
      <c r="B406" s="17">
        <v>2000086678</v>
      </c>
      <c r="C406" s="17" t="s">
        <v>2292</v>
      </c>
      <c r="D406" s="17" t="s">
        <v>2293</v>
      </c>
      <c r="E406" s="17" t="s">
        <v>702</v>
      </c>
      <c r="F406" s="17" t="s">
        <v>2294</v>
      </c>
      <c r="G406" s="17" t="s">
        <v>2295</v>
      </c>
      <c r="H406" s="17" t="s">
        <v>513</v>
      </c>
      <c r="I406" s="17"/>
      <c r="J406" s="17" t="s">
        <v>1696</v>
      </c>
      <c r="K406" s="17">
        <v>1334</v>
      </c>
      <c r="L406" s="17" t="s">
        <v>633</v>
      </c>
      <c r="M406" s="17" t="s">
        <v>1722</v>
      </c>
    </row>
    <row r="407" spans="1:13" x14ac:dyDescent="0.35">
      <c r="A407" s="17" t="s">
        <v>2296</v>
      </c>
      <c r="B407" s="17">
        <v>2000087114</v>
      </c>
      <c r="C407" s="17" t="s">
        <v>2297</v>
      </c>
      <c r="D407" s="17" t="s">
        <v>2298</v>
      </c>
      <c r="E407" s="17" t="s">
        <v>665</v>
      </c>
      <c r="F407" s="17" t="s">
        <v>2299</v>
      </c>
      <c r="G407" s="17" t="s">
        <v>2300</v>
      </c>
      <c r="H407" s="17" t="s">
        <v>513</v>
      </c>
      <c r="I407" s="17"/>
      <c r="J407" s="17" t="s">
        <v>1696</v>
      </c>
      <c r="K407" s="17">
        <v>1334</v>
      </c>
      <c r="L407" s="17" t="s">
        <v>633</v>
      </c>
      <c r="M407" s="17" t="s">
        <v>1707</v>
      </c>
    </row>
    <row r="408" spans="1:13" x14ac:dyDescent="0.35">
      <c r="A408" s="17" t="s">
        <v>2301</v>
      </c>
      <c r="B408" s="17">
        <v>2000087471</v>
      </c>
      <c r="C408" s="17" t="s">
        <v>2302</v>
      </c>
      <c r="D408" s="17" t="s">
        <v>2303</v>
      </c>
      <c r="E408" s="17" t="s">
        <v>778</v>
      </c>
      <c r="F408" s="17" t="s">
        <v>2304</v>
      </c>
      <c r="G408" s="17" t="s">
        <v>2305</v>
      </c>
      <c r="H408" s="17" t="s">
        <v>512</v>
      </c>
      <c r="I408" s="17" t="s">
        <v>2306</v>
      </c>
      <c r="J408" s="17" t="s">
        <v>1696</v>
      </c>
      <c r="K408" s="17">
        <v>1334</v>
      </c>
      <c r="L408" s="17" t="s">
        <v>633</v>
      </c>
      <c r="M408" s="17" t="s">
        <v>2065</v>
      </c>
    </row>
    <row r="409" spans="1:13" x14ac:dyDescent="0.35">
      <c r="A409" s="17" t="s">
        <v>2307</v>
      </c>
      <c r="B409" s="17">
        <v>2000088053</v>
      </c>
      <c r="C409" s="17" t="s">
        <v>2308</v>
      </c>
      <c r="D409" s="17" t="s">
        <v>2309</v>
      </c>
      <c r="E409" s="17" t="s">
        <v>778</v>
      </c>
      <c r="F409" s="17">
        <v>11235</v>
      </c>
      <c r="G409" s="17" t="s">
        <v>2310</v>
      </c>
      <c r="H409" s="17" t="s">
        <v>514</v>
      </c>
      <c r="I409" s="17" t="s">
        <v>2310</v>
      </c>
      <c r="J409" s="17" t="s">
        <v>1696</v>
      </c>
      <c r="K409" s="17">
        <v>1334</v>
      </c>
      <c r="L409" s="17" t="s">
        <v>633</v>
      </c>
      <c r="M409" s="17" t="s">
        <v>1707</v>
      </c>
    </row>
    <row r="410" spans="1:13" x14ac:dyDescent="0.35">
      <c r="A410" s="17" t="s">
        <v>2311</v>
      </c>
      <c r="B410" s="17">
        <v>2000088373</v>
      </c>
      <c r="C410" s="17" t="s">
        <v>2312</v>
      </c>
      <c r="D410" s="17" t="s">
        <v>2313</v>
      </c>
      <c r="E410" s="17" t="s">
        <v>778</v>
      </c>
      <c r="F410" s="17">
        <v>10172</v>
      </c>
      <c r="G410" s="17" t="s">
        <v>2178</v>
      </c>
      <c r="H410" s="17" t="s">
        <v>513</v>
      </c>
      <c r="I410" s="17"/>
      <c r="J410" s="17" t="s">
        <v>1696</v>
      </c>
      <c r="K410" s="17">
        <v>1334</v>
      </c>
      <c r="L410" s="17" t="s">
        <v>633</v>
      </c>
      <c r="M410" s="17" t="s">
        <v>1703</v>
      </c>
    </row>
    <row r="411" spans="1:13" x14ac:dyDescent="0.35">
      <c r="A411" s="17" t="s">
        <v>2314</v>
      </c>
      <c r="B411" s="17">
        <v>2000088758</v>
      </c>
      <c r="C411" s="17" t="s">
        <v>2315</v>
      </c>
      <c r="D411" s="17" t="s">
        <v>2316</v>
      </c>
      <c r="E411" s="17" t="s">
        <v>1796</v>
      </c>
      <c r="F411" s="17" t="s">
        <v>2317</v>
      </c>
      <c r="G411" s="17" t="s">
        <v>1962</v>
      </c>
      <c r="H411" s="17" t="s">
        <v>516</v>
      </c>
      <c r="I411" s="17" t="s">
        <v>918</v>
      </c>
      <c r="J411" s="17" t="s">
        <v>1696</v>
      </c>
      <c r="K411" s="17">
        <v>1334</v>
      </c>
      <c r="L411" s="17" t="s">
        <v>633</v>
      </c>
      <c r="M411" s="17" t="s">
        <v>1707</v>
      </c>
    </row>
    <row r="412" spans="1:13" x14ac:dyDescent="0.35">
      <c r="A412" s="17" t="s">
        <v>2318</v>
      </c>
      <c r="B412" s="17">
        <v>2000090410</v>
      </c>
      <c r="C412" s="17" t="s">
        <v>2319</v>
      </c>
      <c r="D412" s="17" t="s">
        <v>2320</v>
      </c>
      <c r="E412" s="17" t="s">
        <v>660</v>
      </c>
      <c r="F412" s="17">
        <v>189352</v>
      </c>
      <c r="G412" s="17" t="s">
        <v>661</v>
      </c>
      <c r="H412" s="17" t="s">
        <v>513</v>
      </c>
      <c r="I412" s="17"/>
      <c r="J412" s="17" t="s">
        <v>1696</v>
      </c>
      <c r="K412" s="17">
        <v>1334</v>
      </c>
      <c r="L412" s="17" t="s">
        <v>633</v>
      </c>
      <c r="M412" s="17" t="s">
        <v>1703</v>
      </c>
    </row>
    <row r="413" spans="1:13" x14ac:dyDescent="0.35">
      <c r="A413" s="17" t="s">
        <v>2321</v>
      </c>
      <c r="B413" s="17">
        <v>2000090422</v>
      </c>
      <c r="C413" s="17" t="s">
        <v>2322</v>
      </c>
      <c r="D413" s="17" t="s">
        <v>2323</v>
      </c>
      <c r="E413" s="17" t="s">
        <v>682</v>
      </c>
      <c r="F413" s="17" t="s">
        <v>2324</v>
      </c>
      <c r="G413" s="17" t="s">
        <v>2325</v>
      </c>
      <c r="H413" s="17" t="s">
        <v>513</v>
      </c>
      <c r="I413" s="17"/>
      <c r="J413" s="17" t="s">
        <v>1696</v>
      </c>
      <c r="K413" s="17">
        <v>1334</v>
      </c>
      <c r="L413" s="17" t="s">
        <v>633</v>
      </c>
      <c r="M413" s="17" t="s">
        <v>2326</v>
      </c>
    </row>
    <row r="414" spans="1:13" x14ac:dyDescent="0.35">
      <c r="A414" s="17" t="s">
        <v>2327</v>
      </c>
      <c r="B414" s="17">
        <v>2000090428</v>
      </c>
      <c r="C414" s="17" t="s">
        <v>2328</v>
      </c>
      <c r="D414" s="17" t="s">
        <v>2329</v>
      </c>
      <c r="E414" s="17" t="s">
        <v>676</v>
      </c>
      <c r="F414" s="17">
        <v>215300</v>
      </c>
      <c r="G414" s="17" t="s">
        <v>2330</v>
      </c>
      <c r="H414" s="17" t="s">
        <v>511</v>
      </c>
      <c r="I414" s="17" t="s">
        <v>877</v>
      </c>
      <c r="J414" s="17" t="s">
        <v>1696</v>
      </c>
      <c r="K414" s="17">
        <v>1334</v>
      </c>
      <c r="L414" s="17" t="s">
        <v>633</v>
      </c>
      <c r="M414" s="17" t="s">
        <v>1722</v>
      </c>
    </row>
    <row r="415" spans="1:13" x14ac:dyDescent="0.35">
      <c r="A415" s="17" t="s">
        <v>2331</v>
      </c>
      <c r="B415" s="17">
        <v>2000091026</v>
      </c>
      <c r="C415" s="17" t="s">
        <v>2332</v>
      </c>
      <c r="D415" s="17" t="s">
        <v>2333</v>
      </c>
      <c r="E415" s="17" t="s">
        <v>702</v>
      </c>
      <c r="F415" s="17" t="s">
        <v>1761</v>
      </c>
      <c r="G415" s="17" t="s">
        <v>553</v>
      </c>
      <c r="H415" s="17" t="s">
        <v>512</v>
      </c>
      <c r="I415" s="17" t="s">
        <v>553</v>
      </c>
      <c r="J415" s="17" t="s">
        <v>1696</v>
      </c>
      <c r="K415" s="17">
        <v>1334</v>
      </c>
      <c r="L415" s="17" t="s">
        <v>633</v>
      </c>
      <c r="M415" s="17" t="s">
        <v>1697</v>
      </c>
    </row>
    <row r="416" spans="1:13" x14ac:dyDescent="0.35">
      <c r="A416" s="17" t="s">
        <v>2334</v>
      </c>
      <c r="B416" s="17">
        <v>2000092348</v>
      </c>
      <c r="C416" s="17" t="s">
        <v>2335</v>
      </c>
      <c r="D416" s="17" t="s">
        <v>2336</v>
      </c>
      <c r="E416" s="17" t="s">
        <v>1796</v>
      </c>
      <c r="F416" s="17" t="s">
        <v>2337</v>
      </c>
      <c r="G416" s="17" t="s">
        <v>1972</v>
      </c>
      <c r="H416" s="17" t="s">
        <v>516</v>
      </c>
      <c r="I416" s="17" t="s">
        <v>698</v>
      </c>
      <c r="J416" s="17" t="s">
        <v>1696</v>
      </c>
      <c r="K416" s="17">
        <v>1334</v>
      </c>
      <c r="L416" s="17" t="s">
        <v>633</v>
      </c>
      <c r="M416" s="17" t="s">
        <v>2057</v>
      </c>
    </row>
    <row r="417" spans="1:13" x14ac:dyDescent="0.35">
      <c r="A417" s="17" t="s">
        <v>2338</v>
      </c>
      <c r="B417" s="17">
        <v>2000094119</v>
      </c>
      <c r="C417" s="17" t="s">
        <v>2339</v>
      </c>
      <c r="D417" s="17" t="s">
        <v>2340</v>
      </c>
      <c r="E417" s="17" t="s">
        <v>875</v>
      </c>
      <c r="F417" s="17">
        <v>75101</v>
      </c>
      <c r="G417" s="17" t="s">
        <v>2341</v>
      </c>
      <c r="H417" s="17" t="s">
        <v>516</v>
      </c>
      <c r="I417" s="17" t="s">
        <v>2342</v>
      </c>
      <c r="J417" s="17" t="s">
        <v>1696</v>
      </c>
      <c r="K417" s="17">
        <v>1334</v>
      </c>
      <c r="L417" s="17" t="s">
        <v>633</v>
      </c>
      <c r="M417" s="17" t="s">
        <v>1703</v>
      </c>
    </row>
    <row r="418" spans="1:13" x14ac:dyDescent="0.35">
      <c r="A418" s="17" t="s">
        <v>2343</v>
      </c>
      <c r="B418" s="17">
        <v>2000094910</v>
      </c>
      <c r="C418" s="17" t="s">
        <v>48</v>
      </c>
      <c r="D418" s="17" t="s">
        <v>2344</v>
      </c>
      <c r="E418" s="17" t="s">
        <v>1796</v>
      </c>
      <c r="F418" s="17" t="s">
        <v>2345</v>
      </c>
      <c r="G418" s="17" t="s">
        <v>698</v>
      </c>
      <c r="H418" s="17" t="s">
        <v>516</v>
      </c>
      <c r="I418" s="17" t="s">
        <v>1771</v>
      </c>
      <c r="J418" s="17" t="s">
        <v>1696</v>
      </c>
      <c r="K418" s="17">
        <v>1334</v>
      </c>
      <c r="L418" s="17" t="s">
        <v>633</v>
      </c>
      <c r="M418" s="17" t="s">
        <v>1711</v>
      </c>
    </row>
    <row r="419" spans="1:13" x14ac:dyDescent="0.35">
      <c r="A419" s="17" t="s">
        <v>2346</v>
      </c>
      <c r="B419" s="17">
        <v>2000095117</v>
      </c>
      <c r="C419" s="17" t="s">
        <v>2347</v>
      </c>
      <c r="D419" s="17" t="s">
        <v>2348</v>
      </c>
      <c r="E419" s="17" t="s">
        <v>778</v>
      </c>
      <c r="F419" s="17">
        <v>97008</v>
      </c>
      <c r="G419" s="17" t="s">
        <v>2172</v>
      </c>
      <c r="H419" s="17" t="s">
        <v>1702</v>
      </c>
      <c r="I419" s="17" t="s">
        <v>779</v>
      </c>
      <c r="J419" s="17" t="s">
        <v>1696</v>
      </c>
      <c r="K419" s="17">
        <v>1334</v>
      </c>
      <c r="L419" s="17" t="s">
        <v>633</v>
      </c>
      <c r="M419" s="17" t="s">
        <v>2057</v>
      </c>
    </row>
    <row r="420" spans="1:13" x14ac:dyDescent="0.35">
      <c r="A420" s="17" t="s">
        <v>2349</v>
      </c>
      <c r="B420" s="17">
        <v>2000095374</v>
      </c>
      <c r="C420" s="17" t="s">
        <v>2350</v>
      </c>
      <c r="D420" s="17" t="s">
        <v>2351</v>
      </c>
      <c r="E420" s="17" t="s">
        <v>682</v>
      </c>
      <c r="F420" s="17" t="s">
        <v>2352</v>
      </c>
      <c r="G420" s="17" t="s">
        <v>2353</v>
      </c>
      <c r="H420" s="17" t="s">
        <v>513</v>
      </c>
      <c r="I420" s="17"/>
      <c r="J420" s="17" t="s">
        <v>1696</v>
      </c>
      <c r="K420" s="17">
        <v>1334</v>
      </c>
      <c r="L420" s="17" t="s">
        <v>633</v>
      </c>
      <c r="M420" s="17" t="s">
        <v>1703</v>
      </c>
    </row>
    <row r="421" spans="1:13" x14ac:dyDescent="0.35">
      <c r="A421" s="17" t="s">
        <v>2354</v>
      </c>
      <c r="B421" s="17">
        <v>2000096199</v>
      </c>
      <c r="C421" s="17" t="s">
        <v>2355</v>
      </c>
      <c r="D421" s="17" t="s">
        <v>2356</v>
      </c>
      <c r="E421" s="17" t="s">
        <v>676</v>
      </c>
      <c r="F421" s="17">
        <v>611731</v>
      </c>
      <c r="G421" s="17" t="s">
        <v>2357</v>
      </c>
      <c r="H421" s="17" t="s">
        <v>511</v>
      </c>
      <c r="I421" s="17" t="s">
        <v>2358</v>
      </c>
      <c r="J421" s="17" t="s">
        <v>1696</v>
      </c>
      <c r="K421" s="17">
        <v>1334</v>
      </c>
      <c r="L421" s="17" t="s">
        <v>633</v>
      </c>
      <c r="M421" s="17" t="s">
        <v>1722</v>
      </c>
    </row>
    <row r="422" spans="1:13" x14ac:dyDescent="0.35">
      <c r="A422" s="17" t="s">
        <v>2359</v>
      </c>
      <c r="B422" s="17">
        <v>2000096712</v>
      </c>
      <c r="C422" s="17" t="s">
        <v>2360</v>
      </c>
      <c r="D422" s="17" t="s">
        <v>2361</v>
      </c>
      <c r="E422" s="17" t="s">
        <v>871</v>
      </c>
      <c r="F422" s="17">
        <v>999077</v>
      </c>
      <c r="G422" s="17" t="s">
        <v>872</v>
      </c>
      <c r="H422" s="17" t="s">
        <v>511</v>
      </c>
      <c r="I422" s="17" t="s">
        <v>2362</v>
      </c>
      <c r="J422" s="17" t="s">
        <v>1696</v>
      </c>
      <c r="K422" s="17">
        <v>1334</v>
      </c>
      <c r="L422" s="17" t="s">
        <v>633</v>
      </c>
      <c r="M422" s="17" t="s">
        <v>1722</v>
      </c>
    </row>
    <row r="423" spans="1:13" x14ac:dyDescent="0.35">
      <c r="A423" s="17" t="s">
        <v>2363</v>
      </c>
      <c r="B423" s="17">
        <v>2000097191</v>
      </c>
      <c r="C423" s="17" t="s">
        <v>34</v>
      </c>
      <c r="D423" s="17" t="s">
        <v>2364</v>
      </c>
      <c r="E423" s="17" t="s">
        <v>778</v>
      </c>
      <c r="F423" s="17">
        <v>63017</v>
      </c>
      <c r="G423" s="17" t="s">
        <v>2365</v>
      </c>
      <c r="H423" s="17" t="s">
        <v>512</v>
      </c>
      <c r="I423" s="17" t="s">
        <v>974</v>
      </c>
      <c r="J423" s="17" t="s">
        <v>1696</v>
      </c>
      <c r="K423" s="17">
        <v>1334</v>
      </c>
      <c r="L423" s="17" t="s">
        <v>633</v>
      </c>
      <c r="M423" s="17" t="s">
        <v>1711</v>
      </c>
    </row>
    <row r="424" spans="1:13" x14ac:dyDescent="0.35">
      <c r="A424" s="17" t="s">
        <v>2366</v>
      </c>
      <c r="B424" s="17">
        <v>2000098288</v>
      </c>
      <c r="C424" s="17" t="s">
        <v>56</v>
      </c>
      <c r="D424" s="17" t="s">
        <v>2367</v>
      </c>
      <c r="E424" s="17" t="s">
        <v>2368</v>
      </c>
      <c r="F424" s="17">
        <v>72201</v>
      </c>
      <c r="G424" s="17" t="s">
        <v>2369</v>
      </c>
      <c r="H424" s="17" t="s">
        <v>513</v>
      </c>
      <c r="I424" s="17"/>
      <c r="J424" s="17" t="s">
        <v>1696</v>
      </c>
      <c r="K424" s="17">
        <v>1334</v>
      </c>
      <c r="L424" s="17" t="s">
        <v>633</v>
      </c>
      <c r="M424" s="17" t="s">
        <v>1703</v>
      </c>
    </row>
    <row r="425" spans="1:13" x14ac:dyDescent="0.35">
      <c r="A425" s="17" t="s">
        <v>1831</v>
      </c>
      <c r="B425" s="17">
        <v>2000098534</v>
      </c>
      <c r="C425" s="17" t="s">
        <v>2370</v>
      </c>
      <c r="D425" s="17" t="s">
        <v>2371</v>
      </c>
      <c r="E425" s="17" t="s">
        <v>676</v>
      </c>
      <c r="F425" s="17">
        <v>215100</v>
      </c>
      <c r="G425" s="17" t="s">
        <v>1831</v>
      </c>
      <c r="H425" s="17" t="s">
        <v>511</v>
      </c>
      <c r="I425" s="17" t="s">
        <v>2372</v>
      </c>
      <c r="J425" s="17" t="s">
        <v>1696</v>
      </c>
      <c r="K425" s="17">
        <v>1334</v>
      </c>
      <c r="L425" s="17" t="s">
        <v>633</v>
      </c>
      <c r="M425" s="17" t="s">
        <v>1722</v>
      </c>
    </row>
    <row r="426" spans="1:13" x14ac:dyDescent="0.35">
      <c r="A426" s="17" t="s">
        <v>2373</v>
      </c>
      <c r="B426" s="17">
        <v>2000100001</v>
      </c>
      <c r="C426" s="17" t="s">
        <v>2374</v>
      </c>
      <c r="D426" s="17" t="s">
        <v>2375</v>
      </c>
      <c r="E426" s="17" t="s">
        <v>778</v>
      </c>
      <c r="F426" s="17">
        <v>45040</v>
      </c>
      <c r="G426" s="17" t="s">
        <v>2376</v>
      </c>
      <c r="H426" s="17" t="s">
        <v>513</v>
      </c>
      <c r="I426" s="17"/>
      <c r="J426" s="17" t="s">
        <v>1696</v>
      </c>
      <c r="K426" s="17">
        <v>1334</v>
      </c>
      <c r="L426" s="17" t="s">
        <v>633</v>
      </c>
      <c r="M426" s="17" t="s">
        <v>1711</v>
      </c>
    </row>
    <row r="427" spans="1:13" x14ac:dyDescent="0.35">
      <c r="A427" s="17" t="s">
        <v>2377</v>
      </c>
      <c r="B427" s="17">
        <v>2000100577</v>
      </c>
      <c r="C427" s="17" t="s">
        <v>2378</v>
      </c>
      <c r="D427" s="17" t="s">
        <v>2379</v>
      </c>
      <c r="E427" s="17" t="s">
        <v>676</v>
      </c>
      <c r="F427" s="17">
        <v>518104</v>
      </c>
      <c r="G427" s="17" t="s">
        <v>2380</v>
      </c>
      <c r="H427" s="17" t="s">
        <v>512</v>
      </c>
      <c r="I427" s="17" t="s">
        <v>1962</v>
      </c>
      <c r="J427" s="17" t="s">
        <v>1696</v>
      </c>
      <c r="K427" s="17">
        <v>1334</v>
      </c>
      <c r="L427" s="17" t="s">
        <v>633</v>
      </c>
      <c r="M427" s="17" t="s">
        <v>1707</v>
      </c>
    </row>
    <row r="428" spans="1:13" x14ac:dyDescent="0.35">
      <c r="A428" s="17" t="s">
        <v>2381</v>
      </c>
      <c r="B428" s="17">
        <v>2000100940</v>
      </c>
      <c r="C428" s="17" t="s">
        <v>2382</v>
      </c>
      <c r="D428" s="17" t="s">
        <v>2383</v>
      </c>
      <c r="E428" s="17" t="s">
        <v>676</v>
      </c>
      <c r="F428" s="17">
        <v>215129</v>
      </c>
      <c r="G428" s="17" t="s">
        <v>2384</v>
      </c>
      <c r="H428" s="17" t="s">
        <v>512</v>
      </c>
      <c r="I428" s="17" t="s">
        <v>1831</v>
      </c>
      <c r="J428" s="17" t="s">
        <v>1696</v>
      </c>
      <c r="K428" s="17">
        <v>1334</v>
      </c>
      <c r="L428" s="17" t="s">
        <v>633</v>
      </c>
      <c r="M428" s="17" t="s">
        <v>1722</v>
      </c>
    </row>
    <row r="429" spans="1:13" x14ac:dyDescent="0.35">
      <c r="A429" s="17" t="s">
        <v>2385</v>
      </c>
      <c r="B429" s="17">
        <v>2000100943</v>
      </c>
      <c r="C429" s="17" t="s">
        <v>2386</v>
      </c>
      <c r="D429" s="17" t="s">
        <v>2387</v>
      </c>
      <c r="E429" s="17" t="s">
        <v>676</v>
      </c>
      <c r="F429" s="17">
        <v>518057</v>
      </c>
      <c r="G429" s="17" t="s">
        <v>2380</v>
      </c>
      <c r="H429" s="17" t="s">
        <v>511</v>
      </c>
      <c r="I429" s="17" t="s">
        <v>2342</v>
      </c>
      <c r="J429" s="17" t="s">
        <v>1696</v>
      </c>
      <c r="K429" s="17">
        <v>1334</v>
      </c>
      <c r="L429" s="17" t="s">
        <v>633</v>
      </c>
      <c r="M429" s="17" t="s">
        <v>1722</v>
      </c>
    </row>
    <row r="430" spans="1:13" x14ac:dyDescent="0.35">
      <c r="A430" s="17" t="s">
        <v>2388</v>
      </c>
      <c r="B430" s="17">
        <v>2000101315</v>
      </c>
      <c r="C430" s="17" t="s">
        <v>2389</v>
      </c>
      <c r="D430" s="17" t="s">
        <v>2390</v>
      </c>
      <c r="E430" s="17" t="s">
        <v>862</v>
      </c>
      <c r="F430" s="17">
        <v>328</v>
      </c>
      <c r="G430" s="17" t="s">
        <v>2391</v>
      </c>
      <c r="H430" s="17" t="s">
        <v>515</v>
      </c>
      <c r="I430" s="17" t="s">
        <v>698</v>
      </c>
      <c r="J430" s="17" t="s">
        <v>1696</v>
      </c>
      <c r="K430" s="17">
        <v>1334</v>
      </c>
      <c r="L430" s="17" t="s">
        <v>633</v>
      </c>
      <c r="M430" s="17" t="s">
        <v>2392</v>
      </c>
    </row>
    <row r="431" spans="1:13" x14ac:dyDescent="0.35">
      <c r="A431" s="17" t="s">
        <v>2393</v>
      </c>
      <c r="B431" s="17">
        <v>2000102069</v>
      </c>
      <c r="C431" s="17" t="s">
        <v>2394</v>
      </c>
      <c r="D431" s="17" t="s">
        <v>2395</v>
      </c>
      <c r="E431" s="17" t="s">
        <v>862</v>
      </c>
      <c r="F431" s="17">
        <v>806</v>
      </c>
      <c r="G431" s="17" t="s">
        <v>2396</v>
      </c>
      <c r="H431" s="17" t="s">
        <v>513</v>
      </c>
      <c r="I431" s="17"/>
      <c r="J431" s="17" t="s">
        <v>1696</v>
      </c>
      <c r="K431" s="17">
        <v>1334</v>
      </c>
      <c r="L431" s="17" t="s">
        <v>633</v>
      </c>
      <c r="M431" s="17" t="s">
        <v>1711</v>
      </c>
    </row>
    <row r="432" spans="1:13" x14ac:dyDescent="0.35">
      <c r="A432" s="17" t="s">
        <v>2397</v>
      </c>
      <c r="B432" s="17">
        <v>2000102398</v>
      </c>
      <c r="C432" s="17" t="s">
        <v>2398</v>
      </c>
      <c r="D432" s="17" t="s">
        <v>2399</v>
      </c>
      <c r="E432" s="17" t="s">
        <v>1796</v>
      </c>
      <c r="F432" s="17" t="s">
        <v>2400</v>
      </c>
      <c r="G432" s="17" t="s">
        <v>1962</v>
      </c>
      <c r="H432" s="17" t="s">
        <v>516</v>
      </c>
      <c r="I432" s="17" t="s">
        <v>698</v>
      </c>
      <c r="J432" s="17" t="s">
        <v>1696</v>
      </c>
      <c r="K432" s="17">
        <v>1334</v>
      </c>
      <c r="L432" s="17" t="s">
        <v>633</v>
      </c>
      <c r="M432" s="17" t="s">
        <v>1697</v>
      </c>
    </row>
    <row r="433" spans="1:13" x14ac:dyDescent="0.35">
      <c r="A433" s="17" t="s">
        <v>2401</v>
      </c>
      <c r="B433" s="17">
        <v>2000102472</v>
      </c>
      <c r="C433" s="17" t="s">
        <v>2402</v>
      </c>
      <c r="D433" s="17" t="s">
        <v>2403</v>
      </c>
      <c r="E433" s="17" t="s">
        <v>1796</v>
      </c>
      <c r="F433" s="17" t="s">
        <v>2404</v>
      </c>
      <c r="G433" s="17" t="s">
        <v>2405</v>
      </c>
      <c r="H433" s="17" t="s">
        <v>513</v>
      </c>
      <c r="I433" s="17"/>
      <c r="J433" s="17" t="s">
        <v>1696</v>
      </c>
      <c r="K433" s="17">
        <v>1334</v>
      </c>
      <c r="L433" s="17" t="s">
        <v>633</v>
      </c>
      <c r="M433" s="17" t="s">
        <v>1707</v>
      </c>
    </row>
    <row r="434" spans="1:13" x14ac:dyDescent="0.35">
      <c r="A434" s="17" t="s">
        <v>2406</v>
      </c>
      <c r="B434" s="17">
        <v>2000102517</v>
      </c>
      <c r="C434" s="17" t="s">
        <v>2407</v>
      </c>
      <c r="D434" s="17" t="s">
        <v>2408</v>
      </c>
      <c r="E434" s="17" t="s">
        <v>702</v>
      </c>
      <c r="F434" s="17" t="s">
        <v>2409</v>
      </c>
      <c r="G434" s="17" t="s">
        <v>2410</v>
      </c>
      <c r="H434" s="17" t="s">
        <v>516</v>
      </c>
      <c r="I434" s="17" t="s">
        <v>1721</v>
      </c>
      <c r="J434" s="17" t="s">
        <v>1696</v>
      </c>
      <c r="K434" s="17">
        <v>1334</v>
      </c>
      <c r="L434" s="17" t="s">
        <v>633</v>
      </c>
      <c r="M434" s="17" t="s">
        <v>2065</v>
      </c>
    </row>
    <row r="435" spans="1:13" x14ac:dyDescent="0.35">
      <c r="A435" s="17" t="s">
        <v>2411</v>
      </c>
      <c r="B435" s="17">
        <v>2000102906</v>
      </c>
      <c r="C435" s="17" t="s">
        <v>2412</v>
      </c>
      <c r="D435" s="17" t="s">
        <v>2413</v>
      </c>
      <c r="E435" s="17" t="s">
        <v>1796</v>
      </c>
      <c r="F435" s="17" t="s">
        <v>2414</v>
      </c>
      <c r="G435" s="17" t="s">
        <v>698</v>
      </c>
      <c r="H435" s="17" t="s">
        <v>516</v>
      </c>
      <c r="I435" s="17" t="s">
        <v>698</v>
      </c>
      <c r="J435" s="17" t="s">
        <v>1696</v>
      </c>
      <c r="K435" s="17">
        <v>1334</v>
      </c>
      <c r="L435" s="17" t="s">
        <v>633</v>
      </c>
      <c r="M435" s="17" t="s">
        <v>2057</v>
      </c>
    </row>
    <row r="436" spans="1:13" x14ac:dyDescent="0.35">
      <c r="A436" s="17" t="s">
        <v>2415</v>
      </c>
      <c r="B436" s="17">
        <v>2000103675</v>
      </c>
      <c r="C436" s="17" t="s">
        <v>2416</v>
      </c>
      <c r="D436" s="17" t="s">
        <v>2417</v>
      </c>
      <c r="E436" s="17" t="s">
        <v>962</v>
      </c>
      <c r="F436" s="17">
        <v>560035</v>
      </c>
      <c r="G436" s="17" t="s">
        <v>2418</v>
      </c>
      <c r="H436" s="17" t="s">
        <v>516</v>
      </c>
      <c r="I436" s="17" t="s">
        <v>698</v>
      </c>
      <c r="J436" s="17" t="s">
        <v>1696</v>
      </c>
      <c r="K436" s="17">
        <v>1334</v>
      </c>
      <c r="L436" s="17" t="s">
        <v>633</v>
      </c>
      <c r="M436" s="17" t="s">
        <v>1840</v>
      </c>
    </row>
    <row r="437" spans="1:13" x14ac:dyDescent="0.35">
      <c r="A437" s="17" t="s">
        <v>2419</v>
      </c>
      <c r="B437" s="17">
        <v>2000104661</v>
      </c>
      <c r="C437" s="17" t="s">
        <v>2420</v>
      </c>
      <c r="D437" s="17" t="s">
        <v>2421</v>
      </c>
      <c r="E437" s="17" t="s">
        <v>676</v>
      </c>
      <c r="F437" s="17">
        <v>401321</v>
      </c>
      <c r="G437" s="17" t="s">
        <v>2419</v>
      </c>
      <c r="H437" s="17" t="s">
        <v>512</v>
      </c>
      <c r="I437" s="17" t="s">
        <v>2419</v>
      </c>
      <c r="J437" s="17" t="s">
        <v>1696</v>
      </c>
      <c r="K437" s="17">
        <v>1334</v>
      </c>
      <c r="L437" s="17" t="s">
        <v>633</v>
      </c>
      <c r="M437" s="17" t="s">
        <v>1824</v>
      </c>
    </row>
    <row r="438" spans="1:13" x14ac:dyDescent="0.35">
      <c r="A438" s="17" t="s">
        <v>2422</v>
      </c>
      <c r="B438" s="17">
        <v>2000105138</v>
      </c>
      <c r="C438" s="17" t="s">
        <v>2423</v>
      </c>
      <c r="D438" s="17" t="s">
        <v>2424</v>
      </c>
      <c r="E438" s="17" t="s">
        <v>778</v>
      </c>
      <c r="F438" s="17">
        <v>2892</v>
      </c>
      <c r="G438" s="17" t="s">
        <v>2425</v>
      </c>
      <c r="H438" s="17" t="s">
        <v>512</v>
      </c>
      <c r="I438" s="17" t="s">
        <v>2003</v>
      </c>
      <c r="J438" s="17" t="s">
        <v>1696</v>
      </c>
      <c r="K438" s="17">
        <v>1334</v>
      </c>
      <c r="L438" s="17" t="s">
        <v>633</v>
      </c>
      <c r="M438" s="17" t="s">
        <v>1703</v>
      </c>
    </row>
    <row r="439" spans="1:13" x14ac:dyDescent="0.35">
      <c r="A439" s="17" t="s">
        <v>2426</v>
      </c>
      <c r="B439" s="17">
        <v>2000105476</v>
      </c>
      <c r="C439" s="17" t="s">
        <v>2427</v>
      </c>
      <c r="D439" s="17" t="s">
        <v>2428</v>
      </c>
      <c r="E439" s="17" t="s">
        <v>676</v>
      </c>
      <c r="F439" s="17">
        <v>528437</v>
      </c>
      <c r="G439" s="17" t="s">
        <v>2429</v>
      </c>
      <c r="H439" s="17" t="s">
        <v>513</v>
      </c>
      <c r="I439" s="17"/>
      <c r="J439" s="17" t="s">
        <v>1696</v>
      </c>
      <c r="K439" s="17">
        <v>1334</v>
      </c>
      <c r="L439" s="17" t="s">
        <v>633</v>
      </c>
      <c r="M439" s="17" t="s">
        <v>1722</v>
      </c>
    </row>
    <row r="440" spans="1:13" x14ac:dyDescent="0.35">
      <c r="A440" s="17" t="s">
        <v>2430</v>
      </c>
      <c r="B440" s="17">
        <v>2000105569</v>
      </c>
      <c r="C440" s="17" t="s">
        <v>2431</v>
      </c>
      <c r="D440" s="17" t="s">
        <v>2432</v>
      </c>
      <c r="E440" s="17" t="s">
        <v>665</v>
      </c>
      <c r="F440" s="17"/>
      <c r="G440" s="17" t="s">
        <v>2433</v>
      </c>
      <c r="H440" s="17" t="s">
        <v>515</v>
      </c>
      <c r="I440" s="17" t="s">
        <v>1721</v>
      </c>
      <c r="J440" s="17" t="s">
        <v>1696</v>
      </c>
      <c r="K440" s="17">
        <v>1334</v>
      </c>
      <c r="L440" s="17" t="s">
        <v>633</v>
      </c>
      <c r="M440" s="17" t="s">
        <v>1703</v>
      </c>
    </row>
    <row r="441" spans="1:13" x14ac:dyDescent="0.35">
      <c r="A441" s="17" t="s">
        <v>2434</v>
      </c>
      <c r="B441" s="17">
        <v>2000105752</v>
      </c>
      <c r="C441" s="17" t="s">
        <v>2435</v>
      </c>
      <c r="D441" s="17" t="s">
        <v>2436</v>
      </c>
      <c r="E441" s="17" t="s">
        <v>778</v>
      </c>
      <c r="F441" s="17">
        <v>91304</v>
      </c>
      <c r="G441" s="17" t="s">
        <v>1828</v>
      </c>
      <c r="H441" s="17" t="s">
        <v>511</v>
      </c>
      <c r="I441" s="17" t="s">
        <v>1721</v>
      </c>
      <c r="J441" s="17" t="s">
        <v>1696</v>
      </c>
      <c r="K441" s="17">
        <v>1334</v>
      </c>
      <c r="L441" s="17" t="s">
        <v>633</v>
      </c>
      <c r="M441" s="17" t="s">
        <v>1722</v>
      </c>
    </row>
    <row r="442" spans="1:13" x14ac:dyDescent="0.35">
      <c r="A442" s="17" t="s">
        <v>2437</v>
      </c>
      <c r="B442" s="17">
        <v>2000106140</v>
      </c>
      <c r="C442" s="17" t="s">
        <v>2438</v>
      </c>
      <c r="D442" s="17" t="s">
        <v>2439</v>
      </c>
      <c r="E442" s="17" t="s">
        <v>871</v>
      </c>
      <c r="F442" s="17">
        <v>999077</v>
      </c>
      <c r="G442" s="17" t="s">
        <v>872</v>
      </c>
      <c r="H442" s="17" t="s">
        <v>513</v>
      </c>
      <c r="I442" s="17"/>
      <c r="J442" s="17" t="s">
        <v>1696</v>
      </c>
      <c r="K442" s="17">
        <v>1334</v>
      </c>
      <c r="L442" s="17" t="s">
        <v>633</v>
      </c>
      <c r="M442" s="17" t="s">
        <v>1703</v>
      </c>
    </row>
    <row r="443" spans="1:13" x14ac:dyDescent="0.35">
      <c r="A443" s="17" t="s">
        <v>2440</v>
      </c>
      <c r="B443" s="17">
        <v>2000106521</v>
      </c>
      <c r="C443" s="17" t="s">
        <v>2441</v>
      </c>
      <c r="D443" s="17" t="s">
        <v>2442</v>
      </c>
      <c r="E443" s="17" t="s">
        <v>778</v>
      </c>
      <c r="F443" s="17">
        <v>75244</v>
      </c>
      <c r="G443" s="17" t="s">
        <v>2126</v>
      </c>
      <c r="H443" s="17" t="s">
        <v>516</v>
      </c>
      <c r="I443" s="17" t="s">
        <v>698</v>
      </c>
      <c r="J443" s="17" t="s">
        <v>1696</v>
      </c>
      <c r="K443" s="17">
        <v>1334</v>
      </c>
      <c r="L443" s="17" t="s">
        <v>633</v>
      </c>
      <c r="M443" s="17" t="s">
        <v>1703</v>
      </c>
    </row>
    <row r="444" spans="1:13" x14ac:dyDescent="0.35">
      <c r="A444" s="17" t="s">
        <v>2443</v>
      </c>
      <c r="B444" s="17">
        <v>2000109331</v>
      </c>
      <c r="C444" s="17" t="s">
        <v>2444</v>
      </c>
      <c r="D444" s="17" t="s">
        <v>2445</v>
      </c>
      <c r="E444" s="17" t="s">
        <v>676</v>
      </c>
      <c r="F444" s="17">
        <v>213164</v>
      </c>
      <c r="G444" s="17" t="s">
        <v>2443</v>
      </c>
      <c r="H444" s="17" t="s">
        <v>511</v>
      </c>
      <c r="I444" s="17" t="s">
        <v>877</v>
      </c>
      <c r="J444" s="17" t="s">
        <v>1696</v>
      </c>
      <c r="K444" s="17">
        <v>1334</v>
      </c>
      <c r="L444" s="17" t="s">
        <v>633</v>
      </c>
      <c r="M444" s="17" t="s">
        <v>1824</v>
      </c>
    </row>
    <row r="445" spans="1:13" x14ac:dyDescent="0.35">
      <c r="A445" s="17" t="s">
        <v>2446</v>
      </c>
      <c r="B445" s="17">
        <v>2000110118</v>
      </c>
      <c r="C445" s="17" t="s">
        <v>2447</v>
      </c>
      <c r="D445" s="17" t="s">
        <v>2448</v>
      </c>
      <c r="E445" s="17" t="s">
        <v>1796</v>
      </c>
      <c r="F445" s="17" t="s">
        <v>2449</v>
      </c>
      <c r="G445" s="17" t="s">
        <v>2450</v>
      </c>
      <c r="H445" s="17" t="s">
        <v>513</v>
      </c>
      <c r="I445" s="17"/>
      <c r="J445" s="17" t="s">
        <v>1696</v>
      </c>
      <c r="K445" s="17">
        <v>1334</v>
      </c>
      <c r="L445" s="17" t="s">
        <v>633</v>
      </c>
      <c r="M445" s="17" t="s">
        <v>1707</v>
      </c>
    </row>
    <row r="446" spans="1:13" x14ac:dyDescent="0.35">
      <c r="A446" s="17" t="s">
        <v>2451</v>
      </c>
      <c r="B446" s="17">
        <v>2000110625</v>
      </c>
      <c r="C446" s="17" t="s">
        <v>2452</v>
      </c>
      <c r="D446" s="17" t="s">
        <v>2453</v>
      </c>
      <c r="E446" s="17" t="s">
        <v>676</v>
      </c>
      <c r="F446" s="17">
        <v>430000</v>
      </c>
      <c r="G446" s="17" t="s">
        <v>1861</v>
      </c>
      <c r="H446" s="17" t="s">
        <v>511</v>
      </c>
      <c r="I446" s="17" t="s">
        <v>2454</v>
      </c>
      <c r="J446" s="17" t="s">
        <v>1696</v>
      </c>
      <c r="K446" s="17">
        <v>1334</v>
      </c>
      <c r="L446" s="17" t="s">
        <v>633</v>
      </c>
      <c r="M446" s="17" t="s">
        <v>1722</v>
      </c>
    </row>
    <row r="447" spans="1:13" x14ac:dyDescent="0.35">
      <c r="A447" s="17" t="s">
        <v>2455</v>
      </c>
      <c r="B447" s="17">
        <v>2000110642</v>
      </c>
      <c r="C447" s="17" t="s">
        <v>2456</v>
      </c>
      <c r="D447" s="17" t="s">
        <v>2457</v>
      </c>
      <c r="E447" s="17" t="s">
        <v>676</v>
      </c>
      <c r="F447" s="17">
        <v>214028</v>
      </c>
      <c r="G447" s="17" t="s">
        <v>2458</v>
      </c>
      <c r="H447" s="17" t="s">
        <v>512</v>
      </c>
      <c r="I447" s="17" t="s">
        <v>2459</v>
      </c>
      <c r="J447" s="17" t="s">
        <v>1696</v>
      </c>
      <c r="K447" s="17">
        <v>1334</v>
      </c>
      <c r="L447" s="17" t="s">
        <v>633</v>
      </c>
      <c r="M447" s="17" t="s">
        <v>1703</v>
      </c>
    </row>
    <row r="448" spans="1:13" x14ac:dyDescent="0.35">
      <c r="A448" s="17" t="s">
        <v>2460</v>
      </c>
      <c r="B448" s="17">
        <v>2000110981</v>
      </c>
      <c r="C448" s="17" t="s">
        <v>2461</v>
      </c>
      <c r="D448" s="17" t="s">
        <v>2462</v>
      </c>
      <c r="E448" s="17" t="s">
        <v>1796</v>
      </c>
      <c r="F448" s="17" t="s">
        <v>2463</v>
      </c>
      <c r="G448" s="17" t="s">
        <v>1962</v>
      </c>
      <c r="H448" s="17" t="s">
        <v>513</v>
      </c>
      <c r="I448" s="17"/>
      <c r="J448" s="17" t="s">
        <v>1696</v>
      </c>
      <c r="K448" s="17">
        <v>1334</v>
      </c>
      <c r="L448" s="17" t="s">
        <v>633</v>
      </c>
      <c r="M448" s="17" t="s">
        <v>1711</v>
      </c>
    </row>
    <row r="449" spans="1:13" x14ac:dyDescent="0.35">
      <c r="A449" s="17" t="s">
        <v>2464</v>
      </c>
      <c r="B449" s="17">
        <v>2000111681</v>
      </c>
      <c r="C449" s="17" t="s">
        <v>2465</v>
      </c>
      <c r="D449" s="17" t="s">
        <v>2466</v>
      </c>
      <c r="E449" s="17" t="s">
        <v>714</v>
      </c>
      <c r="F449" s="17">
        <v>410605</v>
      </c>
      <c r="G449" s="17" t="s">
        <v>2467</v>
      </c>
      <c r="H449" s="17" t="s">
        <v>512</v>
      </c>
      <c r="I449" s="17" t="s">
        <v>2467</v>
      </c>
      <c r="J449" s="17" t="s">
        <v>1696</v>
      </c>
      <c r="K449" s="17">
        <v>1334</v>
      </c>
      <c r="L449" s="17" t="s">
        <v>633</v>
      </c>
      <c r="M449" s="17" t="s">
        <v>1722</v>
      </c>
    </row>
    <row r="450" spans="1:13" x14ac:dyDescent="0.35">
      <c r="A450" s="17" t="s">
        <v>2468</v>
      </c>
      <c r="B450" s="17">
        <v>2000111782</v>
      </c>
      <c r="C450" s="17" t="s">
        <v>2469</v>
      </c>
      <c r="D450" s="17" t="s">
        <v>2470</v>
      </c>
      <c r="E450" s="17" t="s">
        <v>702</v>
      </c>
      <c r="F450" s="17" t="s">
        <v>2471</v>
      </c>
      <c r="G450" s="17" t="s">
        <v>553</v>
      </c>
      <c r="H450" s="17" t="s">
        <v>513</v>
      </c>
      <c r="I450" s="17"/>
      <c r="J450" s="17" t="s">
        <v>1696</v>
      </c>
      <c r="K450" s="17">
        <v>1334</v>
      </c>
      <c r="L450" s="17" t="s">
        <v>633</v>
      </c>
      <c r="M450" s="17" t="s">
        <v>1703</v>
      </c>
    </row>
    <row r="451" spans="1:13" x14ac:dyDescent="0.35">
      <c r="A451" s="17" t="s">
        <v>2472</v>
      </c>
      <c r="B451" s="17">
        <v>2000112126</v>
      </c>
      <c r="C451" s="17" t="s">
        <v>2473</v>
      </c>
      <c r="D451" s="17" t="s">
        <v>2474</v>
      </c>
      <c r="E451" s="17" t="s">
        <v>862</v>
      </c>
      <c r="F451" s="17">
        <v>11406</v>
      </c>
      <c r="G451" s="17" t="s">
        <v>2475</v>
      </c>
      <c r="H451" s="17" t="s">
        <v>512</v>
      </c>
      <c r="I451" s="17" t="s">
        <v>2003</v>
      </c>
      <c r="J451" s="17" t="s">
        <v>1696</v>
      </c>
      <c r="K451" s="17">
        <v>1334</v>
      </c>
      <c r="L451" s="17" t="s">
        <v>633</v>
      </c>
      <c r="M451" s="17" t="s">
        <v>1722</v>
      </c>
    </row>
    <row r="452" spans="1:13" x14ac:dyDescent="0.35">
      <c r="A452" s="17" t="s">
        <v>1803</v>
      </c>
      <c r="B452" s="17">
        <v>2000112408</v>
      </c>
      <c r="C452" s="17" t="s">
        <v>2476</v>
      </c>
      <c r="D452" s="17" t="s">
        <v>2477</v>
      </c>
      <c r="E452" s="17" t="s">
        <v>676</v>
      </c>
      <c r="F452" s="17">
        <v>518132</v>
      </c>
      <c r="G452" s="17" t="s">
        <v>2380</v>
      </c>
      <c r="H452" s="17" t="s">
        <v>511</v>
      </c>
      <c r="I452" s="17" t="s">
        <v>2362</v>
      </c>
      <c r="J452" s="17" t="s">
        <v>1696</v>
      </c>
      <c r="K452" s="17">
        <v>1334</v>
      </c>
      <c r="L452" s="17" t="s">
        <v>633</v>
      </c>
      <c r="M452" s="17" t="s">
        <v>1722</v>
      </c>
    </row>
    <row r="453" spans="1:13" x14ac:dyDescent="0.35">
      <c r="A453" s="17" t="s">
        <v>2478</v>
      </c>
      <c r="B453" s="17">
        <v>2000113256</v>
      </c>
      <c r="C453" s="17" t="s">
        <v>2479</v>
      </c>
      <c r="D453" s="17" t="s">
        <v>2480</v>
      </c>
      <c r="E453" s="17" t="s">
        <v>676</v>
      </c>
      <c r="F453" s="17">
        <v>100176</v>
      </c>
      <c r="G453" s="17" t="s">
        <v>677</v>
      </c>
      <c r="H453" s="17" t="s">
        <v>512</v>
      </c>
      <c r="I453" s="17" t="s">
        <v>677</v>
      </c>
      <c r="J453" s="17" t="s">
        <v>1696</v>
      </c>
      <c r="K453" s="17">
        <v>1334</v>
      </c>
      <c r="L453" s="17" t="s">
        <v>633</v>
      </c>
      <c r="M453" s="17" t="s">
        <v>1703</v>
      </c>
    </row>
    <row r="454" spans="1:13" x14ac:dyDescent="0.35">
      <c r="A454" s="17" t="s">
        <v>2380</v>
      </c>
      <c r="B454" s="17">
        <v>2000113265</v>
      </c>
      <c r="C454" s="17" t="s">
        <v>2481</v>
      </c>
      <c r="D454" s="17" t="s">
        <v>2482</v>
      </c>
      <c r="E454" s="17" t="s">
        <v>676</v>
      </c>
      <c r="F454" s="17">
        <v>518057</v>
      </c>
      <c r="G454" s="17" t="s">
        <v>2380</v>
      </c>
      <c r="H454" s="17" t="s">
        <v>511</v>
      </c>
      <c r="I454" s="17" t="s">
        <v>1721</v>
      </c>
      <c r="J454" s="17" t="s">
        <v>1696</v>
      </c>
      <c r="K454" s="17">
        <v>1334</v>
      </c>
      <c r="L454" s="17" t="s">
        <v>633</v>
      </c>
      <c r="M454" s="17" t="s">
        <v>1824</v>
      </c>
    </row>
    <row r="455" spans="1:13" x14ac:dyDescent="0.35">
      <c r="A455" s="17" t="s">
        <v>2483</v>
      </c>
      <c r="B455" s="17">
        <v>2000113389</v>
      </c>
      <c r="C455" s="17" t="s">
        <v>2484</v>
      </c>
      <c r="D455" s="17" t="s">
        <v>2485</v>
      </c>
      <c r="E455" s="17" t="s">
        <v>778</v>
      </c>
      <c r="F455" s="17">
        <v>80202</v>
      </c>
      <c r="G455" s="17" t="s">
        <v>2486</v>
      </c>
      <c r="H455" s="17" t="s">
        <v>512</v>
      </c>
      <c r="I455" s="17" t="s">
        <v>2380</v>
      </c>
      <c r="J455" s="17" t="s">
        <v>1696</v>
      </c>
      <c r="K455" s="17">
        <v>1334</v>
      </c>
      <c r="L455" s="17" t="s">
        <v>633</v>
      </c>
      <c r="M455" s="17" t="s">
        <v>1703</v>
      </c>
    </row>
    <row r="456" spans="1:13" x14ac:dyDescent="0.35">
      <c r="A456" s="17" t="s">
        <v>2487</v>
      </c>
      <c r="B456" s="17">
        <v>2000113402</v>
      </c>
      <c r="C456" s="17" t="s">
        <v>2488</v>
      </c>
      <c r="D456" s="17" t="s">
        <v>2489</v>
      </c>
      <c r="E456" s="17" t="s">
        <v>778</v>
      </c>
      <c r="F456" s="17">
        <v>60640</v>
      </c>
      <c r="G456" s="17" t="s">
        <v>2154</v>
      </c>
      <c r="H456" s="17" t="s">
        <v>513</v>
      </c>
      <c r="I456" s="17"/>
      <c r="J456" s="17" t="s">
        <v>1696</v>
      </c>
      <c r="K456" s="17">
        <v>1334</v>
      </c>
      <c r="L456" s="17" t="s">
        <v>633</v>
      </c>
      <c r="M456" s="17" t="s">
        <v>1711</v>
      </c>
    </row>
    <row r="457" spans="1:13" x14ac:dyDescent="0.35">
      <c r="A457" s="17" t="s">
        <v>2490</v>
      </c>
      <c r="B457" s="17">
        <v>2000114244</v>
      </c>
      <c r="C457" s="17" t="s">
        <v>2491</v>
      </c>
      <c r="D457" s="17" t="s">
        <v>2492</v>
      </c>
      <c r="E457" s="17" t="s">
        <v>1796</v>
      </c>
      <c r="F457" s="17" t="s">
        <v>2493</v>
      </c>
      <c r="G457" s="17" t="s">
        <v>2494</v>
      </c>
      <c r="H457" s="17" t="s">
        <v>513</v>
      </c>
      <c r="I457" s="17"/>
      <c r="J457" s="17" t="s">
        <v>1696</v>
      </c>
      <c r="K457" s="17">
        <v>1334</v>
      </c>
      <c r="L457" s="17" t="s">
        <v>633</v>
      </c>
      <c r="M457" s="17" t="s">
        <v>1707</v>
      </c>
    </row>
    <row r="458" spans="1:13" x14ac:dyDescent="0.35">
      <c r="A458" s="17" t="s">
        <v>2495</v>
      </c>
      <c r="B458" s="17">
        <v>2000114300</v>
      </c>
      <c r="C458" s="17" t="s">
        <v>2496</v>
      </c>
      <c r="D458" s="17" t="s">
        <v>2497</v>
      </c>
      <c r="E458" s="17" t="s">
        <v>676</v>
      </c>
      <c r="F458" s="17">
        <v>201114</v>
      </c>
      <c r="G458" s="17" t="s">
        <v>1562</v>
      </c>
      <c r="H458" s="17" t="s">
        <v>513</v>
      </c>
      <c r="I458" s="17"/>
      <c r="J458" s="17" t="s">
        <v>1696</v>
      </c>
      <c r="K458" s="17">
        <v>1334</v>
      </c>
      <c r="L458" s="17" t="s">
        <v>633</v>
      </c>
      <c r="M458" s="17" t="s">
        <v>1703</v>
      </c>
    </row>
    <row r="459" spans="1:13" x14ac:dyDescent="0.35">
      <c r="A459" s="17" t="s">
        <v>2498</v>
      </c>
      <c r="B459" s="17">
        <v>2000114518</v>
      </c>
      <c r="C459" s="17" t="s">
        <v>2499</v>
      </c>
      <c r="D459" s="17" t="s">
        <v>2500</v>
      </c>
      <c r="E459" s="17" t="s">
        <v>778</v>
      </c>
      <c r="F459" s="17" t="s">
        <v>2501</v>
      </c>
      <c r="G459" s="17" t="s">
        <v>2502</v>
      </c>
      <c r="H459" s="17" t="s">
        <v>513</v>
      </c>
      <c r="I459" s="17"/>
      <c r="J459" s="17" t="s">
        <v>1696</v>
      </c>
      <c r="K459" s="17">
        <v>1334</v>
      </c>
      <c r="L459" s="17" t="s">
        <v>633</v>
      </c>
      <c r="M459" s="17" t="s">
        <v>2057</v>
      </c>
    </row>
    <row r="460" spans="1:13" x14ac:dyDescent="0.35">
      <c r="A460" s="17" t="s">
        <v>2503</v>
      </c>
      <c r="B460" s="17">
        <v>2000114724</v>
      </c>
      <c r="C460" s="17" t="s">
        <v>2504</v>
      </c>
      <c r="D460" s="17" t="s">
        <v>2505</v>
      </c>
      <c r="E460" s="17" t="s">
        <v>778</v>
      </c>
      <c r="F460" s="17" t="s">
        <v>2506</v>
      </c>
      <c r="G460" s="17" t="s">
        <v>2126</v>
      </c>
      <c r="H460" s="17" t="s">
        <v>513</v>
      </c>
      <c r="I460" s="17"/>
      <c r="J460" s="17" t="s">
        <v>1696</v>
      </c>
      <c r="K460" s="17">
        <v>1334</v>
      </c>
      <c r="L460" s="17" t="s">
        <v>633</v>
      </c>
      <c r="M460" s="17" t="s">
        <v>1824</v>
      </c>
    </row>
    <row r="461" spans="1:13" x14ac:dyDescent="0.35">
      <c r="A461" s="17" t="s">
        <v>2507</v>
      </c>
      <c r="B461" s="17">
        <v>2000114849</v>
      </c>
      <c r="C461" s="17" t="s">
        <v>2508</v>
      </c>
      <c r="D461" s="17" t="s">
        <v>2509</v>
      </c>
      <c r="E461" s="17" t="s">
        <v>1796</v>
      </c>
      <c r="F461" s="17" t="s">
        <v>2510</v>
      </c>
      <c r="G461" s="17" t="s">
        <v>2077</v>
      </c>
      <c r="H461" s="17" t="s">
        <v>513</v>
      </c>
      <c r="I461" s="17"/>
      <c r="J461" s="17" t="s">
        <v>1696</v>
      </c>
      <c r="K461" s="17">
        <v>1334</v>
      </c>
      <c r="L461" s="17" t="s">
        <v>633</v>
      </c>
      <c r="M461" s="17" t="s">
        <v>2057</v>
      </c>
    </row>
    <row r="462" spans="1:13" x14ac:dyDescent="0.35">
      <c r="A462" s="17" t="s">
        <v>2511</v>
      </c>
      <c r="B462" s="17">
        <v>2000114875</v>
      </c>
      <c r="C462" s="17" t="s">
        <v>2512</v>
      </c>
      <c r="D462" s="17" t="s">
        <v>2513</v>
      </c>
      <c r="E462" s="17" t="s">
        <v>778</v>
      </c>
      <c r="F462" s="17">
        <v>60532</v>
      </c>
      <c r="G462" s="17" t="s">
        <v>2284</v>
      </c>
      <c r="H462" s="17" t="s">
        <v>513</v>
      </c>
      <c r="I462" s="17"/>
      <c r="J462" s="17" t="s">
        <v>1696</v>
      </c>
      <c r="K462" s="17">
        <v>1334</v>
      </c>
      <c r="L462" s="17" t="s">
        <v>633</v>
      </c>
      <c r="M462" s="17" t="s">
        <v>1722</v>
      </c>
    </row>
    <row r="463" spans="1:13" x14ac:dyDescent="0.35">
      <c r="A463" s="17" t="s">
        <v>2514</v>
      </c>
      <c r="B463" s="17">
        <v>2000114925</v>
      </c>
      <c r="C463" s="17" t="s">
        <v>2515</v>
      </c>
      <c r="D463" s="17" t="s">
        <v>2516</v>
      </c>
      <c r="E463" s="17" t="s">
        <v>1796</v>
      </c>
      <c r="F463" s="17" t="s">
        <v>2517</v>
      </c>
      <c r="G463" s="17" t="s">
        <v>2518</v>
      </c>
      <c r="H463" s="17" t="s">
        <v>516</v>
      </c>
      <c r="I463" s="17" t="s">
        <v>698</v>
      </c>
      <c r="J463" s="17" t="s">
        <v>1696</v>
      </c>
      <c r="K463" s="17">
        <v>1334</v>
      </c>
      <c r="L463" s="17" t="s">
        <v>633</v>
      </c>
      <c r="M463" s="17" t="s">
        <v>1735</v>
      </c>
    </row>
    <row r="464" spans="1:13" x14ac:dyDescent="0.35">
      <c r="A464" s="17" t="s">
        <v>2519</v>
      </c>
      <c r="B464" s="17">
        <v>2000114965</v>
      </c>
      <c r="C464" s="17" t="s">
        <v>2520</v>
      </c>
      <c r="D464" s="17" t="s">
        <v>2521</v>
      </c>
      <c r="E464" s="17" t="s">
        <v>1796</v>
      </c>
      <c r="F464" s="17" t="s">
        <v>2522</v>
      </c>
      <c r="G464" s="17" t="s">
        <v>877</v>
      </c>
      <c r="H464" s="17" t="s">
        <v>516</v>
      </c>
      <c r="I464" s="17" t="s">
        <v>698</v>
      </c>
      <c r="J464" s="17" t="s">
        <v>1696</v>
      </c>
      <c r="K464" s="17">
        <v>1334</v>
      </c>
      <c r="L464" s="17" t="s">
        <v>633</v>
      </c>
      <c r="M464" s="17" t="s">
        <v>2065</v>
      </c>
    </row>
    <row r="465" spans="1:13" x14ac:dyDescent="0.35">
      <c r="A465" s="17" t="s">
        <v>2523</v>
      </c>
      <c r="B465" s="17">
        <v>2000115031</v>
      </c>
      <c r="C465" s="17" t="s">
        <v>2524</v>
      </c>
      <c r="D465" s="17" t="s">
        <v>2525</v>
      </c>
      <c r="E465" s="17" t="s">
        <v>1796</v>
      </c>
      <c r="F465" s="17" t="s">
        <v>2526</v>
      </c>
      <c r="G465" s="17" t="s">
        <v>877</v>
      </c>
      <c r="H465" s="17" t="s">
        <v>516</v>
      </c>
      <c r="I465" s="17" t="s">
        <v>698</v>
      </c>
      <c r="J465" s="17" t="s">
        <v>1696</v>
      </c>
      <c r="K465" s="17">
        <v>1334</v>
      </c>
      <c r="L465" s="17" t="s">
        <v>633</v>
      </c>
      <c r="M465" s="17" t="s">
        <v>1707</v>
      </c>
    </row>
    <row r="466" spans="1:13" x14ac:dyDescent="0.35">
      <c r="A466" s="17" t="s">
        <v>2527</v>
      </c>
      <c r="B466" s="17">
        <v>2000115037</v>
      </c>
      <c r="C466" s="17" t="s">
        <v>2528</v>
      </c>
      <c r="D466" s="17" t="s">
        <v>2529</v>
      </c>
      <c r="E466" s="17" t="s">
        <v>778</v>
      </c>
      <c r="F466" s="17">
        <v>75238</v>
      </c>
      <c r="G466" s="17" t="s">
        <v>2126</v>
      </c>
      <c r="H466" s="17" t="s">
        <v>516</v>
      </c>
      <c r="I466" s="17" t="s">
        <v>1771</v>
      </c>
      <c r="J466" s="17" t="s">
        <v>1696</v>
      </c>
      <c r="K466" s="17">
        <v>1334</v>
      </c>
      <c r="L466" s="17" t="s">
        <v>633</v>
      </c>
      <c r="M466" s="17" t="s">
        <v>1703</v>
      </c>
    </row>
    <row r="467" spans="1:13" x14ac:dyDescent="0.35">
      <c r="A467" s="17" t="s">
        <v>2530</v>
      </c>
      <c r="B467" s="17">
        <v>2000115071</v>
      </c>
      <c r="C467" s="17" t="s">
        <v>2531</v>
      </c>
      <c r="D467" s="17" t="s">
        <v>2532</v>
      </c>
      <c r="E467" s="17" t="s">
        <v>1796</v>
      </c>
      <c r="F467" s="17" t="s">
        <v>2533</v>
      </c>
      <c r="G467" s="17" t="s">
        <v>918</v>
      </c>
      <c r="H467" s="17" t="s">
        <v>516</v>
      </c>
      <c r="I467" s="17" t="s">
        <v>698</v>
      </c>
      <c r="J467" s="17" t="s">
        <v>1696</v>
      </c>
      <c r="K467" s="17">
        <v>1334</v>
      </c>
      <c r="L467" s="17" t="s">
        <v>633</v>
      </c>
      <c r="M467" s="17" t="s">
        <v>1840</v>
      </c>
    </row>
    <row r="468" spans="1:13" x14ac:dyDescent="0.35">
      <c r="A468" s="17" t="s">
        <v>2534</v>
      </c>
      <c r="B468" s="17">
        <v>2000115072</v>
      </c>
      <c r="C468" s="17" t="s">
        <v>2535</v>
      </c>
      <c r="D468" s="17" t="s">
        <v>2536</v>
      </c>
      <c r="E468" s="17" t="s">
        <v>1796</v>
      </c>
      <c r="F468" s="17" t="s">
        <v>2537</v>
      </c>
      <c r="G468" s="17" t="s">
        <v>2538</v>
      </c>
      <c r="H468" s="17" t="s">
        <v>516</v>
      </c>
      <c r="I468" s="17" t="s">
        <v>698</v>
      </c>
      <c r="J468" s="17" t="s">
        <v>1696</v>
      </c>
      <c r="K468" s="17">
        <v>1334</v>
      </c>
      <c r="L468" s="17" t="s">
        <v>633</v>
      </c>
      <c r="M468" s="17" t="s">
        <v>2057</v>
      </c>
    </row>
    <row r="469" spans="1:13" x14ac:dyDescent="0.35">
      <c r="A469" s="17" t="s">
        <v>2539</v>
      </c>
      <c r="B469" s="17">
        <v>2000115098</v>
      </c>
      <c r="C469" s="17" t="s">
        <v>52</v>
      </c>
      <c r="D469" s="17" t="s">
        <v>2540</v>
      </c>
      <c r="E469" s="17" t="s">
        <v>702</v>
      </c>
      <c r="F469" s="17" t="s">
        <v>2541</v>
      </c>
      <c r="G469" s="17" t="s">
        <v>1029</v>
      </c>
      <c r="H469" s="17" t="s">
        <v>513</v>
      </c>
      <c r="I469" s="17"/>
      <c r="J469" s="17" t="s">
        <v>1696</v>
      </c>
      <c r="K469" s="17">
        <v>1334</v>
      </c>
      <c r="L469" s="17" t="s">
        <v>633</v>
      </c>
      <c r="M469" s="17" t="s">
        <v>1703</v>
      </c>
    </row>
    <row r="470" spans="1:13" x14ac:dyDescent="0.35">
      <c r="A470" s="17" t="s">
        <v>2542</v>
      </c>
      <c r="B470" s="17">
        <v>2000115167</v>
      </c>
      <c r="C470" s="17" t="s">
        <v>2543</v>
      </c>
      <c r="D470" s="17" t="s">
        <v>2544</v>
      </c>
      <c r="E470" s="17" t="s">
        <v>778</v>
      </c>
      <c r="F470" s="17">
        <v>17105</v>
      </c>
      <c r="G470" s="17" t="s">
        <v>2545</v>
      </c>
      <c r="H470" s="17" t="s">
        <v>514</v>
      </c>
      <c r="I470" s="17" t="s">
        <v>2545</v>
      </c>
      <c r="J470" s="17" t="s">
        <v>1696</v>
      </c>
      <c r="K470" s="17">
        <v>1334</v>
      </c>
      <c r="L470" s="17" t="s">
        <v>633</v>
      </c>
      <c r="M470" s="17" t="s">
        <v>1952</v>
      </c>
    </row>
    <row r="471" spans="1:13" x14ac:dyDescent="0.35">
      <c r="A471" s="17" t="s">
        <v>2546</v>
      </c>
      <c r="B471" s="17">
        <v>2000115171</v>
      </c>
      <c r="C471" s="17" t="s">
        <v>2547</v>
      </c>
      <c r="D471" s="17" t="s">
        <v>2548</v>
      </c>
      <c r="E471" s="17" t="s">
        <v>1796</v>
      </c>
      <c r="F471" s="17" t="s">
        <v>2549</v>
      </c>
      <c r="G471" s="17" t="s">
        <v>2550</v>
      </c>
      <c r="H471" s="17" t="s">
        <v>513</v>
      </c>
      <c r="I471" s="17"/>
      <c r="J471" s="17" t="s">
        <v>1696</v>
      </c>
      <c r="K471" s="17">
        <v>1334</v>
      </c>
      <c r="L471" s="17" t="s">
        <v>633</v>
      </c>
      <c r="M471" s="17" t="s">
        <v>1707</v>
      </c>
    </row>
    <row r="472" spans="1:13" x14ac:dyDescent="0.35">
      <c r="A472" s="17" t="s">
        <v>2551</v>
      </c>
      <c r="B472" s="17">
        <v>2000115274</v>
      </c>
      <c r="C472" s="17" t="s">
        <v>2552</v>
      </c>
      <c r="D472" s="17" t="s">
        <v>2553</v>
      </c>
      <c r="E472" s="17" t="s">
        <v>778</v>
      </c>
      <c r="F472" s="17" t="s">
        <v>2554</v>
      </c>
      <c r="G472" s="17" t="s">
        <v>2306</v>
      </c>
      <c r="H472" s="17" t="s">
        <v>516</v>
      </c>
      <c r="I472" s="17" t="s">
        <v>698</v>
      </c>
      <c r="J472" s="17" t="s">
        <v>1696</v>
      </c>
      <c r="K472" s="17">
        <v>1334</v>
      </c>
      <c r="L472" s="17" t="s">
        <v>633</v>
      </c>
      <c r="M472" s="17" t="s">
        <v>1707</v>
      </c>
    </row>
    <row r="473" spans="1:13" x14ac:dyDescent="0.35">
      <c r="A473" s="17" t="s">
        <v>2555</v>
      </c>
      <c r="B473" s="17">
        <v>2000115282</v>
      </c>
      <c r="C473" s="17" t="s">
        <v>2556</v>
      </c>
      <c r="D473" s="17" t="s">
        <v>2557</v>
      </c>
      <c r="E473" s="17" t="s">
        <v>778</v>
      </c>
      <c r="F473" s="17" t="s">
        <v>2558</v>
      </c>
      <c r="G473" s="17" t="s">
        <v>2559</v>
      </c>
      <c r="H473" s="17" t="s">
        <v>516</v>
      </c>
      <c r="I473" s="17" t="s">
        <v>877</v>
      </c>
      <c r="J473" s="17" t="s">
        <v>1696</v>
      </c>
      <c r="K473" s="17">
        <v>1334</v>
      </c>
      <c r="L473" s="17" t="s">
        <v>633</v>
      </c>
      <c r="M473" s="17" t="s">
        <v>1697</v>
      </c>
    </row>
    <row r="474" spans="1:13" x14ac:dyDescent="0.35">
      <c r="A474" s="17" t="s">
        <v>1803</v>
      </c>
      <c r="B474" s="17">
        <v>2000115304</v>
      </c>
      <c r="C474" s="17" t="s">
        <v>2560</v>
      </c>
      <c r="D474" s="17" t="s">
        <v>2561</v>
      </c>
      <c r="E474" s="17" t="s">
        <v>778</v>
      </c>
      <c r="F474" s="17">
        <v>13760</v>
      </c>
      <c r="G474" s="17" t="s">
        <v>2562</v>
      </c>
      <c r="H474" s="17" t="s">
        <v>512</v>
      </c>
      <c r="I474" s="17" t="s">
        <v>2173</v>
      </c>
      <c r="J474" s="17" t="s">
        <v>1696</v>
      </c>
      <c r="K474" s="17">
        <v>1334</v>
      </c>
      <c r="L474" s="17" t="s">
        <v>633</v>
      </c>
      <c r="M474" s="17" t="s">
        <v>1722</v>
      </c>
    </row>
    <row r="475" spans="1:13" x14ac:dyDescent="0.35">
      <c r="A475" s="17" t="s">
        <v>2563</v>
      </c>
      <c r="B475" s="17">
        <v>2000115326</v>
      </c>
      <c r="C475" s="17" t="s">
        <v>2564</v>
      </c>
      <c r="D475" s="17" t="s">
        <v>2565</v>
      </c>
      <c r="E475" s="17" t="s">
        <v>1796</v>
      </c>
      <c r="F475" s="17" t="s">
        <v>2566</v>
      </c>
      <c r="G475" s="17" t="s">
        <v>877</v>
      </c>
      <c r="H475" s="17" t="s">
        <v>513</v>
      </c>
      <c r="I475" s="17"/>
      <c r="J475" s="17" t="s">
        <v>1696</v>
      </c>
      <c r="K475" s="17">
        <v>1334</v>
      </c>
      <c r="L475" s="17" t="s">
        <v>633</v>
      </c>
      <c r="M475" s="17" t="s">
        <v>2057</v>
      </c>
    </row>
    <row r="476" spans="1:13" x14ac:dyDescent="0.35">
      <c r="A476" s="17" t="s">
        <v>2567</v>
      </c>
      <c r="B476" s="17">
        <v>2000115430</v>
      </c>
      <c r="C476" s="17" t="s">
        <v>41</v>
      </c>
      <c r="D476" s="17" t="s">
        <v>2568</v>
      </c>
      <c r="E476" s="17" t="s">
        <v>1796</v>
      </c>
      <c r="F476" s="17" t="s">
        <v>2569</v>
      </c>
      <c r="G476" s="17" t="s">
        <v>877</v>
      </c>
      <c r="H476" s="17" t="s">
        <v>512</v>
      </c>
      <c r="I476" s="17" t="s">
        <v>2173</v>
      </c>
      <c r="J476" s="17" t="s">
        <v>1696</v>
      </c>
      <c r="K476" s="17">
        <v>1334</v>
      </c>
      <c r="L476" s="17" t="s">
        <v>633</v>
      </c>
      <c r="M476" s="17" t="s">
        <v>2057</v>
      </c>
    </row>
    <row r="477" spans="1:13" x14ac:dyDescent="0.35">
      <c r="A477" s="17" t="s">
        <v>2570</v>
      </c>
      <c r="B477" s="17">
        <v>2000115521</v>
      </c>
      <c r="C477" s="17" t="s">
        <v>2571</v>
      </c>
      <c r="D477" s="17" t="s">
        <v>2572</v>
      </c>
      <c r="E477" s="17" t="s">
        <v>1796</v>
      </c>
      <c r="F477" s="17" t="s">
        <v>2573</v>
      </c>
      <c r="G477" s="17" t="s">
        <v>2573</v>
      </c>
      <c r="H477" s="17" t="s">
        <v>516</v>
      </c>
      <c r="I477" s="17" t="s">
        <v>698</v>
      </c>
      <c r="J477" s="17" t="s">
        <v>1696</v>
      </c>
      <c r="K477" s="17">
        <v>1334</v>
      </c>
      <c r="L477" s="17" t="s">
        <v>633</v>
      </c>
      <c r="M477" s="17" t="s">
        <v>2065</v>
      </c>
    </row>
    <row r="478" spans="1:13" x14ac:dyDescent="0.35">
      <c r="A478" s="17" t="s">
        <v>2574</v>
      </c>
      <c r="B478" s="17">
        <v>2000115917</v>
      </c>
      <c r="C478" s="17" t="s">
        <v>2216</v>
      </c>
      <c r="D478" s="17" t="s">
        <v>2575</v>
      </c>
      <c r="E478" s="17" t="s">
        <v>1796</v>
      </c>
      <c r="F478" s="17" t="s">
        <v>2576</v>
      </c>
      <c r="G478" s="17" t="s">
        <v>1962</v>
      </c>
      <c r="H478" s="17" t="s">
        <v>513</v>
      </c>
      <c r="I478" s="17"/>
      <c r="J478" s="17" t="s">
        <v>1696</v>
      </c>
      <c r="K478" s="17">
        <v>1334</v>
      </c>
      <c r="L478" s="17" t="s">
        <v>633</v>
      </c>
      <c r="M478" s="17" t="s">
        <v>1703</v>
      </c>
    </row>
    <row r="479" spans="1:13" x14ac:dyDescent="0.35">
      <c r="A479" s="17" t="s">
        <v>2577</v>
      </c>
      <c r="B479" s="17">
        <v>2000115922</v>
      </c>
      <c r="C479" s="17" t="s">
        <v>2578</v>
      </c>
      <c r="D479" s="17" t="s">
        <v>2579</v>
      </c>
      <c r="E479" s="17" t="s">
        <v>778</v>
      </c>
      <c r="F479" s="17">
        <v>11050</v>
      </c>
      <c r="G479" s="17" t="s">
        <v>2580</v>
      </c>
      <c r="H479" s="17" t="s">
        <v>513</v>
      </c>
      <c r="I479" s="17"/>
      <c r="J479" s="17" t="s">
        <v>1696</v>
      </c>
      <c r="K479" s="17">
        <v>1334</v>
      </c>
      <c r="L479" s="17" t="s">
        <v>633</v>
      </c>
      <c r="M479" s="17" t="s">
        <v>1711</v>
      </c>
    </row>
    <row r="480" spans="1:13" x14ac:dyDescent="0.35">
      <c r="A480" s="17" t="s">
        <v>2455</v>
      </c>
      <c r="B480" s="17">
        <v>2000115959</v>
      </c>
      <c r="C480" s="17" t="s">
        <v>2581</v>
      </c>
      <c r="D480" s="17" t="s">
        <v>2582</v>
      </c>
      <c r="E480" s="17" t="s">
        <v>916</v>
      </c>
      <c r="F480" s="17">
        <v>45130</v>
      </c>
      <c r="G480" s="17" t="s">
        <v>2583</v>
      </c>
      <c r="H480" s="17" t="s">
        <v>515</v>
      </c>
      <c r="I480" s="17" t="s">
        <v>2584</v>
      </c>
      <c r="J480" s="17" t="s">
        <v>1696</v>
      </c>
      <c r="K480" s="17">
        <v>1334</v>
      </c>
      <c r="L480" s="17" t="s">
        <v>633</v>
      </c>
      <c r="M480" s="17" t="s">
        <v>1788</v>
      </c>
    </row>
    <row r="481" spans="1:13" x14ac:dyDescent="0.35">
      <c r="A481" s="17" t="s">
        <v>2585</v>
      </c>
      <c r="B481" s="17">
        <v>2000116063</v>
      </c>
      <c r="C481" s="17" t="s">
        <v>2586</v>
      </c>
      <c r="D481" s="17" t="s">
        <v>2587</v>
      </c>
      <c r="E481" s="17" t="s">
        <v>1796</v>
      </c>
      <c r="F481" s="17" t="s">
        <v>2588</v>
      </c>
      <c r="G481" s="17" t="s">
        <v>877</v>
      </c>
      <c r="H481" s="17" t="s">
        <v>516</v>
      </c>
      <c r="I481" s="17" t="s">
        <v>877</v>
      </c>
      <c r="J481" s="17" t="s">
        <v>1696</v>
      </c>
      <c r="K481" s="17">
        <v>1334</v>
      </c>
      <c r="L481" s="17" t="s">
        <v>633</v>
      </c>
      <c r="M481" s="17" t="s">
        <v>2057</v>
      </c>
    </row>
    <row r="482" spans="1:13" x14ac:dyDescent="0.35">
      <c r="A482" s="17" t="s">
        <v>2589</v>
      </c>
      <c r="B482" s="17">
        <v>2000116172</v>
      </c>
      <c r="C482" s="17" t="s">
        <v>2590</v>
      </c>
      <c r="D482" s="17" t="s">
        <v>2591</v>
      </c>
      <c r="E482" s="17" t="s">
        <v>1796</v>
      </c>
      <c r="F482" s="17" t="s">
        <v>2592</v>
      </c>
      <c r="G482" s="17" t="s">
        <v>2593</v>
      </c>
      <c r="H482" s="17" t="s">
        <v>516</v>
      </c>
      <c r="I482" s="17" t="s">
        <v>877</v>
      </c>
      <c r="J482" s="17" t="s">
        <v>1696</v>
      </c>
      <c r="K482" s="17">
        <v>1334</v>
      </c>
      <c r="L482" s="17" t="s">
        <v>633</v>
      </c>
      <c r="M482" s="17" t="s">
        <v>1707</v>
      </c>
    </row>
    <row r="483" spans="1:13" x14ac:dyDescent="0.35">
      <c r="A483" s="17" t="s">
        <v>2594</v>
      </c>
      <c r="B483" s="17">
        <v>2000116305</v>
      </c>
      <c r="C483" s="17" t="s">
        <v>2595</v>
      </c>
      <c r="D483" s="17" t="s">
        <v>2596</v>
      </c>
      <c r="E483" s="17" t="s">
        <v>1796</v>
      </c>
      <c r="F483" s="17" t="s">
        <v>2597</v>
      </c>
      <c r="G483" s="17" t="s">
        <v>2598</v>
      </c>
      <c r="H483" s="17" t="s">
        <v>516</v>
      </c>
      <c r="I483" s="17" t="s">
        <v>877</v>
      </c>
      <c r="J483" s="17" t="s">
        <v>1696</v>
      </c>
      <c r="K483" s="17">
        <v>1334</v>
      </c>
      <c r="L483" s="17" t="s">
        <v>633</v>
      </c>
      <c r="M483" s="17" t="s">
        <v>1707</v>
      </c>
    </row>
    <row r="484" spans="1:13" x14ac:dyDescent="0.35">
      <c r="A484" s="17" t="s">
        <v>2599</v>
      </c>
      <c r="B484" s="17">
        <v>2000116419</v>
      </c>
      <c r="C484" s="17" t="s">
        <v>2600</v>
      </c>
      <c r="D484" s="17" t="s">
        <v>2601</v>
      </c>
      <c r="E484" s="17" t="s">
        <v>1796</v>
      </c>
      <c r="F484" s="17" t="s">
        <v>2602</v>
      </c>
      <c r="G484" s="17" t="s">
        <v>2603</v>
      </c>
      <c r="H484" s="17" t="s">
        <v>517</v>
      </c>
      <c r="I484" s="17" t="s">
        <v>2604</v>
      </c>
      <c r="J484" s="17" t="s">
        <v>1696</v>
      </c>
      <c r="K484" s="17">
        <v>1334</v>
      </c>
      <c r="L484" s="17" t="s">
        <v>633</v>
      </c>
      <c r="M484" s="17" t="s">
        <v>2057</v>
      </c>
    </row>
    <row r="485" spans="1:13" x14ac:dyDescent="0.35">
      <c r="A485" s="17" t="s">
        <v>2605</v>
      </c>
      <c r="B485" s="17">
        <v>2000116828</v>
      </c>
      <c r="C485" s="17" t="s">
        <v>2606</v>
      </c>
      <c r="D485" s="17" t="s">
        <v>2607</v>
      </c>
      <c r="E485" s="17" t="s">
        <v>778</v>
      </c>
      <c r="F485" s="17" t="s">
        <v>2608</v>
      </c>
      <c r="G485" s="17" t="s">
        <v>974</v>
      </c>
      <c r="H485" s="17" t="s">
        <v>512</v>
      </c>
      <c r="I485" s="17" t="s">
        <v>1862</v>
      </c>
      <c r="J485" s="17" t="s">
        <v>1696</v>
      </c>
      <c r="K485" s="17">
        <v>1334</v>
      </c>
      <c r="L485" s="17" t="s">
        <v>633</v>
      </c>
      <c r="M485" s="17" t="s">
        <v>1703</v>
      </c>
    </row>
    <row r="486" spans="1:13" x14ac:dyDescent="0.35">
      <c r="A486" s="17" t="s">
        <v>2609</v>
      </c>
      <c r="B486" s="17">
        <v>2000117599</v>
      </c>
      <c r="C486" s="17" t="s">
        <v>57</v>
      </c>
      <c r="D486" s="17" t="s">
        <v>2610</v>
      </c>
      <c r="E486" s="17" t="s">
        <v>1796</v>
      </c>
      <c r="F486" s="17" t="s">
        <v>2611</v>
      </c>
      <c r="G486" s="17" t="s">
        <v>2612</v>
      </c>
      <c r="H486" s="17" t="s">
        <v>517</v>
      </c>
      <c r="I486" s="17" t="s">
        <v>698</v>
      </c>
      <c r="J486" s="17" t="s">
        <v>1696</v>
      </c>
      <c r="K486" s="17">
        <v>1334</v>
      </c>
      <c r="L486" s="17" t="s">
        <v>633</v>
      </c>
      <c r="M486" s="17" t="s">
        <v>2057</v>
      </c>
    </row>
    <row r="487" spans="1:13" x14ac:dyDescent="0.35">
      <c r="A487" s="17" t="s">
        <v>2613</v>
      </c>
      <c r="B487" s="17">
        <v>2000117760</v>
      </c>
      <c r="C487" s="17" t="s">
        <v>2614</v>
      </c>
      <c r="D487" s="17" t="s">
        <v>2615</v>
      </c>
      <c r="E487" s="17" t="s">
        <v>1796</v>
      </c>
      <c r="F487" s="17" t="s">
        <v>2616</v>
      </c>
      <c r="G487" s="17" t="s">
        <v>1957</v>
      </c>
      <c r="H487" s="17" t="s">
        <v>516</v>
      </c>
      <c r="I487" s="17" t="s">
        <v>698</v>
      </c>
      <c r="J487" s="17" t="s">
        <v>1696</v>
      </c>
      <c r="K487" s="17">
        <v>1334</v>
      </c>
      <c r="L487" s="17" t="s">
        <v>633</v>
      </c>
      <c r="M487" s="17" t="s">
        <v>1735</v>
      </c>
    </row>
    <row r="488" spans="1:13" x14ac:dyDescent="0.35">
      <c r="A488" s="17" t="s">
        <v>2617</v>
      </c>
      <c r="B488" s="17">
        <v>2000118321</v>
      </c>
      <c r="C488" s="17" t="s">
        <v>2618</v>
      </c>
      <c r="D488" s="17" t="s">
        <v>2619</v>
      </c>
      <c r="E488" s="17" t="s">
        <v>815</v>
      </c>
      <c r="F488" s="17" t="s">
        <v>2620</v>
      </c>
      <c r="G488" s="17" t="s">
        <v>817</v>
      </c>
      <c r="H488" s="17" t="s">
        <v>516</v>
      </c>
      <c r="I488" s="17" t="s">
        <v>817</v>
      </c>
      <c r="J488" s="17" t="s">
        <v>1696</v>
      </c>
      <c r="K488" s="17">
        <v>1334</v>
      </c>
      <c r="L488" s="17" t="s">
        <v>633</v>
      </c>
      <c r="M488" s="17" t="s">
        <v>1703</v>
      </c>
    </row>
    <row r="489" spans="1:13" x14ac:dyDescent="0.35">
      <c r="A489" s="17" t="s">
        <v>2621</v>
      </c>
      <c r="B489" s="17">
        <v>2000118700</v>
      </c>
      <c r="C489" s="17" t="s">
        <v>2622</v>
      </c>
      <c r="D489" s="17" t="s">
        <v>2623</v>
      </c>
      <c r="E489" s="17" t="s">
        <v>778</v>
      </c>
      <c r="F489" s="17">
        <v>60015</v>
      </c>
      <c r="G489" s="17" t="s">
        <v>2624</v>
      </c>
      <c r="H489" s="17" t="s">
        <v>513</v>
      </c>
      <c r="I489" s="17"/>
      <c r="J489" s="17" t="s">
        <v>1696</v>
      </c>
      <c r="K489" s="17">
        <v>1334</v>
      </c>
      <c r="L489" s="17" t="s">
        <v>633</v>
      </c>
      <c r="M489" s="17" t="s">
        <v>2057</v>
      </c>
    </row>
    <row r="490" spans="1:13" x14ac:dyDescent="0.35">
      <c r="A490" s="17" t="s">
        <v>2625</v>
      </c>
      <c r="B490" s="17">
        <v>2000118763</v>
      </c>
      <c r="C490" s="17" t="s">
        <v>54</v>
      </c>
      <c r="D490" s="17" t="s">
        <v>2626</v>
      </c>
      <c r="E490" s="17" t="s">
        <v>1796</v>
      </c>
      <c r="F490" s="17" t="s">
        <v>2627</v>
      </c>
      <c r="G490" s="17" t="s">
        <v>2077</v>
      </c>
      <c r="H490" s="17" t="s">
        <v>516</v>
      </c>
      <c r="I490" s="17" t="s">
        <v>1771</v>
      </c>
      <c r="J490" s="17" t="s">
        <v>1696</v>
      </c>
      <c r="K490" s="17">
        <v>1334</v>
      </c>
      <c r="L490" s="17" t="s">
        <v>633</v>
      </c>
      <c r="M490" s="17" t="s">
        <v>2057</v>
      </c>
    </row>
    <row r="491" spans="1:13" x14ac:dyDescent="0.35">
      <c r="A491" s="17" t="s">
        <v>2628</v>
      </c>
      <c r="B491" s="17">
        <v>2000119176</v>
      </c>
      <c r="C491" s="17" t="s">
        <v>2629</v>
      </c>
      <c r="D491" s="17" t="s">
        <v>2630</v>
      </c>
      <c r="E491" s="17" t="s">
        <v>676</v>
      </c>
      <c r="F491" s="17">
        <v>214142</v>
      </c>
      <c r="G491" s="17" t="s">
        <v>2458</v>
      </c>
      <c r="H491" s="17" t="s">
        <v>512</v>
      </c>
      <c r="I491" s="17" t="s">
        <v>2631</v>
      </c>
      <c r="J491" s="17" t="s">
        <v>1696</v>
      </c>
      <c r="K491" s="17">
        <v>1334</v>
      </c>
      <c r="L491" s="17" t="s">
        <v>633</v>
      </c>
      <c r="M491" s="17" t="s">
        <v>1703</v>
      </c>
    </row>
    <row r="492" spans="1:13" x14ac:dyDescent="0.35">
      <c r="A492" s="17" t="s">
        <v>2632</v>
      </c>
      <c r="B492" s="17">
        <v>2000119552</v>
      </c>
      <c r="C492" s="17" t="s">
        <v>2633</v>
      </c>
      <c r="D492" s="17" t="s">
        <v>2634</v>
      </c>
      <c r="E492" s="17" t="s">
        <v>1796</v>
      </c>
      <c r="F492" s="17" t="s">
        <v>2635</v>
      </c>
      <c r="G492" s="17" t="s">
        <v>877</v>
      </c>
      <c r="H492" s="17" t="s">
        <v>516</v>
      </c>
      <c r="I492" s="17" t="s">
        <v>1771</v>
      </c>
      <c r="J492" s="17" t="s">
        <v>1696</v>
      </c>
      <c r="K492" s="17">
        <v>1334</v>
      </c>
      <c r="L492" s="17" t="s">
        <v>633</v>
      </c>
      <c r="M492" s="17" t="s">
        <v>2636</v>
      </c>
    </row>
    <row r="493" spans="1:13" x14ac:dyDescent="0.35">
      <c r="A493" s="17" t="s">
        <v>2637</v>
      </c>
      <c r="B493" s="17">
        <v>2000119605</v>
      </c>
      <c r="C493" s="17" t="s">
        <v>2638</v>
      </c>
      <c r="D493" s="17" t="s">
        <v>2639</v>
      </c>
      <c r="E493" s="17" t="s">
        <v>778</v>
      </c>
      <c r="F493" s="17">
        <v>76017</v>
      </c>
      <c r="G493" s="17" t="s">
        <v>2640</v>
      </c>
      <c r="H493" s="17" t="s">
        <v>513</v>
      </c>
      <c r="I493" s="17"/>
      <c r="J493" s="17" t="s">
        <v>1696</v>
      </c>
      <c r="K493" s="17">
        <v>1334</v>
      </c>
      <c r="L493" s="17" t="s">
        <v>633</v>
      </c>
      <c r="M493" s="17" t="s">
        <v>1711</v>
      </c>
    </row>
    <row r="494" spans="1:13" x14ac:dyDescent="0.35">
      <c r="A494" s="17" t="s">
        <v>2641</v>
      </c>
      <c r="B494" s="17">
        <v>2000119923</v>
      </c>
      <c r="C494" s="17" t="s">
        <v>2642</v>
      </c>
      <c r="D494" s="17" t="s">
        <v>2643</v>
      </c>
      <c r="E494" s="17" t="s">
        <v>1796</v>
      </c>
      <c r="F494" s="17" t="s">
        <v>2644</v>
      </c>
      <c r="G494" s="17" t="s">
        <v>698</v>
      </c>
      <c r="H494" s="17" t="s">
        <v>516</v>
      </c>
      <c r="I494" s="17" t="s">
        <v>698</v>
      </c>
      <c r="J494" s="17" t="s">
        <v>1696</v>
      </c>
      <c r="K494" s="17">
        <v>1334</v>
      </c>
      <c r="L494" s="17" t="s">
        <v>633</v>
      </c>
      <c r="M494" s="17" t="s">
        <v>1707</v>
      </c>
    </row>
    <row r="495" spans="1:13" x14ac:dyDescent="0.35">
      <c r="A495" s="17" t="s">
        <v>2645</v>
      </c>
      <c r="B495" s="17">
        <v>2000120046</v>
      </c>
      <c r="C495" s="17" t="s">
        <v>2646</v>
      </c>
      <c r="D495" s="17" t="s">
        <v>2647</v>
      </c>
      <c r="E495" s="17" t="s">
        <v>1796</v>
      </c>
      <c r="F495" s="17" t="s">
        <v>2648</v>
      </c>
      <c r="G495" s="17" t="s">
        <v>1962</v>
      </c>
      <c r="H495" s="17" t="s">
        <v>514</v>
      </c>
      <c r="I495" s="17" t="s">
        <v>1962</v>
      </c>
      <c r="J495" s="17" t="s">
        <v>1696</v>
      </c>
      <c r="K495" s="17">
        <v>1334</v>
      </c>
      <c r="L495" s="17" t="s">
        <v>633</v>
      </c>
      <c r="M495" s="17" t="s">
        <v>1711</v>
      </c>
    </row>
    <row r="496" spans="1:13" x14ac:dyDescent="0.35">
      <c r="A496" s="17" t="s">
        <v>2649</v>
      </c>
      <c r="B496" s="17">
        <v>2000120158</v>
      </c>
      <c r="C496" s="17" t="s">
        <v>2650</v>
      </c>
      <c r="D496" s="17" t="s">
        <v>2651</v>
      </c>
      <c r="E496" s="17" t="s">
        <v>871</v>
      </c>
      <c r="F496" s="17">
        <v>999077</v>
      </c>
      <c r="G496" s="17" t="s">
        <v>2652</v>
      </c>
      <c r="H496" s="17" t="s">
        <v>512</v>
      </c>
      <c r="I496" s="17" t="s">
        <v>872</v>
      </c>
      <c r="J496" s="17" t="s">
        <v>1696</v>
      </c>
      <c r="K496" s="17">
        <v>1334</v>
      </c>
      <c r="L496" s="17" t="s">
        <v>633</v>
      </c>
      <c r="M496" s="17" t="s">
        <v>2653</v>
      </c>
    </row>
    <row r="497" spans="1:13" x14ac:dyDescent="0.35">
      <c r="A497" s="17" t="s">
        <v>2654</v>
      </c>
      <c r="B497" s="17">
        <v>2000121147</v>
      </c>
      <c r="C497" s="17" t="s">
        <v>2655</v>
      </c>
      <c r="D497" s="17" t="s">
        <v>2656</v>
      </c>
      <c r="E497" s="17" t="s">
        <v>778</v>
      </c>
      <c r="F497" s="17">
        <v>75024</v>
      </c>
      <c r="G497" s="17" t="s">
        <v>779</v>
      </c>
      <c r="H497" s="17" t="s">
        <v>513</v>
      </c>
      <c r="I497" s="17"/>
      <c r="J497" s="17" t="s">
        <v>1696</v>
      </c>
      <c r="K497" s="17">
        <v>1334</v>
      </c>
      <c r="L497" s="17" t="s">
        <v>633</v>
      </c>
      <c r="M497" s="17" t="s">
        <v>1703</v>
      </c>
    </row>
    <row r="498" spans="1:13" x14ac:dyDescent="0.35">
      <c r="A498" s="17" t="s">
        <v>2657</v>
      </c>
      <c r="B498" s="17">
        <v>2000121226</v>
      </c>
      <c r="C498" s="17" t="s">
        <v>2658</v>
      </c>
      <c r="D498" s="17" t="s">
        <v>2659</v>
      </c>
      <c r="E498" s="17" t="s">
        <v>1796</v>
      </c>
      <c r="F498" s="17" t="s">
        <v>2660</v>
      </c>
      <c r="G498" s="17" t="s">
        <v>877</v>
      </c>
      <c r="H498" s="17" t="s">
        <v>513</v>
      </c>
      <c r="I498" s="17"/>
      <c r="J498" s="17" t="s">
        <v>1696</v>
      </c>
      <c r="K498" s="17">
        <v>1334</v>
      </c>
      <c r="L498" s="17" t="s">
        <v>633</v>
      </c>
      <c r="M498" s="17" t="s">
        <v>1707</v>
      </c>
    </row>
    <row r="499" spans="1:13" x14ac:dyDescent="0.35">
      <c r="A499" s="17" t="s">
        <v>2661</v>
      </c>
      <c r="B499" s="17">
        <v>2000121343</v>
      </c>
      <c r="C499" s="17" t="s">
        <v>2662</v>
      </c>
      <c r="D499" s="17" t="s">
        <v>2663</v>
      </c>
      <c r="E499" s="17" t="s">
        <v>702</v>
      </c>
      <c r="F499" s="17" t="s">
        <v>2664</v>
      </c>
      <c r="G499" s="17" t="s">
        <v>2665</v>
      </c>
      <c r="H499" s="17" t="s">
        <v>513</v>
      </c>
      <c r="I499" s="17"/>
      <c r="J499" s="17" t="s">
        <v>1696</v>
      </c>
      <c r="K499" s="17">
        <v>1334</v>
      </c>
      <c r="L499" s="17" t="s">
        <v>633</v>
      </c>
      <c r="M499" s="17" t="s">
        <v>1703</v>
      </c>
    </row>
    <row r="500" spans="1:13" x14ac:dyDescent="0.35">
      <c r="A500" s="17" t="s">
        <v>2666</v>
      </c>
      <c r="B500" s="17">
        <v>2000121495</v>
      </c>
      <c r="C500" s="17" t="s">
        <v>2667</v>
      </c>
      <c r="D500" s="17" t="s">
        <v>2668</v>
      </c>
      <c r="E500" s="17" t="s">
        <v>1796</v>
      </c>
      <c r="F500" s="17" t="s">
        <v>2669</v>
      </c>
      <c r="G500" s="17" t="s">
        <v>2670</v>
      </c>
      <c r="H500" s="17" t="s">
        <v>516</v>
      </c>
      <c r="I500" s="17" t="s">
        <v>1771</v>
      </c>
      <c r="J500" s="17" t="s">
        <v>1696</v>
      </c>
      <c r="K500" s="17">
        <v>1334</v>
      </c>
      <c r="L500" s="17" t="s">
        <v>633</v>
      </c>
      <c r="M500" s="17" t="s">
        <v>1711</v>
      </c>
    </row>
    <row r="501" spans="1:13" x14ac:dyDescent="0.35">
      <c r="A501" s="17" t="s">
        <v>2671</v>
      </c>
      <c r="B501" s="17">
        <v>2000121571</v>
      </c>
      <c r="C501" s="17" t="s">
        <v>2672</v>
      </c>
      <c r="D501" s="17" t="s">
        <v>2673</v>
      </c>
      <c r="E501" s="17" t="s">
        <v>1796</v>
      </c>
      <c r="F501" s="17" t="s">
        <v>2674</v>
      </c>
      <c r="G501" s="17" t="s">
        <v>2675</v>
      </c>
      <c r="H501" s="17" t="s">
        <v>513</v>
      </c>
      <c r="I501" s="17"/>
      <c r="J501" s="17" t="s">
        <v>1696</v>
      </c>
      <c r="K501" s="17">
        <v>1334</v>
      </c>
      <c r="L501" s="17" t="s">
        <v>633</v>
      </c>
      <c r="M501" s="17" t="s">
        <v>2012</v>
      </c>
    </row>
    <row r="502" spans="1:13" x14ac:dyDescent="0.35">
      <c r="A502" s="17" t="s">
        <v>2676</v>
      </c>
      <c r="B502" s="17">
        <v>2000121861</v>
      </c>
      <c r="C502" s="17" t="s">
        <v>2677</v>
      </c>
      <c r="D502" s="17" t="s">
        <v>2678</v>
      </c>
      <c r="E502" s="17" t="s">
        <v>778</v>
      </c>
      <c r="F502" s="17">
        <v>95119</v>
      </c>
      <c r="G502" s="17" t="s">
        <v>974</v>
      </c>
      <c r="H502" s="17" t="s">
        <v>512</v>
      </c>
      <c r="I502" s="17" t="s">
        <v>1862</v>
      </c>
      <c r="J502" s="17" t="s">
        <v>1696</v>
      </c>
      <c r="K502" s="17">
        <v>1334</v>
      </c>
      <c r="L502" s="17" t="s">
        <v>633</v>
      </c>
      <c r="M502" s="17" t="s">
        <v>2636</v>
      </c>
    </row>
    <row r="503" spans="1:13" x14ac:dyDescent="0.35">
      <c r="A503" s="17" t="s">
        <v>2679</v>
      </c>
      <c r="B503" s="17">
        <v>2000122157</v>
      </c>
      <c r="C503" s="17" t="s">
        <v>2680</v>
      </c>
      <c r="D503" s="17" t="s">
        <v>2681</v>
      </c>
      <c r="E503" s="17" t="s">
        <v>778</v>
      </c>
      <c r="F503" s="17">
        <v>75019</v>
      </c>
      <c r="G503" s="17" t="s">
        <v>2682</v>
      </c>
      <c r="H503" s="17" t="s">
        <v>515</v>
      </c>
      <c r="I503" s="17" t="s">
        <v>640</v>
      </c>
      <c r="J503" s="17" t="s">
        <v>1696</v>
      </c>
      <c r="K503" s="17">
        <v>1334</v>
      </c>
      <c r="L503" s="17" t="s">
        <v>633</v>
      </c>
      <c r="M503" s="17" t="s">
        <v>1703</v>
      </c>
    </row>
    <row r="504" spans="1:13" x14ac:dyDescent="0.35">
      <c r="A504" s="17" t="s">
        <v>2683</v>
      </c>
      <c r="B504" s="17">
        <v>2000123226</v>
      </c>
      <c r="C504" s="17" t="s">
        <v>2684</v>
      </c>
      <c r="D504" s="17" t="s">
        <v>2685</v>
      </c>
      <c r="E504" s="17" t="s">
        <v>682</v>
      </c>
      <c r="F504" s="17" t="s">
        <v>2686</v>
      </c>
      <c r="G504" s="17" t="s">
        <v>2687</v>
      </c>
      <c r="H504" s="17" t="s">
        <v>515</v>
      </c>
      <c r="I504" s="17" t="s">
        <v>704</v>
      </c>
      <c r="J504" s="17" t="s">
        <v>1696</v>
      </c>
      <c r="K504" s="17">
        <v>1334</v>
      </c>
      <c r="L504" s="17" t="s">
        <v>633</v>
      </c>
      <c r="M504" s="17" t="s">
        <v>1697</v>
      </c>
    </row>
    <row r="505" spans="1:13" x14ac:dyDescent="0.35">
      <c r="A505" s="17" t="s">
        <v>2688</v>
      </c>
      <c r="B505" s="17">
        <v>2000126488</v>
      </c>
      <c r="C505" s="17" t="s">
        <v>2689</v>
      </c>
      <c r="D505" s="17" t="s">
        <v>2690</v>
      </c>
      <c r="E505" s="17" t="s">
        <v>1796</v>
      </c>
      <c r="F505" s="17" t="s">
        <v>2691</v>
      </c>
      <c r="G505" s="17" t="s">
        <v>698</v>
      </c>
      <c r="H505" s="17" t="s">
        <v>513</v>
      </c>
      <c r="I505" s="17"/>
      <c r="J505" s="17" t="s">
        <v>1696</v>
      </c>
      <c r="K505" s="17">
        <v>1334</v>
      </c>
      <c r="L505" s="17" t="s">
        <v>633</v>
      </c>
      <c r="M505" s="17" t="s">
        <v>1707</v>
      </c>
    </row>
    <row r="506" spans="1:13" x14ac:dyDescent="0.35">
      <c r="A506" s="17" t="s">
        <v>2692</v>
      </c>
      <c r="B506" s="17">
        <v>2000126579</v>
      </c>
      <c r="C506" s="17" t="s">
        <v>2693</v>
      </c>
      <c r="D506" s="17" t="s">
        <v>2694</v>
      </c>
      <c r="E506" s="17" t="s">
        <v>676</v>
      </c>
      <c r="F506" s="17">
        <v>519040</v>
      </c>
      <c r="G506" s="17" t="s">
        <v>2695</v>
      </c>
      <c r="H506" s="17" t="s">
        <v>513</v>
      </c>
      <c r="I506" s="17"/>
      <c r="J506" s="17" t="s">
        <v>1696</v>
      </c>
      <c r="K506" s="17">
        <v>1334</v>
      </c>
      <c r="L506" s="17" t="s">
        <v>633</v>
      </c>
      <c r="M506" s="17" t="s">
        <v>1722</v>
      </c>
    </row>
    <row r="507" spans="1:13" x14ac:dyDescent="0.35">
      <c r="A507" s="17" t="s">
        <v>2696</v>
      </c>
      <c r="B507" s="17">
        <v>2000126806</v>
      </c>
      <c r="C507" s="17" t="s">
        <v>2697</v>
      </c>
      <c r="D507" s="17" t="s">
        <v>2698</v>
      </c>
      <c r="E507" s="17" t="s">
        <v>778</v>
      </c>
      <c r="F507" s="17">
        <v>92831</v>
      </c>
      <c r="G507" s="17" t="s">
        <v>2699</v>
      </c>
      <c r="H507" s="17" t="s">
        <v>512</v>
      </c>
      <c r="I507" s="17" t="s">
        <v>2003</v>
      </c>
      <c r="J507" s="17" t="s">
        <v>1696</v>
      </c>
      <c r="K507" s="17">
        <v>1334</v>
      </c>
      <c r="L507" s="17" t="s">
        <v>633</v>
      </c>
      <c r="M507" s="17" t="s">
        <v>1703</v>
      </c>
    </row>
    <row r="508" spans="1:13" x14ac:dyDescent="0.35">
      <c r="A508" s="17" t="s">
        <v>2700</v>
      </c>
      <c r="B508" s="17">
        <v>2000127757</v>
      </c>
      <c r="C508" s="17" t="s">
        <v>2701</v>
      </c>
      <c r="D508" s="17" t="s">
        <v>2702</v>
      </c>
      <c r="E508" s="17" t="s">
        <v>1796</v>
      </c>
      <c r="F508" s="17" t="s">
        <v>2703</v>
      </c>
      <c r="G508" s="17" t="s">
        <v>2405</v>
      </c>
      <c r="H508" s="17" t="s">
        <v>512</v>
      </c>
      <c r="I508" s="17" t="s">
        <v>2173</v>
      </c>
      <c r="J508" s="17" t="s">
        <v>1696</v>
      </c>
      <c r="K508" s="17">
        <v>1334</v>
      </c>
      <c r="L508" s="17" t="s">
        <v>633</v>
      </c>
      <c r="M508" s="17" t="s">
        <v>1711</v>
      </c>
    </row>
    <row r="509" spans="1:13" x14ac:dyDescent="0.35">
      <c r="A509" s="17" t="s">
        <v>2704</v>
      </c>
      <c r="B509" s="17">
        <v>2000128331</v>
      </c>
      <c r="C509" s="17" t="s">
        <v>2705</v>
      </c>
      <c r="D509" s="17" t="s">
        <v>2706</v>
      </c>
      <c r="E509" s="17" t="s">
        <v>778</v>
      </c>
      <c r="F509" s="17">
        <v>1730</v>
      </c>
      <c r="G509" s="17" t="s">
        <v>2707</v>
      </c>
      <c r="H509" s="17" t="s">
        <v>513</v>
      </c>
      <c r="I509" s="17"/>
      <c r="J509" s="17" t="s">
        <v>1696</v>
      </c>
      <c r="K509" s="17">
        <v>1334</v>
      </c>
      <c r="L509" s="17" t="s">
        <v>633</v>
      </c>
      <c r="M509" s="17" t="s">
        <v>1707</v>
      </c>
    </row>
    <row r="510" spans="1:13" x14ac:dyDescent="0.35">
      <c r="A510" s="17" t="s">
        <v>2708</v>
      </c>
      <c r="B510" s="17">
        <v>2000128430</v>
      </c>
      <c r="C510" s="17" t="s">
        <v>2709</v>
      </c>
      <c r="D510" s="17" t="s">
        <v>2710</v>
      </c>
      <c r="E510" s="17" t="s">
        <v>1796</v>
      </c>
      <c r="F510" s="17" t="s">
        <v>2711</v>
      </c>
      <c r="G510" s="17" t="s">
        <v>2712</v>
      </c>
      <c r="H510" s="17" t="s">
        <v>513</v>
      </c>
      <c r="I510" s="17"/>
      <c r="J510" s="17" t="s">
        <v>1696</v>
      </c>
      <c r="K510" s="17">
        <v>1334</v>
      </c>
      <c r="L510" s="17" t="s">
        <v>633</v>
      </c>
      <c r="M510" s="17" t="s">
        <v>1707</v>
      </c>
    </row>
    <row r="511" spans="1:13" x14ac:dyDescent="0.35">
      <c r="A511" s="17" t="s">
        <v>2713</v>
      </c>
      <c r="B511" s="17">
        <v>2000128651</v>
      </c>
      <c r="C511" s="17" t="s">
        <v>2714</v>
      </c>
      <c r="D511" s="17" t="s">
        <v>2715</v>
      </c>
      <c r="E511" s="17" t="s">
        <v>1796</v>
      </c>
      <c r="F511" s="17" t="s">
        <v>2716</v>
      </c>
      <c r="G511" s="17" t="s">
        <v>877</v>
      </c>
      <c r="H511" s="17" t="s">
        <v>513</v>
      </c>
      <c r="I511" s="17"/>
      <c r="J511" s="17" t="s">
        <v>1696</v>
      </c>
      <c r="K511" s="17">
        <v>1334</v>
      </c>
      <c r="L511" s="17" t="s">
        <v>633</v>
      </c>
      <c r="M511" s="17" t="s">
        <v>1707</v>
      </c>
    </row>
    <row r="512" spans="1:13" x14ac:dyDescent="0.35">
      <c r="A512" s="17" t="s">
        <v>2717</v>
      </c>
      <c r="B512" s="17">
        <v>2000129114</v>
      </c>
      <c r="C512" s="17" t="s">
        <v>2718</v>
      </c>
      <c r="D512" s="17" t="s">
        <v>2719</v>
      </c>
      <c r="E512" s="17" t="s">
        <v>1796</v>
      </c>
      <c r="F512" s="17" t="s">
        <v>2720</v>
      </c>
      <c r="G512" s="17" t="s">
        <v>2450</v>
      </c>
      <c r="H512" s="17" t="s">
        <v>513</v>
      </c>
      <c r="I512" s="17"/>
      <c r="J512" s="17" t="s">
        <v>1696</v>
      </c>
      <c r="K512" s="17">
        <v>1334</v>
      </c>
      <c r="L512" s="17" t="s">
        <v>633</v>
      </c>
      <c r="M512" s="17" t="s">
        <v>2044</v>
      </c>
    </row>
    <row r="513" spans="1:13" x14ac:dyDescent="0.35">
      <c r="A513" s="17" t="s">
        <v>2721</v>
      </c>
      <c r="B513" s="17">
        <v>2000129390</v>
      </c>
      <c r="C513" s="17" t="s">
        <v>2722</v>
      </c>
      <c r="D513" s="17" t="s">
        <v>2723</v>
      </c>
      <c r="E513" s="17" t="s">
        <v>1796</v>
      </c>
      <c r="F513" s="17" t="s">
        <v>2724</v>
      </c>
      <c r="G513" s="17" t="s">
        <v>2077</v>
      </c>
      <c r="H513" s="17" t="s">
        <v>513</v>
      </c>
      <c r="I513" s="17"/>
      <c r="J513" s="17" t="s">
        <v>1696</v>
      </c>
      <c r="K513" s="17">
        <v>1334</v>
      </c>
      <c r="L513" s="17" t="s">
        <v>633</v>
      </c>
      <c r="M513" s="17" t="s">
        <v>2044</v>
      </c>
    </row>
    <row r="514" spans="1:13" x14ac:dyDescent="0.35">
      <c r="A514" s="17" t="s">
        <v>2725</v>
      </c>
      <c r="B514" s="17">
        <v>2000130926</v>
      </c>
      <c r="C514" s="17" t="s">
        <v>2726</v>
      </c>
      <c r="D514" s="17" t="s">
        <v>2727</v>
      </c>
      <c r="E514" s="17" t="s">
        <v>778</v>
      </c>
      <c r="F514" s="17">
        <v>60601</v>
      </c>
      <c r="G514" s="17" t="s">
        <v>2154</v>
      </c>
      <c r="H514" s="17" t="s">
        <v>513</v>
      </c>
      <c r="I514" s="17"/>
      <c r="J514" s="17" t="s">
        <v>1696</v>
      </c>
      <c r="K514" s="17">
        <v>1334</v>
      </c>
      <c r="L514" s="17" t="s">
        <v>633</v>
      </c>
      <c r="M514" s="17" t="s">
        <v>1707</v>
      </c>
    </row>
    <row r="515" spans="1:13" x14ac:dyDescent="0.35">
      <c r="A515" s="17" t="s">
        <v>2728</v>
      </c>
      <c r="B515" s="17">
        <v>2000131164</v>
      </c>
      <c r="C515" s="17" t="s">
        <v>2729</v>
      </c>
      <c r="D515" s="17" t="s">
        <v>2730</v>
      </c>
      <c r="E515" s="17" t="s">
        <v>778</v>
      </c>
      <c r="F515" s="17" t="s">
        <v>2731</v>
      </c>
      <c r="G515" s="17" t="s">
        <v>2732</v>
      </c>
      <c r="H515" s="17" t="s">
        <v>513</v>
      </c>
      <c r="I515" s="17"/>
      <c r="J515" s="17" t="s">
        <v>1696</v>
      </c>
      <c r="K515" s="17">
        <v>1334</v>
      </c>
      <c r="L515" s="17" t="s">
        <v>633</v>
      </c>
      <c r="M515" s="17" t="s">
        <v>1707</v>
      </c>
    </row>
    <row r="516" spans="1:13" x14ac:dyDescent="0.35">
      <c r="A516" s="17" t="s">
        <v>2733</v>
      </c>
      <c r="B516" s="17">
        <v>2000131208</v>
      </c>
      <c r="C516" s="17" t="s">
        <v>2733</v>
      </c>
      <c r="D516" s="17" t="s">
        <v>2734</v>
      </c>
      <c r="E516" s="17" t="s">
        <v>1796</v>
      </c>
      <c r="F516" s="17" t="s">
        <v>2735</v>
      </c>
      <c r="G516" s="17" t="s">
        <v>877</v>
      </c>
      <c r="H516" s="17" t="s">
        <v>513</v>
      </c>
      <c r="I516" s="17"/>
      <c r="J516" s="17" t="s">
        <v>1696</v>
      </c>
      <c r="K516" s="17">
        <v>1334</v>
      </c>
      <c r="L516" s="17" t="s">
        <v>633</v>
      </c>
      <c r="M516" s="17" t="s">
        <v>2065</v>
      </c>
    </row>
    <row r="517" spans="1:13" x14ac:dyDescent="0.35">
      <c r="A517" s="17" t="s">
        <v>2736</v>
      </c>
      <c r="B517" s="17">
        <v>2000133799</v>
      </c>
      <c r="C517" s="17" t="s">
        <v>2737</v>
      </c>
      <c r="D517" s="17" t="s">
        <v>2738</v>
      </c>
      <c r="E517" s="17" t="s">
        <v>778</v>
      </c>
      <c r="F517" s="17">
        <v>92121</v>
      </c>
      <c r="G517" s="17" t="s">
        <v>2739</v>
      </c>
      <c r="H517" s="17" t="s">
        <v>513</v>
      </c>
      <c r="I517" s="17"/>
      <c r="J517" s="17" t="s">
        <v>1696</v>
      </c>
      <c r="K517" s="17">
        <v>1334</v>
      </c>
      <c r="L517" s="17" t="s">
        <v>633</v>
      </c>
      <c r="M517" s="17" t="s">
        <v>1707</v>
      </c>
    </row>
    <row r="518" spans="1:13" x14ac:dyDescent="0.35">
      <c r="A518" s="17" t="s">
        <v>2740</v>
      </c>
      <c r="B518" s="17">
        <v>2000134316</v>
      </c>
      <c r="C518" s="17" t="s">
        <v>2741</v>
      </c>
      <c r="D518" s="17" t="s">
        <v>2742</v>
      </c>
      <c r="E518" s="17" t="s">
        <v>702</v>
      </c>
      <c r="F518" s="17" t="s">
        <v>2743</v>
      </c>
      <c r="G518" s="17" t="s">
        <v>2744</v>
      </c>
      <c r="H518" s="17" t="s">
        <v>513</v>
      </c>
      <c r="I518" s="17"/>
      <c r="J518" s="17" t="s">
        <v>1696</v>
      </c>
      <c r="K518" s="17">
        <v>1334</v>
      </c>
      <c r="L518" s="17" t="s">
        <v>633</v>
      </c>
      <c r="M518" s="17" t="s">
        <v>1711</v>
      </c>
    </row>
    <row r="519" spans="1:13" x14ac:dyDescent="0.35">
      <c r="A519" s="17" t="s">
        <v>2745</v>
      </c>
      <c r="B519" s="17">
        <v>2000135217</v>
      </c>
      <c r="C519" s="17" t="s">
        <v>2746</v>
      </c>
      <c r="D519" s="17" t="s">
        <v>2747</v>
      </c>
      <c r="E519" s="17" t="s">
        <v>778</v>
      </c>
      <c r="F519" s="17">
        <v>49423</v>
      </c>
      <c r="G519" s="17" t="s">
        <v>2748</v>
      </c>
      <c r="H519" s="17" t="s">
        <v>513</v>
      </c>
      <c r="I519" s="17"/>
      <c r="J519" s="17" t="s">
        <v>1696</v>
      </c>
      <c r="K519" s="17">
        <v>1334</v>
      </c>
      <c r="L519" s="17" t="s">
        <v>633</v>
      </c>
      <c r="M519" s="17" t="s">
        <v>2065</v>
      </c>
    </row>
    <row r="520" spans="1:13" x14ac:dyDescent="0.35">
      <c r="A520" s="17" t="s">
        <v>2749</v>
      </c>
      <c r="B520" s="17">
        <v>2000135446</v>
      </c>
      <c r="C520" s="17" t="s">
        <v>2750</v>
      </c>
      <c r="D520" s="17" t="s">
        <v>2751</v>
      </c>
      <c r="E520" s="17" t="s">
        <v>702</v>
      </c>
      <c r="F520" s="17" t="s">
        <v>2752</v>
      </c>
      <c r="G520" s="17" t="s">
        <v>2753</v>
      </c>
      <c r="H520" s="17" t="s">
        <v>513</v>
      </c>
      <c r="I520" s="17"/>
      <c r="J520" s="17" t="s">
        <v>1696</v>
      </c>
      <c r="K520" s="17">
        <v>1334</v>
      </c>
      <c r="L520" s="17" t="s">
        <v>633</v>
      </c>
      <c r="M520" s="17" t="s">
        <v>1722</v>
      </c>
    </row>
    <row r="521" spans="1:13" x14ac:dyDescent="0.35">
      <c r="A521" s="17" t="s">
        <v>2754</v>
      </c>
      <c r="B521" s="17">
        <v>2000135644</v>
      </c>
      <c r="C521" s="17" t="s">
        <v>2755</v>
      </c>
      <c r="D521" s="17" t="s">
        <v>2756</v>
      </c>
      <c r="E521" s="17" t="s">
        <v>778</v>
      </c>
      <c r="F521" s="17">
        <v>32751</v>
      </c>
      <c r="G521" s="17" t="s">
        <v>2757</v>
      </c>
      <c r="H521" s="17" t="s">
        <v>513</v>
      </c>
      <c r="I521" s="17"/>
      <c r="J521" s="17" t="s">
        <v>1696</v>
      </c>
      <c r="K521" s="17">
        <v>1334</v>
      </c>
      <c r="L521" s="17" t="s">
        <v>633</v>
      </c>
      <c r="M521" s="17" t="s">
        <v>1703</v>
      </c>
    </row>
    <row r="522" spans="1:13" x14ac:dyDescent="0.35">
      <c r="A522" s="17" t="s">
        <v>2758</v>
      </c>
      <c r="B522" s="17">
        <v>2000135843</v>
      </c>
      <c r="C522" s="17" t="s">
        <v>2759</v>
      </c>
      <c r="D522" s="17" t="s">
        <v>2760</v>
      </c>
      <c r="E522" s="17" t="s">
        <v>702</v>
      </c>
      <c r="F522" s="17" t="s">
        <v>2761</v>
      </c>
      <c r="G522" s="17" t="s">
        <v>2762</v>
      </c>
      <c r="H522" s="17" t="s">
        <v>513</v>
      </c>
      <c r="I522" s="17"/>
      <c r="J522" s="17" t="s">
        <v>1696</v>
      </c>
      <c r="K522" s="17">
        <v>1334</v>
      </c>
      <c r="L522" s="17" t="s">
        <v>633</v>
      </c>
      <c r="M522" s="17" t="s">
        <v>1711</v>
      </c>
    </row>
    <row r="523" spans="1:13" x14ac:dyDescent="0.35">
      <c r="A523" s="17" t="s">
        <v>2763</v>
      </c>
      <c r="B523" s="17">
        <v>2000136086</v>
      </c>
      <c r="C523" s="17" t="s">
        <v>2764</v>
      </c>
      <c r="D523" s="17" t="s">
        <v>2765</v>
      </c>
      <c r="E523" s="17" t="s">
        <v>778</v>
      </c>
      <c r="F523" s="17" t="s">
        <v>2766</v>
      </c>
      <c r="G523" s="17" t="s">
        <v>1778</v>
      </c>
      <c r="H523" s="17" t="s">
        <v>513</v>
      </c>
      <c r="I523" s="17"/>
      <c r="J523" s="17" t="s">
        <v>1696</v>
      </c>
      <c r="K523" s="17">
        <v>1334</v>
      </c>
      <c r="L523" s="17" t="s">
        <v>633</v>
      </c>
      <c r="M523" s="17" t="s">
        <v>1711</v>
      </c>
    </row>
    <row r="524" spans="1:13" x14ac:dyDescent="0.35">
      <c r="A524" s="17" t="s">
        <v>2767</v>
      </c>
      <c r="B524" s="17">
        <v>2000137448</v>
      </c>
      <c r="C524" s="17" t="s">
        <v>2768</v>
      </c>
      <c r="D524" s="17" t="s">
        <v>2769</v>
      </c>
      <c r="E524" s="17" t="s">
        <v>1796</v>
      </c>
      <c r="F524" s="17" t="s">
        <v>2770</v>
      </c>
      <c r="G524" s="17" t="s">
        <v>1962</v>
      </c>
      <c r="H524" s="17" t="s">
        <v>511</v>
      </c>
      <c r="I524" s="17" t="s">
        <v>877</v>
      </c>
      <c r="J524" s="17" t="s">
        <v>1696</v>
      </c>
      <c r="K524" s="17">
        <v>1334</v>
      </c>
      <c r="L524" s="17" t="s">
        <v>633</v>
      </c>
      <c r="M524" s="17" t="s">
        <v>1697</v>
      </c>
    </row>
    <row r="525" spans="1:13" x14ac:dyDescent="0.35">
      <c r="A525" s="17" t="s">
        <v>2771</v>
      </c>
      <c r="B525" s="17">
        <v>2000137846</v>
      </c>
      <c r="C525" s="17" t="s">
        <v>2772</v>
      </c>
      <c r="D525" s="17" t="s">
        <v>2773</v>
      </c>
      <c r="E525" s="17" t="s">
        <v>1796</v>
      </c>
      <c r="F525" s="17" t="s">
        <v>2774</v>
      </c>
      <c r="G525" s="17" t="s">
        <v>2775</v>
      </c>
      <c r="H525" s="17" t="s">
        <v>513</v>
      </c>
      <c r="I525" s="17"/>
      <c r="J525" s="17" t="s">
        <v>1696</v>
      </c>
      <c r="K525" s="17">
        <v>1334</v>
      </c>
      <c r="L525" s="17" t="s">
        <v>633</v>
      </c>
      <c r="M525" s="17" t="s">
        <v>1703</v>
      </c>
    </row>
    <row r="526" spans="1:13" x14ac:dyDescent="0.35">
      <c r="A526" s="17" t="s">
        <v>2776</v>
      </c>
      <c r="B526" s="17">
        <v>2000138207</v>
      </c>
      <c r="C526" s="17" t="s">
        <v>2777</v>
      </c>
      <c r="D526" s="17" t="s">
        <v>2778</v>
      </c>
      <c r="E526" s="17" t="s">
        <v>1796</v>
      </c>
      <c r="F526" s="17" t="s">
        <v>2779</v>
      </c>
      <c r="G526" s="17" t="s">
        <v>1962</v>
      </c>
      <c r="H526" s="17" t="s">
        <v>513</v>
      </c>
      <c r="I526" s="17"/>
      <c r="J526" s="17" t="s">
        <v>1696</v>
      </c>
      <c r="K526" s="17">
        <v>1334</v>
      </c>
      <c r="L526" s="17" t="s">
        <v>633</v>
      </c>
      <c r="M526" s="17" t="s">
        <v>1707</v>
      </c>
    </row>
    <row r="527" spans="1:13" x14ac:dyDescent="0.35">
      <c r="A527" s="17" t="s">
        <v>2780</v>
      </c>
      <c r="B527" s="17">
        <v>2000138690</v>
      </c>
      <c r="C527" s="17" t="s">
        <v>2781</v>
      </c>
      <c r="D527" s="17" t="s">
        <v>2782</v>
      </c>
      <c r="E527" s="17" t="s">
        <v>1796</v>
      </c>
      <c r="F527" s="17" t="s">
        <v>2783</v>
      </c>
      <c r="G527" s="17" t="s">
        <v>2450</v>
      </c>
      <c r="H527" s="17" t="s">
        <v>513</v>
      </c>
      <c r="I527" s="17"/>
      <c r="J527" s="17" t="s">
        <v>1696</v>
      </c>
      <c r="K527" s="17">
        <v>1334</v>
      </c>
      <c r="L527" s="17" t="s">
        <v>633</v>
      </c>
      <c r="M527" s="17" t="s">
        <v>2784</v>
      </c>
    </row>
    <row r="528" spans="1:13" x14ac:dyDescent="0.35">
      <c r="A528" s="17" t="s">
        <v>2785</v>
      </c>
      <c r="B528" s="17">
        <v>2000138893</v>
      </c>
      <c r="C528" s="17" t="s">
        <v>2786</v>
      </c>
      <c r="D528" s="17" t="s">
        <v>2787</v>
      </c>
      <c r="E528" s="17" t="s">
        <v>1796</v>
      </c>
      <c r="F528" s="17" t="s">
        <v>2788</v>
      </c>
      <c r="G528" s="17" t="s">
        <v>918</v>
      </c>
      <c r="H528" s="17" t="s">
        <v>516</v>
      </c>
      <c r="I528" s="17" t="s">
        <v>877</v>
      </c>
      <c r="J528" s="17" t="s">
        <v>1696</v>
      </c>
      <c r="K528" s="17">
        <v>1334</v>
      </c>
      <c r="L528" s="17" t="s">
        <v>633</v>
      </c>
      <c r="M528" s="17" t="s">
        <v>1711</v>
      </c>
    </row>
    <row r="529" spans="1:13" x14ac:dyDescent="0.35">
      <c r="A529" s="17" t="s">
        <v>2789</v>
      </c>
      <c r="B529" s="17">
        <v>2000139147</v>
      </c>
      <c r="C529" s="17" t="s">
        <v>2790</v>
      </c>
      <c r="D529" s="17" t="s">
        <v>2791</v>
      </c>
      <c r="E529" s="17" t="s">
        <v>654</v>
      </c>
      <c r="F529" s="17" t="s">
        <v>2792</v>
      </c>
      <c r="G529" s="17" t="s">
        <v>1567</v>
      </c>
      <c r="H529" s="17" t="s">
        <v>513</v>
      </c>
      <c r="I529" s="17"/>
      <c r="J529" s="17" t="s">
        <v>1696</v>
      </c>
      <c r="K529" s="17">
        <v>1334</v>
      </c>
      <c r="L529" s="17" t="s">
        <v>633</v>
      </c>
      <c r="M529" s="17" t="s">
        <v>1711</v>
      </c>
    </row>
    <row r="530" spans="1:13" x14ac:dyDescent="0.35">
      <c r="A530" s="17" t="s">
        <v>2793</v>
      </c>
      <c r="B530" s="17">
        <v>2000139339</v>
      </c>
      <c r="C530" s="17" t="s">
        <v>2794</v>
      </c>
      <c r="D530" s="17" t="s">
        <v>2795</v>
      </c>
      <c r="E530" s="17" t="s">
        <v>778</v>
      </c>
      <c r="F530" s="17">
        <v>94129</v>
      </c>
      <c r="G530" s="17" t="s">
        <v>2796</v>
      </c>
      <c r="H530" s="17" t="s">
        <v>513</v>
      </c>
      <c r="I530" s="17"/>
      <c r="J530" s="17" t="s">
        <v>1696</v>
      </c>
      <c r="K530" s="17">
        <v>1334</v>
      </c>
      <c r="L530" s="17" t="s">
        <v>633</v>
      </c>
      <c r="M530" s="17" t="s">
        <v>1735</v>
      </c>
    </row>
    <row r="531" spans="1:13" x14ac:dyDescent="0.35">
      <c r="A531" s="17" t="s">
        <v>2797</v>
      </c>
      <c r="B531" s="17">
        <v>2000139848</v>
      </c>
      <c r="C531" s="17" t="s">
        <v>2798</v>
      </c>
      <c r="D531" s="17" t="s">
        <v>2799</v>
      </c>
      <c r="E531" s="17" t="s">
        <v>1796</v>
      </c>
      <c r="F531" s="17" t="s">
        <v>2800</v>
      </c>
      <c r="G531" s="17" t="s">
        <v>1962</v>
      </c>
      <c r="H531" s="17" t="s">
        <v>513</v>
      </c>
      <c r="I531" s="17"/>
      <c r="J531" s="17" t="s">
        <v>1696</v>
      </c>
      <c r="K531" s="17">
        <v>1334</v>
      </c>
      <c r="L531" s="17" t="s">
        <v>633</v>
      </c>
      <c r="M531" s="17" t="s">
        <v>1840</v>
      </c>
    </row>
    <row r="532" spans="1:13" x14ac:dyDescent="0.35">
      <c r="A532" s="17" t="s">
        <v>2801</v>
      </c>
      <c r="B532" s="17">
        <v>2000140020</v>
      </c>
      <c r="C532" s="17" t="s">
        <v>2802</v>
      </c>
      <c r="D532" s="17" t="s">
        <v>2803</v>
      </c>
      <c r="E532" s="17" t="s">
        <v>1796</v>
      </c>
      <c r="F532" s="17" t="s">
        <v>2804</v>
      </c>
      <c r="G532" s="17" t="s">
        <v>2805</v>
      </c>
      <c r="H532" s="17" t="s">
        <v>513</v>
      </c>
      <c r="I532" s="17"/>
      <c r="J532" s="17" t="s">
        <v>1696</v>
      </c>
      <c r="K532" s="17">
        <v>1334</v>
      </c>
      <c r="L532" s="17" t="s">
        <v>633</v>
      </c>
      <c r="M532" s="17" t="s">
        <v>1707</v>
      </c>
    </row>
    <row r="533" spans="1:13" x14ac:dyDescent="0.35">
      <c r="A533" s="17" t="s">
        <v>2806</v>
      </c>
      <c r="B533" s="17">
        <v>2000140282</v>
      </c>
      <c r="C533" s="17" t="s">
        <v>2807</v>
      </c>
      <c r="D533" s="17" t="s">
        <v>2808</v>
      </c>
      <c r="E533" s="17" t="s">
        <v>1796</v>
      </c>
      <c r="F533" s="17" t="s">
        <v>2809</v>
      </c>
      <c r="G533" s="17" t="s">
        <v>877</v>
      </c>
      <c r="H533" s="17" t="s">
        <v>513</v>
      </c>
      <c r="I533" s="17"/>
      <c r="J533" s="17" t="s">
        <v>1696</v>
      </c>
      <c r="K533" s="17">
        <v>1334</v>
      </c>
      <c r="L533" s="17" t="s">
        <v>633</v>
      </c>
      <c r="M533" s="17" t="s">
        <v>1703</v>
      </c>
    </row>
    <row r="534" spans="1:13" x14ac:dyDescent="0.35">
      <c r="A534" s="17" t="s">
        <v>2810</v>
      </c>
      <c r="B534" s="17">
        <v>2000140671</v>
      </c>
      <c r="C534" s="17" t="s">
        <v>2811</v>
      </c>
      <c r="D534" s="17" t="s">
        <v>2812</v>
      </c>
      <c r="E534" s="17" t="s">
        <v>778</v>
      </c>
      <c r="F534" s="17" t="s">
        <v>2813</v>
      </c>
      <c r="G534" s="17" t="s">
        <v>2814</v>
      </c>
      <c r="H534" s="17" t="s">
        <v>513</v>
      </c>
      <c r="I534" s="17"/>
      <c r="J534" s="17" t="s">
        <v>1696</v>
      </c>
      <c r="K534" s="17">
        <v>1334</v>
      </c>
      <c r="L534" s="17" t="s">
        <v>633</v>
      </c>
      <c r="M534" s="17" t="s">
        <v>1735</v>
      </c>
    </row>
    <row r="535" spans="1:13" x14ac:dyDescent="0.35">
      <c r="A535" s="17" t="s">
        <v>2577</v>
      </c>
      <c r="B535" s="17">
        <v>2000141152</v>
      </c>
      <c r="C535" s="17" t="s">
        <v>2815</v>
      </c>
      <c r="D535" s="17" t="s">
        <v>2816</v>
      </c>
      <c r="E535" s="17" t="s">
        <v>778</v>
      </c>
      <c r="F535" s="17">
        <v>95054</v>
      </c>
      <c r="G535" s="17" t="s">
        <v>2817</v>
      </c>
      <c r="H535" s="17" t="s">
        <v>513</v>
      </c>
      <c r="I535" s="17"/>
      <c r="J535" s="17" t="s">
        <v>1696</v>
      </c>
      <c r="K535" s="17">
        <v>1334</v>
      </c>
      <c r="L535" s="17" t="s">
        <v>633</v>
      </c>
      <c r="M535" s="17" t="s">
        <v>1703</v>
      </c>
    </row>
    <row r="536" spans="1:13" x14ac:dyDescent="0.35">
      <c r="A536" s="17" t="s">
        <v>2818</v>
      </c>
      <c r="B536" s="17">
        <v>2000141478</v>
      </c>
      <c r="C536" s="17" t="s">
        <v>2819</v>
      </c>
      <c r="D536" s="17" t="s">
        <v>2820</v>
      </c>
      <c r="E536" s="17" t="s">
        <v>778</v>
      </c>
      <c r="F536" s="17">
        <v>75093</v>
      </c>
      <c r="G536" s="17" t="s">
        <v>779</v>
      </c>
      <c r="H536" s="17" t="s">
        <v>513</v>
      </c>
      <c r="I536" s="17"/>
      <c r="J536" s="17" t="s">
        <v>1696</v>
      </c>
      <c r="K536" s="17">
        <v>1334</v>
      </c>
      <c r="L536" s="17" t="s">
        <v>633</v>
      </c>
      <c r="M536" s="17" t="s">
        <v>2821</v>
      </c>
    </row>
    <row r="537" spans="1:13" x14ac:dyDescent="0.35">
      <c r="A537" s="17" t="s">
        <v>2822</v>
      </c>
      <c r="B537" s="17">
        <v>2000141815</v>
      </c>
      <c r="C537" s="17" t="s">
        <v>2823</v>
      </c>
      <c r="D537" s="17" t="s">
        <v>2824</v>
      </c>
      <c r="E537" s="17" t="s">
        <v>778</v>
      </c>
      <c r="F537" s="17">
        <v>49426</v>
      </c>
      <c r="G537" s="17" t="s">
        <v>2825</v>
      </c>
      <c r="H537" s="17" t="s">
        <v>512</v>
      </c>
      <c r="I537" s="17" t="s">
        <v>2825</v>
      </c>
      <c r="J537" s="17" t="s">
        <v>1696</v>
      </c>
      <c r="K537" s="17">
        <v>1334</v>
      </c>
      <c r="L537" s="17" t="s">
        <v>633</v>
      </c>
      <c r="M537" s="17" t="s">
        <v>1711</v>
      </c>
    </row>
    <row r="538" spans="1:13" x14ac:dyDescent="0.35">
      <c r="A538" s="17" t="s">
        <v>2826</v>
      </c>
      <c r="B538" s="17">
        <v>2000142411</v>
      </c>
      <c r="C538" s="17" t="s">
        <v>2827</v>
      </c>
      <c r="D538" s="17" t="s">
        <v>2828</v>
      </c>
      <c r="E538" s="17" t="s">
        <v>778</v>
      </c>
      <c r="F538" s="17">
        <v>10036</v>
      </c>
      <c r="G538" s="17" t="s">
        <v>2178</v>
      </c>
      <c r="H538" s="17" t="s">
        <v>513</v>
      </c>
      <c r="I538" s="17"/>
      <c r="J538" s="17" t="s">
        <v>1696</v>
      </c>
      <c r="K538" s="17">
        <v>1334</v>
      </c>
      <c r="L538" s="17" t="s">
        <v>633</v>
      </c>
      <c r="M538" s="17" t="s">
        <v>1711</v>
      </c>
    </row>
    <row r="539" spans="1:13" x14ac:dyDescent="0.35">
      <c r="A539" s="17" t="s">
        <v>2829</v>
      </c>
      <c r="B539" s="17">
        <v>2000142472</v>
      </c>
      <c r="C539" s="17" t="s">
        <v>2830</v>
      </c>
      <c r="D539" s="17" t="s">
        <v>2831</v>
      </c>
      <c r="E539" s="17" t="s">
        <v>778</v>
      </c>
      <c r="F539" s="17">
        <v>93117</v>
      </c>
      <c r="G539" s="17" t="s">
        <v>2832</v>
      </c>
      <c r="H539" s="17" t="s">
        <v>512</v>
      </c>
      <c r="I539" s="17" t="s">
        <v>2832</v>
      </c>
      <c r="J539" s="17" t="s">
        <v>1696</v>
      </c>
      <c r="K539" s="17">
        <v>1334</v>
      </c>
      <c r="L539" s="17" t="s">
        <v>633</v>
      </c>
      <c r="M539" s="17" t="s">
        <v>1711</v>
      </c>
    </row>
    <row r="540" spans="1:13" x14ac:dyDescent="0.35">
      <c r="A540" s="17" t="s">
        <v>2833</v>
      </c>
      <c r="B540" s="17">
        <v>2000144095</v>
      </c>
      <c r="C540" s="17" t="s">
        <v>2834</v>
      </c>
      <c r="D540" s="17" t="s">
        <v>2835</v>
      </c>
      <c r="E540" s="17" t="s">
        <v>1796</v>
      </c>
      <c r="F540" s="17" t="s">
        <v>2836</v>
      </c>
      <c r="G540" s="17" t="s">
        <v>877</v>
      </c>
      <c r="H540" s="17" t="s">
        <v>513</v>
      </c>
      <c r="I540" s="17"/>
      <c r="J540" s="17" t="s">
        <v>1696</v>
      </c>
      <c r="K540" s="17">
        <v>1334</v>
      </c>
      <c r="L540" s="17" t="s">
        <v>633</v>
      </c>
      <c r="M540" s="17" t="s">
        <v>1711</v>
      </c>
    </row>
    <row r="541" spans="1:13" x14ac:dyDescent="0.35">
      <c r="A541" s="17" t="s">
        <v>2837</v>
      </c>
      <c r="B541" s="17">
        <v>2000144829</v>
      </c>
      <c r="C541" s="17" t="s">
        <v>2838</v>
      </c>
      <c r="D541" s="17" t="s">
        <v>2839</v>
      </c>
      <c r="E541" s="17" t="s">
        <v>778</v>
      </c>
      <c r="F541" s="17" t="s">
        <v>2840</v>
      </c>
      <c r="G541" s="17" t="s">
        <v>2841</v>
      </c>
      <c r="H541" s="17" t="s">
        <v>517</v>
      </c>
      <c r="I541" s="17" t="s">
        <v>2841</v>
      </c>
      <c r="J541" s="17" t="s">
        <v>1696</v>
      </c>
      <c r="K541" s="17">
        <v>1334</v>
      </c>
      <c r="L541" s="17" t="s">
        <v>633</v>
      </c>
      <c r="M541" s="17" t="s">
        <v>2842</v>
      </c>
    </row>
    <row r="542" spans="1:13" x14ac:dyDescent="0.35">
      <c r="A542" s="17" t="s">
        <v>2843</v>
      </c>
      <c r="B542" s="17">
        <v>2000146584</v>
      </c>
      <c r="C542" s="17" t="s">
        <v>2844</v>
      </c>
      <c r="D542" s="17" t="s">
        <v>2845</v>
      </c>
      <c r="E542" s="17" t="s">
        <v>1796</v>
      </c>
      <c r="F542" s="17" t="s">
        <v>2846</v>
      </c>
      <c r="G542" s="17" t="s">
        <v>877</v>
      </c>
      <c r="H542" s="17" t="s">
        <v>513</v>
      </c>
      <c r="I542" s="17"/>
      <c r="J542" s="17" t="s">
        <v>1696</v>
      </c>
      <c r="K542" s="17">
        <v>1334</v>
      </c>
      <c r="L542" s="17" t="s">
        <v>633</v>
      </c>
      <c r="M542" s="17" t="s">
        <v>1735</v>
      </c>
    </row>
    <row r="543" spans="1:13" x14ac:dyDescent="0.35">
      <c r="A543" s="17" t="s">
        <v>2847</v>
      </c>
      <c r="B543" s="17">
        <v>2000146709</v>
      </c>
      <c r="C543" s="17" t="s">
        <v>2848</v>
      </c>
      <c r="D543" s="17" t="s">
        <v>2849</v>
      </c>
      <c r="E543" s="17" t="s">
        <v>1185</v>
      </c>
      <c r="F543" s="17"/>
      <c r="G543" s="17" t="s">
        <v>1217</v>
      </c>
      <c r="H543" s="17" t="s">
        <v>513</v>
      </c>
      <c r="I543" s="17"/>
      <c r="J543" s="17" t="s">
        <v>1696</v>
      </c>
      <c r="K543" s="17">
        <v>1334</v>
      </c>
      <c r="L543" s="17" t="s">
        <v>633</v>
      </c>
      <c r="M543" s="17" t="s">
        <v>1707</v>
      </c>
    </row>
    <row r="544" spans="1:13" x14ac:dyDescent="0.35">
      <c r="A544" s="17" t="s">
        <v>2850</v>
      </c>
      <c r="B544" s="17">
        <v>2000146826</v>
      </c>
      <c r="C544" s="17" t="s">
        <v>2851</v>
      </c>
      <c r="D544" s="17" t="s">
        <v>2852</v>
      </c>
      <c r="E544" s="17" t="s">
        <v>1796</v>
      </c>
      <c r="F544" s="17" t="s">
        <v>2853</v>
      </c>
      <c r="G544" s="17" t="s">
        <v>877</v>
      </c>
      <c r="H544" s="17" t="s">
        <v>517</v>
      </c>
      <c r="I544" s="17" t="s">
        <v>877</v>
      </c>
      <c r="J544" s="17" t="s">
        <v>1696</v>
      </c>
      <c r="K544" s="17">
        <v>1334</v>
      </c>
      <c r="L544" s="17" t="s">
        <v>633</v>
      </c>
      <c r="M544" s="17" t="s">
        <v>1703</v>
      </c>
    </row>
    <row r="545" spans="1:13" x14ac:dyDescent="0.35">
      <c r="A545" s="17" t="s">
        <v>2854</v>
      </c>
      <c r="B545" s="17">
        <v>2000147964</v>
      </c>
      <c r="C545" s="17" t="s">
        <v>2855</v>
      </c>
      <c r="D545" s="17" t="s">
        <v>2856</v>
      </c>
      <c r="E545" s="17" t="s">
        <v>1796</v>
      </c>
      <c r="F545" s="17" t="s">
        <v>2857</v>
      </c>
      <c r="G545" s="17" t="s">
        <v>1962</v>
      </c>
      <c r="H545" s="17" t="s">
        <v>513</v>
      </c>
      <c r="I545" s="17"/>
      <c r="J545" s="17" t="s">
        <v>1696</v>
      </c>
      <c r="K545" s="17">
        <v>1334</v>
      </c>
      <c r="L545" s="17" t="s">
        <v>633</v>
      </c>
      <c r="M545" s="17" t="s">
        <v>2057</v>
      </c>
    </row>
    <row r="546" spans="1:13" x14ac:dyDescent="0.35">
      <c r="A546" s="17" t="s">
        <v>2858</v>
      </c>
      <c r="B546" s="17">
        <v>2000148313</v>
      </c>
      <c r="C546" s="17" t="s">
        <v>2859</v>
      </c>
      <c r="D546" s="17" t="s">
        <v>2860</v>
      </c>
      <c r="E546" s="17" t="s">
        <v>1796</v>
      </c>
      <c r="F546" s="17" t="s">
        <v>2861</v>
      </c>
      <c r="G546" s="17" t="s">
        <v>1937</v>
      </c>
      <c r="H546" s="17" t="s">
        <v>513</v>
      </c>
      <c r="I546" s="17"/>
      <c r="J546" s="17" t="s">
        <v>1696</v>
      </c>
      <c r="K546" s="17">
        <v>1334</v>
      </c>
      <c r="L546" s="17" t="s">
        <v>633</v>
      </c>
      <c r="M546" s="17" t="s">
        <v>1697</v>
      </c>
    </row>
    <row r="547" spans="1:13" x14ac:dyDescent="0.35">
      <c r="A547" s="17" t="s">
        <v>2862</v>
      </c>
      <c r="B547" s="17">
        <v>2000148335</v>
      </c>
      <c r="C547" s="17" t="s">
        <v>2863</v>
      </c>
      <c r="D547" s="17" t="s">
        <v>2864</v>
      </c>
      <c r="E547" s="17" t="s">
        <v>922</v>
      </c>
      <c r="F547" s="17">
        <v>1000</v>
      </c>
      <c r="G547" s="17" t="s">
        <v>2865</v>
      </c>
      <c r="H547" s="17" t="s">
        <v>513</v>
      </c>
      <c r="I547" s="17"/>
      <c r="J547" s="17" t="s">
        <v>1696</v>
      </c>
      <c r="K547" s="17">
        <v>1334</v>
      </c>
      <c r="L547" s="17" t="s">
        <v>633</v>
      </c>
      <c r="M547" s="17" t="s">
        <v>1735</v>
      </c>
    </row>
    <row r="548" spans="1:13" x14ac:dyDescent="0.35">
      <c r="A548" s="17" t="s">
        <v>2866</v>
      </c>
      <c r="B548" s="17">
        <v>2000148709</v>
      </c>
      <c r="C548" s="17" t="s">
        <v>2867</v>
      </c>
      <c r="D548" s="17" t="s">
        <v>2868</v>
      </c>
      <c r="E548" s="17" t="s">
        <v>778</v>
      </c>
      <c r="F548" s="17" t="s">
        <v>2869</v>
      </c>
      <c r="G548" s="17" t="s">
        <v>2870</v>
      </c>
      <c r="H548" s="17" t="s">
        <v>513</v>
      </c>
      <c r="I548" s="17"/>
      <c r="J548" s="17" t="s">
        <v>1696</v>
      </c>
      <c r="K548" s="17">
        <v>1334</v>
      </c>
      <c r="L548" s="17" t="s">
        <v>633</v>
      </c>
      <c r="M548" s="17" t="s">
        <v>1735</v>
      </c>
    </row>
    <row r="549" spans="1:13" x14ac:dyDescent="0.35">
      <c r="A549" s="17" t="s">
        <v>2871</v>
      </c>
      <c r="B549" s="17">
        <v>2000149058</v>
      </c>
      <c r="C549" s="17" t="s">
        <v>2872</v>
      </c>
      <c r="D549" s="17" t="s">
        <v>2873</v>
      </c>
      <c r="E549" s="17" t="s">
        <v>778</v>
      </c>
      <c r="F549" s="17" t="s">
        <v>2874</v>
      </c>
      <c r="G549" s="17" t="s">
        <v>2875</v>
      </c>
      <c r="H549" s="17" t="s">
        <v>512</v>
      </c>
      <c r="I549" s="17" t="s">
        <v>2876</v>
      </c>
      <c r="J549" s="17" t="s">
        <v>1696</v>
      </c>
      <c r="K549" s="17">
        <v>1334</v>
      </c>
      <c r="L549" s="17" t="s">
        <v>633</v>
      </c>
      <c r="M549" s="17" t="s">
        <v>2057</v>
      </c>
    </row>
    <row r="550" spans="1:13" x14ac:dyDescent="0.35">
      <c r="A550" s="17" t="s">
        <v>2877</v>
      </c>
      <c r="B550" s="17">
        <v>2000149076</v>
      </c>
      <c r="C550" s="17" t="s">
        <v>2878</v>
      </c>
      <c r="D550" s="17" t="s">
        <v>2879</v>
      </c>
      <c r="E550" s="17" t="s">
        <v>702</v>
      </c>
      <c r="F550" s="17" t="s">
        <v>2880</v>
      </c>
      <c r="G550" s="17" t="s">
        <v>553</v>
      </c>
      <c r="H550" s="17" t="s">
        <v>513</v>
      </c>
      <c r="I550" s="17"/>
      <c r="J550" s="17" t="s">
        <v>1696</v>
      </c>
      <c r="K550" s="17">
        <v>1334</v>
      </c>
      <c r="L550" s="17" t="s">
        <v>633</v>
      </c>
      <c r="M550" s="17" t="s">
        <v>1703</v>
      </c>
    </row>
    <row r="551" spans="1:13" x14ac:dyDescent="0.35">
      <c r="A551" s="17" t="s">
        <v>2881</v>
      </c>
      <c r="B551" s="17">
        <v>2000149356</v>
      </c>
      <c r="C551" s="17" t="s">
        <v>2882</v>
      </c>
      <c r="D551" s="17" t="s">
        <v>2883</v>
      </c>
      <c r="E551" s="17" t="s">
        <v>778</v>
      </c>
      <c r="F551" s="17">
        <v>94108</v>
      </c>
      <c r="G551" s="17" t="s">
        <v>2796</v>
      </c>
      <c r="H551" s="17" t="s">
        <v>513</v>
      </c>
      <c r="I551" s="17"/>
      <c r="J551" s="17" t="s">
        <v>1696</v>
      </c>
      <c r="K551" s="17">
        <v>1334</v>
      </c>
      <c r="L551" s="17" t="s">
        <v>633</v>
      </c>
      <c r="M551" s="17" t="s">
        <v>1707</v>
      </c>
    </row>
    <row r="552" spans="1:13" x14ac:dyDescent="0.35">
      <c r="A552" s="17" t="s">
        <v>2884</v>
      </c>
      <c r="B552" s="17">
        <v>2000149645</v>
      </c>
      <c r="C552" s="17" t="s">
        <v>2885</v>
      </c>
      <c r="D552" s="17" t="s">
        <v>2886</v>
      </c>
      <c r="E552" s="17" t="s">
        <v>1796</v>
      </c>
      <c r="F552" s="17" t="s">
        <v>2887</v>
      </c>
      <c r="G552" s="17" t="s">
        <v>877</v>
      </c>
      <c r="H552" s="17" t="s">
        <v>513</v>
      </c>
      <c r="I552" s="17"/>
      <c r="J552" s="17" t="s">
        <v>1696</v>
      </c>
      <c r="K552" s="17">
        <v>1334</v>
      </c>
      <c r="L552" s="17" t="s">
        <v>633</v>
      </c>
      <c r="M552" s="17" t="s">
        <v>1711</v>
      </c>
    </row>
    <row r="553" spans="1:13" x14ac:dyDescent="0.35">
      <c r="A553" s="17" t="s">
        <v>2888</v>
      </c>
      <c r="B553" s="17">
        <v>2000150170</v>
      </c>
      <c r="C553" s="17" t="s">
        <v>2889</v>
      </c>
      <c r="D553" s="17" t="s">
        <v>2890</v>
      </c>
      <c r="E553" s="17" t="s">
        <v>1796</v>
      </c>
      <c r="F553" s="17" t="s">
        <v>2891</v>
      </c>
      <c r="G553" s="17" t="s">
        <v>1962</v>
      </c>
      <c r="H553" s="17" t="s">
        <v>513</v>
      </c>
      <c r="I553" s="17"/>
      <c r="J553" s="17" t="s">
        <v>1696</v>
      </c>
      <c r="K553" s="17">
        <v>1334</v>
      </c>
      <c r="L553" s="17" t="s">
        <v>633</v>
      </c>
      <c r="M553" s="17" t="s">
        <v>1707</v>
      </c>
    </row>
    <row r="554" spans="1:13" x14ac:dyDescent="0.35">
      <c r="A554" s="17" t="s">
        <v>2892</v>
      </c>
      <c r="B554" s="17">
        <v>2000150354</v>
      </c>
      <c r="C554" s="17" t="s">
        <v>2893</v>
      </c>
      <c r="D554" s="17" t="s">
        <v>2894</v>
      </c>
      <c r="E554" s="17" t="s">
        <v>676</v>
      </c>
      <c r="F554" s="17">
        <v>526020</v>
      </c>
      <c r="G554" s="17" t="s">
        <v>2895</v>
      </c>
      <c r="H554" s="17" t="s">
        <v>512</v>
      </c>
      <c r="I554" s="17" t="s">
        <v>2895</v>
      </c>
      <c r="J554" s="17" t="s">
        <v>1696</v>
      </c>
      <c r="K554" s="17">
        <v>1334</v>
      </c>
      <c r="L554" s="17" t="s">
        <v>633</v>
      </c>
      <c r="M554" s="17" t="s">
        <v>1722</v>
      </c>
    </row>
    <row r="555" spans="1:13" x14ac:dyDescent="0.35">
      <c r="A555" s="17" t="s">
        <v>2896</v>
      </c>
      <c r="B555" s="17">
        <v>2000150406</v>
      </c>
      <c r="C555" s="17" t="s">
        <v>2897</v>
      </c>
      <c r="D555" s="17" t="s">
        <v>2898</v>
      </c>
      <c r="E555" s="17" t="s">
        <v>649</v>
      </c>
      <c r="F555" s="17">
        <v>90590</v>
      </c>
      <c r="G555" s="17" t="s">
        <v>2899</v>
      </c>
      <c r="H555" s="17" t="s">
        <v>512</v>
      </c>
      <c r="I555" s="17" t="s">
        <v>2899</v>
      </c>
      <c r="J555" s="17" t="s">
        <v>1696</v>
      </c>
      <c r="K555" s="17">
        <v>1334</v>
      </c>
      <c r="L555" s="17" t="s">
        <v>633</v>
      </c>
      <c r="M555" s="17" t="s">
        <v>2065</v>
      </c>
    </row>
    <row r="556" spans="1:13" x14ac:dyDescent="0.35">
      <c r="A556" s="17" t="s">
        <v>2900</v>
      </c>
      <c r="B556" s="17">
        <v>2000150500</v>
      </c>
      <c r="C556" s="17" t="s">
        <v>2901</v>
      </c>
      <c r="D556" s="17" t="s">
        <v>2902</v>
      </c>
      <c r="E556" s="17" t="s">
        <v>778</v>
      </c>
      <c r="F556" s="17">
        <v>10022</v>
      </c>
      <c r="G556" s="17" t="s">
        <v>2178</v>
      </c>
      <c r="H556" s="17" t="s">
        <v>513</v>
      </c>
      <c r="I556" s="17"/>
      <c r="J556" s="17" t="s">
        <v>1696</v>
      </c>
      <c r="K556" s="17">
        <v>1334</v>
      </c>
      <c r="L556" s="17" t="s">
        <v>633</v>
      </c>
      <c r="M556" s="17" t="s">
        <v>1703</v>
      </c>
    </row>
    <row r="557" spans="1:13" x14ac:dyDescent="0.35">
      <c r="A557" s="17" t="s">
        <v>2903</v>
      </c>
      <c r="B557" s="17">
        <v>2000150788</v>
      </c>
      <c r="C557" s="17" t="s">
        <v>2904</v>
      </c>
      <c r="D557" s="17" t="s">
        <v>2905</v>
      </c>
      <c r="E557" s="17" t="s">
        <v>778</v>
      </c>
      <c r="F557" s="17">
        <v>75019</v>
      </c>
      <c r="G557" s="17" t="s">
        <v>2682</v>
      </c>
      <c r="H557" s="17" t="s">
        <v>513</v>
      </c>
      <c r="I557" s="17"/>
      <c r="J557" s="17" t="s">
        <v>1696</v>
      </c>
      <c r="K557" s="17">
        <v>1334</v>
      </c>
      <c r="L557" s="17" t="s">
        <v>633</v>
      </c>
      <c r="M557" s="17" t="s">
        <v>1703</v>
      </c>
    </row>
    <row r="558" spans="1:13" x14ac:dyDescent="0.35">
      <c r="A558" s="17" t="s">
        <v>2906</v>
      </c>
      <c r="B558" s="17">
        <v>2000151764</v>
      </c>
      <c r="C558" s="17" t="s">
        <v>55</v>
      </c>
      <c r="D558" s="17" t="s">
        <v>2907</v>
      </c>
      <c r="E558" s="17" t="s">
        <v>676</v>
      </c>
      <c r="F558" s="17">
        <v>215121</v>
      </c>
      <c r="G558" s="17" t="s">
        <v>1831</v>
      </c>
      <c r="H558" s="17" t="s">
        <v>512</v>
      </c>
      <c r="I558" s="17" t="s">
        <v>1721</v>
      </c>
      <c r="J558" s="17" t="s">
        <v>1696</v>
      </c>
      <c r="K558" s="17">
        <v>1334</v>
      </c>
      <c r="L558" s="17" t="s">
        <v>633</v>
      </c>
      <c r="M558" s="17" t="s">
        <v>1722</v>
      </c>
    </row>
    <row r="559" spans="1:13" x14ac:dyDescent="0.35">
      <c r="A559" s="17" t="s">
        <v>2908</v>
      </c>
      <c r="B559" s="17">
        <v>2000151815</v>
      </c>
      <c r="C559" s="17" t="s">
        <v>2909</v>
      </c>
      <c r="D559" s="17" t="s">
        <v>2910</v>
      </c>
      <c r="E559" s="17" t="s">
        <v>1796</v>
      </c>
      <c r="F559" s="17" t="s">
        <v>2911</v>
      </c>
      <c r="G559" s="17" t="s">
        <v>918</v>
      </c>
      <c r="H559" s="17" t="s">
        <v>516</v>
      </c>
      <c r="I559" s="17" t="s">
        <v>1932</v>
      </c>
      <c r="J559" s="17" t="s">
        <v>1696</v>
      </c>
      <c r="K559" s="17">
        <v>1334</v>
      </c>
      <c r="L559" s="17" t="s">
        <v>633</v>
      </c>
      <c r="M559" s="17" t="s">
        <v>2057</v>
      </c>
    </row>
    <row r="560" spans="1:13" x14ac:dyDescent="0.35">
      <c r="A560" s="17" t="s">
        <v>2912</v>
      </c>
      <c r="B560" s="17">
        <v>2000152288</v>
      </c>
      <c r="C560" s="17" t="s">
        <v>2913</v>
      </c>
      <c r="D560" s="17" t="s">
        <v>2914</v>
      </c>
      <c r="E560" s="17" t="s">
        <v>1796</v>
      </c>
      <c r="F560" s="17" t="s">
        <v>2915</v>
      </c>
      <c r="G560" s="17" t="s">
        <v>877</v>
      </c>
      <c r="H560" s="17" t="s">
        <v>513</v>
      </c>
      <c r="I560" s="17"/>
      <c r="J560" s="17" t="s">
        <v>1696</v>
      </c>
      <c r="K560" s="17">
        <v>1334</v>
      </c>
      <c r="L560" s="17" t="s">
        <v>633</v>
      </c>
      <c r="M560" s="17" t="s">
        <v>1703</v>
      </c>
    </row>
    <row r="561" spans="1:13" x14ac:dyDescent="0.35">
      <c r="A561" s="17" t="s">
        <v>2916</v>
      </c>
      <c r="B561" s="17">
        <v>2000152680</v>
      </c>
      <c r="C561" s="17" t="s">
        <v>2917</v>
      </c>
      <c r="D561" s="17" t="s">
        <v>2918</v>
      </c>
      <c r="E561" s="17" t="s">
        <v>1796</v>
      </c>
      <c r="F561" s="17" t="s">
        <v>2919</v>
      </c>
      <c r="G561" s="17" t="s">
        <v>1962</v>
      </c>
      <c r="H561" s="17" t="s">
        <v>513</v>
      </c>
      <c r="I561" s="17"/>
      <c r="J561" s="17" t="s">
        <v>1696</v>
      </c>
      <c r="K561" s="17">
        <v>1334</v>
      </c>
      <c r="L561" s="17" t="s">
        <v>633</v>
      </c>
      <c r="M561" s="17" t="s">
        <v>1722</v>
      </c>
    </row>
    <row r="562" spans="1:13" x14ac:dyDescent="0.35">
      <c r="A562" s="17" t="s">
        <v>2920</v>
      </c>
      <c r="B562" s="17">
        <v>2000152686</v>
      </c>
      <c r="C562" s="17" t="s">
        <v>2921</v>
      </c>
      <c r="D562" s="17" t="s">
        <v>2922</v>
      </c>
      <c r="E562" s="17" t="s">
        <v>1796</v>
      </c>
      <c r="F562" s="17" t="s">
        <v>2923</v>
      </c>
      <c r="G562" s="17" t="s">
        <v>2924</v>
      </c>
      <c r="H562" s="17" t="s">
        <v>513</v>
      </c>
      <c r="I562" s="17"/>
      <c r="J562" s="17" t="s">
        <v>1696</v>
      </c>
      <c r="K562" s="17">
        <v>1334</v>
      </c>
      <c r="L562" s="17" t="s">
        <v>633</v>
      </c>
      <c r="M562" s="17" t="s">
        <v>1703</v>
      </c>
    </row>
    <row r="563" spans="1:13" x14ac:dyDescent="0.35">
      <c r="A563" s="17" t="s">
        <v>2925</v>
      </c>
      <c r="B563" s="17">
        <v>2000152733</v>
      </c>
      <c r="C563" s="17" t="s">
        <v>2926</v>
      </c>
      <c r="D563" s="17" t="s">
        <v>2927</v>
      </c>
      <c r="E563" s="17" t="s">
        <v>778</v>
      </c>
      <c r="F563" s="17">
        <v>94538</v>
      </c>
      <c r="G563" s="17" t="s">
        <v>2928</v>
      </c>
      <c r="H563" s="17" t="s">
        <v>512</v>
      </c>
      <c r="I563" s="17" t="s">
        <v>1721</v>
      </c>
      <c r="J563" s="17" t="s">
        <v>1696</v>
      </c>
      <c r="K563" s="17">
        <v>1334</v>
      </c>
      <c r="L563" s="17" t="s">
        <v>633</v>
      </c>
      <c r="M563" s="17" t="s">
        <v>1703</v>
      </c>
    </row>
    <row r="564" spans="1:13" x14ac:dyDescent="0.35">
      <c r="A564" s="17" t="s">
        <v>2749</v>
      </c>
      <c r="B564" s="17">
        <v>2000153306</v>
      </c>
      <c r="C564" s="17" t="s">
        <v>2929</v>
      </c>
      <c r="D564" s="17" t="s">
        <v>2930</v>
      </c>
      <c r="E564" s="17" t="s">
        <v>1796</v>
      </c>
      <c r="F564" s="17" t="s">
        <v>2931</v>
      </c>
      <c r="G564" s="17" t="s">
        <v>877</v>
      </c>
      <c r="H564" s="17" t="s">
        <v>511</v>
      </c>
      <c r="I564" s="17" t="s">
        <v>877</v>
      </c>
      <c r="J564" s="17" t="s">
        <v>1696</v>
      </c>
      <c r="K564" s="17">
        <v>1334</v>
      </c>
      <c r="L564" s="17" t="s">
        <v>633</v>
      </c>
      <c r="M564" s="17" t="s">
        <v>1824</v>
      </c>
    </row>
    <row r="565" spans="1:13" x14ac:dyDescent="0.35">
      <c r="A565" s="17" t="s">
        <v>2932</v>
      </c>
      <c r="B565" s="17">
        <v>2000153542</v>
      </c>
      <c r="C565" s="17" t="s">
        <v>2933</v>
      </c>
      <c r="D565" s="17" t="s">
        <v>2934</v>
      </c>
      <c r="E565" s="17" t="s">
        <v>1796</v>
      </c>
      <c r="F565" s="17" t="s">
        <v>2935</v>
      </c>
      <c r="G565" s="17" t="s">
        <v>877</v>
      </c>
      <c r="H565" s="17" t="s">
        <v>513</v>
      </c>
      <c r="I565" s="17"/>
      <c r="J565" s="17" t="s">
        <v>1696</v>
      </c>
      <c r="K565" s="17">
        <v>1334</v>
      </c>
      <c r="L565" s="17" t="s">
        <v>633</v>
      </c>
      <c r="M565" s="17" t="s">
        <v>1707</v>
      </c>
    </row>
    <row r="566" spans="1:13" x14ac:dyDescent="0.35">
      <c r="A566" s="17" t="s">
        <v>2936</v>
      </c>
      <c r="B566" s="17">
        <v>2000154107</v>
      </c>
      <c r="C566" s="17" t="s">
        <v>2937</v>
      </c>
      <c r="D566" s="17" t="s">
        <v>2938</v>
      </c>
      <c r="E566" s="17" t="s">
        <v>778</v>
      </c>
      <c r="F566" s="17" t="s">
        <v>2939</v>
      </c>
      <c r="G566" s="17" t="s">
        <v>2940</v>
      </c>
      <c r="H566" s="17" t="s">
        <v>514</v>
      </c>
      <c r="I566" s="17" t="s">
        <v>2941</v>
      </c>
      <c r="J566" s="17" t="s">
        <v>1696</v>
      </c>
      <c r="K566" s="17">
        <v>1334</v>
      </c>
      <c r="L566" s="17" t="s">
        <v>633</v>
      </c>
      <c r="M566" s="17" t="s">
        <v>1788</v>
      </c>
    </row>
    <row r="567" spans="1:13" x14ac:dyDescent="0.35">
      <c r="A567" s="17" t="s">
        <v>2942</v>
      </c>
      <c r="B567" s="17">
        <v>2000154304</v>
      </c>
      <c r="C567" s="17" t="s">
        <v>2943</v>
      </c>
      <c r="D567" s="17" t="s">
        <v>2944</v>
      </c>
      <c r="E567" s="17" t="s">
        <v>1796</v>
      </c>
      <c r="F567" s="17" t="s">
        <v>2945</v>
      </c>
      <c r="G567" s="17" t="s">
        <v>877</v>
      </c>
      <c r="H567" s="17" t="s">
        <v>512</v>
      </c>
      <c r="I567" s="17" t="s">
        <v>877</v>
      </c>
      <c r="J567" s="17" t="s">
        <v>1696</v>
      </c>
      <c r="K567" s="17">
        <v>1334</v>
      </c>
      <c r="L567" s="17" t="s">
        <v>633</v>
      </c>
      <c r="M567" s="17" t="s">
        <v>2821</v>
      </c>
    </row>
    <row r="568" spans="1:13" x14ac:dyDescent="0.35">
      <c r="A568" s="17" t="s">
        <v>2946</v>
      </c>
      <c r="B568" s="17">
        <v>2000154959</v>
      </c>
      <c r="C568" s="17" t="s">
        <v>2947</v>
      </c>
      <c r="D568" s="17" t="s">
        <v>2948</v>
      </c>
      <c r="E568" s="17" t="s">
        <v>702</v>
      </c>
      <c r="F568" s="17" t="s">
        <v>2949</v>
      </c>
      <c r="G568" s="17" t="s">
        <v>553</v>
      </c>
      <c r="H568" s="17" t="s">
        <v>513</v>
      </c>
      <c r="I568" s="17"/>
      <c r="J568" s="17" t="s">
        <v>1696</v>
      </c>
      <c r="K568" s="17">
        <v>1334</v>
      </c>
      <c r="L568" s="17" t="s">
        <v>633</v>
      </c>
      <c r="M568" s="17" t="s">
        <v>1711</v>
      </c>
    </row>
    <row r="569" spans="1:13" x14ac:dyDescent="0.35">
      <c r="A569" s="17" t="s">
        <v>2950</v>
      </c>
      <c r="B569" s="17">
        <v>2000155140</v>
      </c>
      <c r="C569" s="17" t="s">
        <v>2951</v>
      </c>
      <c r="D569" s="17" t="s">
        <v>2952</v>
      </c>
      <c r="E569" s="17" t="s">
        <v>654</v>
      </c>
      <c r="F569" s="17" t="s">
        <v>2953</v>
      </c>
      <c r="G569" s="17" t="s">
        <v>1567</v>
      </c>
      <c r="H569" s="17" t="s">
        <v>513</v>
      </c>
      <c r="I569" s="17"/>
      <c r="J569" s="17" t="s">
        <v>1696</v>
      </c>
      <c r="K569" s="17">
        <v>1334</v>
      </c>
      <c r="L569" s="17" t="s">
        <v>633</v>
      </c>
      <c r="M569" s="17" t="s">
        <v>1707</v>
      </c>
    </row>
    <row r="570" spans="1:13" x14ac:dyDescent="0.35">
      <c r="A570" s="17" t="s">
        <v>2954</v>
      </c>
      <c r="B570" s="17">
        <v>2000155753</v>
      </c>
      <c r="C570" s="17" t="s">
        <v>2955</v>
      </c>
      <c r="D570" s="17" t="s">
        <v>2956</v>
      </c>
      <c r="E570" s="17" t="s">
        <v>1796</v>
      </c>
      <c r="F570" s="17" t="s">
        <v>2957</v>
      </c>
      <c r="G570" s="17" t="s">
        <v>698</v>
      </c>
      <c r="H570" s="17" t="s">
        <v>513</v>
      </c>
      <c r="I570" s="17"/>
      <c r="J570" s="17" t="s">
        <v>1696</v>
      </c>
      <c r="K570" s="17">
        <v>1334</v>
      </c>
      <c r="L570" s="17" t="s">
        <v>633</v>
      </c>
      <c r="M570" s="17" t="s">
        <v>2842</v>
      </c>
    </row>
    <row r="571" spans="1:13" x14ac:dyDescent="0.35">
      <c r="A571" s="17" t="s">
        <v>2958</v>
      </c>
      <c r="B571" s="17">
        <v>2000155989</v>
      </c>
      <c r="C571" s="17" t="s">
        <v>2959</v>
      </c>
      <c r="D571" s="17" t="s">
        <v>2960</v>
      </c>
      <c r="E571" s="17" t="s">
        <v>1796</v>
      </c>
      <c r="F571" s="17" t="s">
        <v>2961</v>
      </c>
      <c r="G571" s="17" t="s">
        <v>918</v>
      </c>
      <c r="H571" s="17" t="s">
        <v>513</v>
      </c>
      <c r="I571" s="17"/>
      <c r="J571" s="17" t="s">
        <v>1696</v>
      </c>
      <c r="K571" s="17">
        <v>1334</v>
      </c>
      <c r="L571" s="17" t="s">
        <v>633</v>
      </c>
      <c r="M571" s="17" t="s">
        <v>1707</v>
      </c>
    </row>
    <row r="572" spans="1:13" x14ac:dyDescent="0.35">
      <c r="A572" s="17" t="s">
        <v>2962</v>
      </c>
      <c r="B572" s="17">
        <v>2000156054</v>
      </c>
      <c r="C572" s="17" t="s">
        <v>2963</v>
      </c>
      <c r="D572" s="17" t="s">
        <v>2964</v>
      </c>
      <c r="E572" s="17" t="s">
        <v>778</v>
      </c>
      <c r="F572" s="17" t="s">
        <v>2965</v>
      </c>
      <c r="G572" s="17" t="s">
        <v>2021</v>
      </c>
      <c r="H572" s="17" t="s">
        <v>513</v>
      </c>
      <c r="I572" s="17"/>
      <c r="J572" s="17" t="s">
        <v>1696</v>
      </c>
      <c r="K572" s="17">
        <v>1334</v>
      </c>
      <c r="L572" s="17" t="s">
        <v>633</v>
      </c>
      <c r="M572" s="17" t="s">
        <v>1707</v>
      </c>
    </row>
    <row r="573" spans="1:13" x14ac:dyDescent="0.35">
      <c r="A573" s="17" t="s">
        <v>2966</v>
      </c>
      <c r="B573" s="17">
        <v>2000156686</v>
      </c>
      <c r="C573" s="17" t="s">
        <v>2967</v>
      </c>
      <c r="D573" s="17" t="s">
        <v>2968</v>
      </c>
      <c r="E573" s="17" t="s">
        <v>1796</v>
      </c>
      <c r="F573" s="17" t="s">
        <v>2969</v>
      </c>
      <c r="G573" s="17" t="s">
        <v>2970</v>
      </c>
      <c r="H573" s="17" t="s">
        <v>513</v>
      </c>
      <c r="I573" s="17"/>
      <c r="J573" s="17" t="s">
        <v>1696</v>
      </c>
      <c r="K573" s="17">
        <v>1334</v>
      </c>
      <c r="L573" s="17" t="s">
        <v>633</v>
      </c>
      <c r="M573" s="17" t="s">
        <v>2044</v>
      </c>
    </row>
    <row r="574" spans="1:13" x14ac:dyDescent="0.35">
      <c r="A574" s="17" t="s">
        <v>2971</v>
      </c>
      <c r="B574" s="17">
        <v>2000157993</v>
      </c>
      <c r="C574" s="17" t="s">
        <v>2972</v>
      </c>
      <c r="D574" s="17" t="s">
        <v>2973</v>
      </c>
      <c r="E574" s="17" t="s">
        <v>1796</v>
      </c>
      <c r="F574" s="17" t="s">
        <v>2974</v>
      </c>
      <c r="G574" s="17" t="s">
        <v>1962</v>
      </c>
      <c r="H574" s="17" t="s">
        <v>513</v>
      </c>
      <c r="I574" s="17"/>
      <c r="J574" s="17" t="s">
        <v>1696</v>
      </c>
      <c r="K574" s="17">
        <v>1334</v>
      </c>
      <c r="L574" s="17" t="s">
        <v>633</v>
      </c>
      <c r="M574" s="17" t="s">
        <v>1735</v>
      </c>
    </row>
    <row r="575" spans="1:13" x14ac:dyDescent="0.35">
      <c r="A575" s="17" t="s">
        <v>2975</v>
      </c>
      <c r="B575" s="17">
        <v>2000158069</v>
      </c>
      <c r="C575" s="17" t="s">
        <v>2976</v>
      </c>
      <c r="D575" s="17" t="s">
        <v>2977</v>
      </c>
      <c r="E575" s="17" t="s">
        <v>778</v>
      </c>
      <c r="F575" s="17">
        <v>20006</v>
      </c>
      <c r="G575" s="17" t="s">
        <v>2145</v>
      </c>
      <c r="H575" s="17" t="s">
        <v>513</v>
      </c>
      <c r="I575" s="17"/>
      <c r="J575" s="17" t="s">
        <v>1696</v>
      </c>
      <c r="K575" s="17">
        <v>1334</v>
      </c>
      <c r="L575" s="17" t="s">
        <v>633</v>
      </c>
      <c r="M575" s="17" t="s">
        <v>1711</v>
      </c>
    </row>
    <row r="576" spans="1:13" x14ac:dyDescent="0.35">
      <c r="A576" s="17" t="s">
        <v>2978</v>
      </c>
      <c r="B576" s="17">
        <v>2000158199</v>
      </c>
      <c r="C576" s="17" t="s">
        <v>2979</v>
      </c>
      <c r="D576" s="17" t="s">
        <v>2980</v>
      </c>
      <c r="E576" s="17" t="s">
        <v>682</v>
      </c>
      <c r="F576" s="17" t="s">
        <v>2981</v>
      </c>
      <c r="G576" s="17" t="s">
        <v>2982</v>
      </c>
      <c r="H576" s="17" t="s">
        <v>513</v>
      </c>
      <c r="I576" s="17"/>
      <c r="J576" s="17" t="s">
        <v>1696</v>
      </c>
      <c r="K576" s="17">
        <v>1334</v>
      </c>
      <c r="L576" s="17" t="s">
        <v>633</v>
      </c>
      <c r="M576" s="17" t="s">
        <v>1735</v>
      </c>
    </row>
    <row r="577" spans="1:13" x14ac:dyDescent="0.35">
      <c r="A577" s="17" t="s">
        <v>2983</v>
      </c>
      <c r="B577" s="17">
        <v>2000158361</v>
      </c>
      <c r="C577" s="17" t="s">
        <v>2984</v>
      </c>
      <c r="D577" s="17" t="s">
        <v>2985</v>
      </c>
      <c r="E577" s="17" t="s">
        <v>778</v>
      </c>
      <c r="F577" s="17">
        <v>46818</v>
      </c>
      <c r="G577" s="17" t="s">
        <v>2986</v>
      </c>
      <c r="H577" s="17" t="s">
        <v>513</v>
      </c>
      <c r="I577" s="17"/>
      <c r="J577" s="17" t="s">
        <v>1696</v>
      </c>
      <c r="K577" s="17">
        <v>1334</v>
      </c>
      <c r="L577" s="17" t="s">
        <v>633</v>
      </c>
      <c r="M577" s="17" t="s">
        <v>1697</v>
      </c>
    </row>
    <row r="578" spans="1:13" x14ac:dyDescent="0.35">
      <c r="A578" s="17" t="s">
        <v>2987</v>
      </c>
      <c r="B578" s="17">
        <v>2000158898</v>
      </c>
      <c r="C578" s="17" t="s">
        <v>2988</v>
      </c>
      <c r="D578" s="17" t="s">
        <v>2989</v>
      </c>
      <c r="E578" s="17" t="s">
        <v>778</v>
      </c>
      <c r="F578" s="17">
        <v>76131</v>
      </c>
      <c r="G578" s="17" t="s">
        <v>2099</v>
      </c>
      <c r="H578" s="17" t="s">
        <v>513</v>
      </c>
      <c r="I578" s="17"/>
      <c r="J578" s="17" t="s">
        <v>1696</v>
      </c>
      <c r="K578" s="17">
        <v>1334</v>
      </c>
      <c r="L578" s="17" t="s">
        <v>633</v>
      </c>
      <c r="M578" s="17" t="s">
        <v>1735</v>
      </c>
    </row>
    <row r="579" spans="1:13" x14ac:dyDescent="0.35">
      <c r="A579" s="17" t="s">
        <v>2990</v>
      </c>
      <c r="B579" s="17">
        <v>2000159125</v>
      </c>
      <c r="C579" s="17" t="s">
        <v>2991</v>
      </c>
      <c r="D579" s="17" t="s">
        <v>2992</v>
      </c>
      <c r="E579" s="17" t="s">
        <v>1796</v>
      </c>
      <c r="F579" s="17" t="s">
        <v>2993</v>
      </c>
      <c r="G579" s="17" t="s">
        <v>918</v>
      </c>
      <c r="H579" s="17" t="s">
        <v>511</v>
      </c>
      <c r="I579" s="17" t="s">
        <v>1721</v>
      </c>
      <c r="J579" s="17" t="s">
        <v>1696</v>
      </c>
      <c r="K579" s="17">
        <v>1334</v>
      </c>
      <c r="L579" s="17" t="s">
        <v>633</v>
      </c>
      <c r="M579" s="17" t="s">
        <v>1722</v>
      </c>
    </row>
    <row r="580" spans="1:13" x14ac:dyDescent="0.35">
      <c r="A580" s="17" t="s">
        <v>2994</v>
      </c>
      <c r="B580" s="17">
        <v>2000159442</v>
      </c>
      <c r="C580" s="17" t="s">
        <v>2995</v>
      </c>
      <c r="D580" s="17" t="s">
        <v>2996</v>
      </c>
      <c r="E580" s="17" t="s">
        <v>660</v>
      </c>
      <c r="F580" s="17">
        <v>486058</v>
      </c>
      <c r="G580" s="17" t="s">
        <v>661</v>
      </c>
      <c r="H580" s="17" t="s">
        <v>512</v>
      </c>
      <c r="I580" s="17" t="s">
        <v>1721</v>
      </c>
      <c r="J580" s="17" t="s">
        <v>1696</v>
      </c>
      <c r="K580" s="17">
        <v>1334</v>
      </c>
      <c r="L580" s="17" t="s">
        <v>633</v>
      </c>
      <c r="M580" s="17" t="s">
        <v>2997</v>
      </c>
    </row>
    <row r="581" spans="1:13" x14ac:dyDescent="0.35">
      <c r="A581" s="17" t="s">
        <v>2998</v>
      </c>
      <c r="B581" s="17">
        <v>2000159630</v>
      </c>
      <c r="C581" s="17" t="s">
        <v>2999</v>
      </c>
      <c r="D581" s="17" t="s">
        <v>3000</v>
      </c>
      <c r="E581" s="17" t="s">
        <v>778</v>
      </c>
      <c r="F581" s="17">
        <v>80908</v>
      </c>
      <c r="G581" s="17" t="s">
        <v>3001</v>
      </c>
      <c r="H581" s="17" t="s">
        <v>512</v>
      </c>
      <c r="I581" s="17" t="s">
        <v>3002</v>
      </c>
      <c r="J581" s="17" t="s">
        <v>1696</v>
      </c>
      <c r="K581" s="17">
        <v>1334</v>
      </c>
      <c r="L581" s="17" t="s">
        <v>633</v>
      </c>
      <c r="M581" s="17" t="s">
        <v>1703</v>
      </c>
    </row>
    <row r="582" spans="1:13" x14ac:dyDescent="0.35">
      <c r="A582" s="17" t="s">
        <v>3003</v>
      </c>
      <c r="B582" s="17">
        <v>2000159662</v>
      </c>
      <c r="C582" s="17" t="s">
        <v>3004</v>
      </c>
      <c r="D582" s="17" t="s">
        <v>3005</v>
      </c>
      <c r="E582" s="17" t="s">
        <v>778</v>
      </c>
      <c r="F582" s="17">
        <v>75023</v>
      </c>
      <c r="G582" s="17" t="s">
        <v>779</v>
      </c>
      <c r="H582" s="17" t="s">
        <v>513</v>
      </c>
      <c r="I582" s="17"/>
      <c r="J582" s="17" t="s">
        <v>1696</v>
      </c>
      <c r="K582" s="17">
        <v>1334</v>
      </c>
      <c r="L582" s="17" t="s">
        <v>633</v>
      </c>
      <c r="M582" s="17" t="s">
        <v>1707</v>
      </c>
    </row>
    <row r="583" spans="1:13" x14ac:dyDescent="0.35">
      <c r="A583" s="17" t="s">
        <v>3006</v>
      </c>
      <c r="B583" s="17">
        <v>2000159837</v>
      </c>
      <c r="C583" s="17" t="s">
        <v>3007</v>
      </c>
      <c r="D583" s="17" t="s">
        <v>3008</v>
      </c>
      <c r="E583" s="17" t="s">
        <v>1796</v>
      </c>
      <c r="F583" s="17" t="s">
        <v>1927</v>
      </c>
      <c r="G583" s="17" t="s">
        <v>698</v>
      </c>
      <c r="H583" s="17" t="s">
        <v>513</v>
      </c>
      <c r="I583" s="17"/>
      <c r="J583" s="17" t="s">
        <v>1696</v>
      </c>
      <c r="K583" s="17">
        <v>1334</v>
      </c>
      <c r="L583" s="17" t="s">
        <v>633</v>
      </c>
      <c r="M583" s="17" t="s">
        <v>1722</v>
      </c>
    </row>
    <row r="584" spans="1:13" x14ac:dyDescent="0.35">
      <c r="A584" s="17" t="s">
        <v>3009</v>
      </c>
      <c r="B584" s="17">
        <v>2000159972</v>
      </c>
      <c r="C584" s="17" t="s">
        <v>3010</v>
      </c>
      <c r="D584" s="17" t="s">
        <v>3011</v>
      </c>
      <c r="E584" s="17" t="s">
        <v>778</v>
      </c>
      <c r="F584" s="17" t="s">
        <v>3012</v>
      </c>
      <c r="G584" s="17" t="s">
        <v>3013</v>
      </c>
      <c r="H584" s="17" t="s">
        <v>513</v>
      </c>
      <c r="I584" s="17"/>
      <c r="J584" s="17" t="s">
        <v>1696</v>
      </c>
      <c r="K584" s="17">
        <v>1334</v>
      </c>
      <c r="L584" s="17" t="s">
        <v>633</v>
      </c>
      <c r="M584" s="17" t="s">
        <v>1697</v>
      </c>
    </row>
    <row r="585" spans="1:13" x14ac:dyDescent="0.35">
      <c r="A585" s="17" t="s">
        <v>3014</v>
      </c>
      <c r="B585" s="17">
        <v>2000160356</v>
      </c>
      <c r="C585" s="17" t="s">
        <v>3015</v>
      </c>
      <c r="D585" s="17" t="s">
        <v>3016</v>
      </c>
      <c r="E585" s="17" t="s">
        <v>702</v>
      </c>
      <c r="F585" s="17" t="s">
        <v>3017</v>
      </c>
      <c r="G585" s="17" t="s">
        <v>1762</v>
      </c>
      <c r="H585" s="17" t="s">
        <v>513</v>
      </c>
      <c r="I585" s="17"/>
      <c r="J585" s="17" t="s">
        <v>1696</v>
      </c>
      <c r="K585" s="17">
        <v>1334</v>
      </c>
      <c r="L585" s="17" t="s">
        <v>633</v>
      </c>
      <c r="M585" s="17" t="s">
        <v>3018</v>
      </c>
    </row>
    <row r="586" spans="1:13" x14ac:dyDescent="0.35">
      <c r="A586" s="17" t="s">
        <v>3019</v>
      </c>
      <c r="B586" s="17">
        <v>2000160559</v>
      </c>
      <c r="C586" s="17" t="s">
        <v>3020</v>
      </c>
      <c r="D586" s="17" t="s">
        <v>3021</v>
      </c>
      <c r="E586" s="17" t="s">
        <v>778</v>
      </c>
      <c r="F586" s="17">
        <v>94043</v>
      </c>
      <c r="G586" s="17" t="s">
        <v>3022</v>
      </c>
      <c r="H586" s="17" t="s">
        <v>513</v>
      </c>
      <c r="I586" s="17"/>
      <c r="J586" s="17" t="s">
        <v>1696</v>
      </c>
      <c r="K586" s="17">
        <v>1334</v>
      </c>
      <c r="L586" s="17" t="s">
        <v>633</v>
      </c>
      <c r="M586" s="17" t="s">
        <v>1707</v>
      </c>
    </row>
    <row r="587" spans="1:13" x14ac:dyDescent="0.35">
      <c r="A587" s="17" t="s">
        <v>3023</v>
      </c>
      <c r="B587" s="17">
        <v>2000160595</v>
      </c>
      <c r="C587" s="17" t="s">
        <v>3024</v>
      </c>
      <c r="D587" s="17" t="s">
        <v>3025</v>
      </c>
      <c r="E587" s="17" t="s">
        <v>778</v>
      </c>
      <c r="F587" s="17">
        <v>2903</v>
      </c>
      <c r="G587" s="17" t="s">
        <v>3026</v>
      </c>
      <c r="H587" s="17" t="s">
        <v>513</v>
      </c>
      <c r="I587" s="17"/>
      <c r="J587" s="17" t="s">
        <v>1696</v>
      </c>
      <c r="K587" s="17">
        <v>1334</v>
      </c>
      <c r="L587" s="17" t="s">
        <v>633</v>
      </c>
      <c r="M587" s="17" t="s">
        <v>1735</v>
      </c>
    </row>
    <row r="588" spans="1:13" x14ac:dyDescent="0.35">
      <c r="A588" s="17" t="s">
        <v>3027</v>
      </c>
      <c r="B588" s="17">
        <v>2000161176</v>
      </c>
      <c r="C588" s="17" t="s">
        <v>3028</v>
      </c>
      <c r="D588" s="17" t="s">
        <v>3029</v>
      </c>
      <c r="E588" s="17" t="s">
        <v>778</v>
      </c>
      <c r="F588" s="17">
        <v>95054</v>
      </c>
      <c r="G588" s="17" t="s">
        <v>2817</v>
      </c>
      <c r="H588" s="17" t="s">
        <v>513</v>
      </c>
      <c r="I588" s="17"/>
      <c r="J588" s="17" t="s">
        <v>1696</v>
      </c>
      <c r="K588" s="17">
        <v>1334</v>
      </c>
      <c r="L588" s="17" t="s">
        <v>633</v>
      </c>
      <c r="M588" s="17" t="s">
        <v>1707</v>
      </c>
    </row>
    <row r="589" spans="1:13" x14ac:dyDescent="0.35">
      <c r="A589" s="17" t="s">
        <v>3030</v>
      </c>
      <c r="B589" s="17">
        <v>2000161216</v>
      </c>
      <c r="C589" s="17" t="s">
        <v>3031</v>
      </c>
      <c r="D589" s="17" t="s">
        <v>3032</v>
      </c>
      <c r="E589" s="17" t="s">
        <v>714</v>
      </c>
      <c r="F589" s="17">
        <v>50536</v>
      </c>
      <c r="G589" s="17" t="s">
        <v>3033</v>
      </c>
      <c r="H589" s="17" t="s">
        <v>513</v>
      </c>
      <c r="I589" s="17"/>
      <c r="J589" s="17" t="s">
        <v>1696</v>
      </c>
      <c r="K589" s="17">
        <v>1334</v>
      </c>
      <c r="L589" s="17" t="s">
        <v>633</v>
      </c>
      <c r="M589" s="17" t="s">
        <v>1923</v>
      </c>
    </row>
    <row r="590" spans="1:13" x14ac:dyDescent="0.35">
      <c r="A590" s="17" t="s">
        <v>3034</v>
      </c>
      <c r="B590" s="17">
        <v>2000161758</v>
      </c>
      <c r="C590" s="17" t="s">
        <v>3035</v>
      </c>
      <c r="D590" s="17" t="s">
        <v>3036</v>
      </c>
      <c r="E590" s="17" t="s">
        <v>1796</v>
      </c>
      <c r="F590" s="17" t="s">
        <v>3037</v>
      </c>
      <c r="G590" s="17" t="s">
        <v>3038</v>
      </c>
      <c r="H590" s="17" t="s">
        <v>513</v>
      </c>
      <c r="I590" s="17"/>
      <c r="J590" s="17" t="s">
        <v>1696</v>
      </c>
      <c r="K590" s="17">
        <v>1334</v>
      </c>
      <c r="L590" s="17" t="s">
        <v>633</v>
      </c>
      <c r="M590" s="17" t="s">
        <v>1707</v>
      </c>
    </row>
    <row r="591" spans="1:13" x14ac:dyDescent="0.35">
      <c r="A591" s="17" t="s">
        <v>3039</v>
      </c>
      <c r="B591" s="17">
        <v>2000162226</v>
      </c>
      <c r="C591" s="17" t="s">
        <v>3040</v>
      </c>
      <c r="D591" s="17" t="s">
        <v>3041</v>
      </c>
      <c r="E591" s="17" t="s">
        <v>676</v>
      </c>
      <c r="F591" s="17">
        <v>215345</v>
      </c>
      <c r="G591" s="17" t="s">
        <v>2330</v>
      </c>
      <c r="H591" s="17" t="s">
        <v>516</v>
      </c>
      <c r="I591" s="17" t="s">
        <v>877</v>
      </c>
      <c r="J591" s="17" t="s">
        <v>1696</v>
      </c>
      <c r="K591" s="17">
        <v>1334</v>
      </c>
      <c r="L591" s="17" t="s">
        <v>633</v>
      </c>
      <c r="M591" s="17" t="s">
        <v>1923</v>
      </c>
    </row>
    <row r="592" spans="1:13" x14ac:dyDescent="0.35">
      <c r="A592" s="17" t="s">
        <v>3042</v>
      </c>
      <c r="B592" s="17">
        <v>2000162326</v>
      </c>
      <c r="C592" s="17" t="s">
        <v>3043</v>
      </c>
      <c r="D592" s="17" t="s">
        <v>3044</v>
      </c>
      <c r="E592" s="17" t="s">
        <v>778</v>
      </c>
      <c r="F592" s="17">
        <v>75240</v>
      </c>
      <c r="G592" s="17" t="s">
        <v>2126</v>
      </c>
      <c r="H592" s="17" t="s">
        <v>513</v>
      </c>
      <c r="I592" s="17"/>
      <c r="J592" s="17" t="s">
        <v>1696</v>
      </c>
      <c r="K592" s="17">
        <v>1334</v>
      </c>
      <c r="L592" s="17" t="s">
        <v>633</v>
      </c>
      <c r="M592" s="17" t="s">
        <v>1707</v>
      </c>
    </row>
    <row r="593" spans="1:13" x14ac:dyDescent="0.35">
      <c r="A593" s="17" t="s">
        <v>3045</v>
      </c>
      <c r="B593" s="17">
        <v>2000162341</v>
      </c>
      <c r="C593" s="17" t="s">
        <v>3046</v>
      </c>
      <c r="D593" s="17" t="s">
        <v>3047</v>
      </c>
      <c r="E593" s="17" t="s">
        <v>676</v>
      </c>
      <c r="F593" s="17">
        <v>471003</v>
      </c>
      <c r="G593" s="17" t="s">
        <v>3048</v>
      </c>
      <c r="H593" s="17" t="s">
        <v>511</v>
      </c>
      <c r="I593" s="17" t="s">
        <v>1721</v>
      </c>
      <c r="J593" s="17" t="s">
        <v>1696</v>
      </c>
      <c r="K593" s="17">
        <v>1334</v>
      </c>
      <c r="L593" s="17" t="s">
        <v>633</v>
      </c>
      <c r="M593" s="17" t="s">
        <v>1722</v>
      </c>
    </row>
    <row r="594" spans="1:13" x14ac:dyDescent="0.35">
      <c r="A594" s="17" t="s">
        <v>3049</v>
      </c>
      <c r="B594" s="17">
        <v>2000162675</v>
      </c>
      <c r="C594" s="17" t="s">
        <v>3050</v>
      </c>
      <c r="D594" s="17" t="s">
        <v>3051</v>
      </c>
      <c r="E594" s="17" t="s">
        <v>676</v>
      </c>
      <c r="F594" s="17">
        <v>518109</v>
      </c>
      <c r="G594" s="17" t="s">
        <v>2380</v>
      </c>
      <c r="H594" s="17" t="s">
        <v>511</v>
      </c>
      <c r="I594" s="17" t="s">
        <v>1721</v>
      </c>
      <c r="J594" s="17" t="s">
        <v>1696</v>
      </c>
      <c r="K594" s="17">
        <v>1334</v>
      </c>
      <c r="L594" s="17" t="s">
        <v>633</v>
      </c>
      <c r="M594" s="17" t="s">
        <v>1722</v>
      </c>
    </row>
    <row r="595" spans="1:13" x14ac:dyDescent="0.35">
      <c r="A595" s="17" t="s">
        <v>3052</v>
      </c>
      <c r="B595" s="17">
        <v>2000163262</v>
      </c>
      <c r="C595" s="17" t="s">
        <v>3053</v>
      </c>
      <c r="D595" s="17" t="s">
        <v>3054</v>
      </c>
      <c r="E595" s="17" t="s">
        <v>778</v>
      </c>
      <c r="F595" s="17">
        <v>70607</v>
      </c>
      <c r="G595" s="17" t="s">
        <v>3055</v>
      </c>
      <c r="H595" s="17" t="s">
        <v>512</v>
      </c>
      <c r="I595" s="17" t="s">
        <v>3055</v>
      </c>
      <c r="J595" s="17" t="s">
        <v>1696</v>
      </c>
      <c r="K595" s="17">
        <v>1334</v>
      </c>
      <c r="L595" s="17" t="s">
        <v>633</v>
      </c>
      <c r="M595" s="17" t="s">
        <v>1824</v>
      </c>
    </row>
    <row r="596" spans="1:13" x14ac:dyDescent="0.35">
      <c r="A596" s="17" t="s">
        <v>3056</v>
      </c>
      <c r="B596" s="17">
        <v>2000163845</v>
      </c>
      <c r="C596" s="17" t="s">
        <v>3057</v>
      </c>
      <c r="D596" s="17" t="s">
        <v>3058</v>
      </c>
      <c r="E596" s="17" t="s">
        <v>778</v>
      </c>
      <c r="F596" s="17">
        <v>97003</v>
      </c>
      <c r="G596" s="17" t="s">
        <v>2172</v>
      </c>
      <c r="H596" s="17" t="s">
        <v>513</v>
      </c>
      <c r="I596" s="17"/>
      <c r="J596" s="17" t="s">
        <v>1696</v>
      </c>
      <c r="K596" s="17">
        <v>1334</v>
      </c>
      <c r="L596" s="17" t="s">
        <v>633</v>
      </c>
      <c r="M596" s="17" t="s">
        <v>1735</v>
      </c>
    </row>
    <row r="597" spans="1:13" x14ac:dyDescent="0.35">
      <c r="A597" s="17" t="s">
        <v>3059</v>
      </c>
      <c r="B597" s="17">
        <v>2000164916</v>
      </c>
      <c r="C597" s="17" t="s">
        <v>3060</v>
      </c>
      <c r="D597" s="17" t="s">
        <v>3061</v>
      </c>
      <c r="E597" s="17" t="s">
        <v>676</v>
      </c>
      <c r="F597" s="17">
        <v>215151</v>
      </c>
      <c r="G597" s="17" t="s">
        <v>1831</v>
      </c>
      <c r="H597" s="17" t="s">
        <v>511</v>
      </c>
      <c r="I597" s="17" t="s">
        <v>1721</v>
      </c>
      <c r="J597" s="17" t="s">
        <v>1696</v>
      </c>
      <c r="K597" s="17">
        <v>1334</v>
      </c>
      <c r="L597" s="17" t="s">
        <v>633</v>
      </c>
      <c r="M597" s="17" t="s">
        <v>1722</v>
      </c>
    </row>
    <row r="598" spans="1:13" x14ac:dyDescent="0.35">
      <c r="A598" s="17" t="s">
        <v>3062</v>
      </c>
      <c r="B598" s="17">
        <v>2000165427</v>
      </c>
      <c r="C598" s="17" t="s">
        <v>3063</v>
      </c>
      <c r="D598" s="17" t="s">
        <v>3064</v>
      </c>
      <c r="E598" s="17" t="s">
        <v>1796</v>
      </c>
      <c r="F598" s="17" t="s">
        <v>3065</v>
      </c>
      <c r="G598" s="17" t="s">
        <v>2712</v>
      </c>
      <c r="H598" s="17" t="s">
        <v>513</v>
      </c>
      <c r="I598" s="17"/>
      <c r="J598" s="17" t="s">
        <v>1696</v>
      </c>
      <c r="K598" s="17">
        <v>1334</v>
      </c>
      <c r="L598" s="17" t="s">
        <v>633</v>
      </c>
      <c r="M598" s="17" t="s">
        <v>1697</v>
      </c>
    </row>
    <row r="599" spans="1:13" x14ac:dyDescent="0.35">
      <c r="A599" s="17" t="s">
        <v>3066</v>
      </c>
      <c r="B599" s="17">
        <v>2000165701</v>
      </c>
      <c r="C599" s="17" t="s">
        <v>3067</v>
      </c>
      <c r="D599" s="17" t="s">
        <v>3068</v>
      </c>
      <c r="E599" s="17" t="s">
        <v>1796</v>
      </c>
      <c r="F599" s="17" t="s">
        <v>3069</v>
      </c>
      <c r="G599" s="17" t="s">
        <v>2450</v>
      </c>
      <c r="H599" s="17" t="s">
        <v>513</v>
      </c>
      <c r="I599" s="17"/>
      <c r="J599" s="17" t="s">
        <v>1696</v>
      </c>
      <c r="K599" s="17">
        <v>1334</v>
      </c>
      <c r="L599" s="17" t="s">
        <v>633</v>
      </c>
      <c r="M599" s="17" t="s">
        <v>2065</v>
      </c>
    </row>
    <row r="600" spans="1:13" x14ac:dyDescent="0.35">
      <c r="A600" s="17" t="s">
        <v>3070</v>
      </c>
      <c r="B600" s="17">
        <v>2000165731</v>
      </c>
      <c r="C600" s="17" t="s">
        <v>3071</v>
      </c>
      <c r="D600" s="17" t="s">
        <v>3072</v>
      </c>
      <c r="E600" s="17" t="s">
        <v>851</v>
      </c>
      <c r="F600" s="17">
        <v>6300</v>
      </c>
      <c r="G600" s="17" t="s">
        <v>3073</v>
      </c>
      <c r="H600" s="17" t="s">
        <v>513</v>
      </c>
      <c r="I600" s="17"/>
      <c r="J600" s="17" t="s">
        <v>1696</v>
      </c>
      <c r="K600" s="17">
        <v>1334</v>
      </c>
      <c r="L600" s="17" t="s">
        <v>633</v>
      </c>
      <c r="M600" s="17" t="s">
        <v>1703</v>
      </c>
    </row>
    <row r="601" spans="1:13" x14ac:dyDescent="0.35">
      <c r="A601" s="17" t="s">
        <v>2925</v>
      </c>
      <c r="B601" s="17">
        <v>2000165953</v>
      </c>
      <c r="C601" s="17" t="s">
        <v>3074</v>
      </c>
      <c r="D601" s="17" t="s">
        <v>3075</v>
      </c>
      <c r="E601" s="17" t="s">
        <v>1796</v>
      </c>
      <c r="F601" s="17" t="s">
        <v>3076</v>
      </c>
      <c r="G601" s="17" t="s">
        <v>918</v>
      </c>
      <c r="H601" s="17" t="s">
        <v>512</v>
      </c>
      <c r="I601" s="17" t="s">
        <v>1721</v>
      </c>
      <c r="J601" s="17" t="s">
        <v>1696</v>
      </c>
      <c r="K601" s="17">
        <v>1334</v>
      </c>
      <c r="L601" s="17" t="s">
        <v>633</v>
      </c>
      <c r="M601" s="17" t="s">
        <v>1703</v>
      </c>
    </row>
    <row r="602" spans="1:13" x14ac:dyDescent="0.35">
      <c r="A602" s="17" t="s">
        <v>3077</v>
      </c>
      <c r="B602" s="17">
        <v>2000165992</v>
      </c>
      <c r="C602" s="17" t="s">
        <v>3077</v>
      </c>
      <c r="D602" s="17" t="s">
        <v>3078</v>
      </c>
      <c r="E602" s="17" t="s">
        <v>821</v>
      </c>
      <c r="F602" s="17">
        <v>31000</v>
      </c>
      <c r="G602" s="17" t="s">
        <v>3079</v>
      </c>
      <c r="H602" s="17" t="s">
        <v>513</v>
      </c>
      <c r="I602" s="17"/>
      <c r="J602" s="17" t="s">
        <v>1696</v>
      </c>
      <c r="K602" s="17">
        <v>1334</v>
      </c>
      <c r="L602" s="17" t="s">
        <v>633</v>
      </c>
      <c r="M602" s="17" t="s">
        <v>1707</v>
      </c>
    </row>
    <row r="603" spans="1:13" x14ac:dyDescent="0.35">
      <c r="A603" s="17" t="s">
        <v>3080</v>
      </c>
      <c r="B603" s="17">
        <v>2000166252</v>
      </c>
      <c r="C603" s="17" t="s">
        <v>3081</v>
      </c>
      <c r="D603" s="17" t="s">
        <v>3082</v>
      </c>
      <c r="E603" s="17" t="s">
        <v>1796</v>
      </c>
      <c r="F603" s="17" t="s">
        <v>1931</v>
      </c>
      <c r="G603" s="17" t="s">
        <v>918</v>
      </c>
      <c r="H603" s="17" t="s">
        <v>513</v>
      </c>
      <c r="I603" s="17"/>
      <c r="J603" s="17" t="s">
        <v>1696</v>
      </c>
      <c r="K603" s="17">
        <v>1334</v>
      </c>
      <c r="L603" s="17" t="s">
        <v>633</v>
      </c>
      <c r="M603" s="17" t="s">
        <v>1703</v>
      </c>
    </row>
    <row r="604" spans="1:13" x14ac:dyDescent="0.35">
      <c r="A604" s="17" t="s">
        <v>3083</v>
      </c>
      <c r="B604" s="17">
        <v>2000166254</v>
      </c>
      <c r="C604" s="17" t="s">
        <v>3084</v>
      </c>
      <c r="D604" s="17" t="s">
        <v>3085</v>
      </c>
      <c r="E604" s="17" t="s">
        <v>1796</v>
      </c>
      <c r="F604" s="17" t="s">
        <v>3086</v>
      </c>
      <c r="G604" s="17" t="s">
        <v>918</v>
      </c>
      <c r="H604" s="17" t="s">
        <v>513</v>
      </c>
      <c r="I604" s="17"/>
      <c r="J604" s="17" t="s">
        <v>1696</v>
      </c>
      <c r="K604" s="17">
        <v>1334</v>
      </c>
      <c r="L604" s="17" t="s">
        <v>633</v>
      </c>
      <c r="M604" s="17" t="s">
        <v>1703</v>
      </c>
    </row>
    <row r="605" spans="1:13" x14ac:dyDescent="0.35">
      <c r="A605" s="17" t="s">
        <v>3087</v>
      </c>
      <c r="B605" s="17">
        <v>2000166645</v>
      </c>
      <c r="C605" s="17" t="s">
        <v>3088</v>
      </c>
      <c r="D605" s="17" t="s">
        <v>3089</v>
      </c>
      <c r="E605" s="17" t="s">
        <v>676</v>
      </c>
      <c r="F605" s="17">
        <v>311256</v>
      </c>
      <c r="G605" s="17" t="s">
        <v>3087</v>
      </c>
      <c r="H605" s="17" t="s">
        <v>514</v>
      </c>
      <c r="I605" s="17" t="s">
        <v>3087</v>
      </c>
      <c r="J605" s="17" t="s">
        <v>1696</v>
      </c>
      <c r="K605" s="17">
        <v>1334</v>
      </c>
      <c r="L605" s="17" t="s">
        <v>633</v>
      </c>
      <c r="M605" s="17" t="s">
        <v>1697</v>
      </c>
    </row>
    <row r="606" spans="1:13" x14ac:dyDescent="0.35">
      <c r="A606" s="17" t="s">
        <v>3090</v>
      </c>
      <c r="B606" s="17">
        <v>2000167197</v>
      </c>
      <c r="C606" s="17" t="s">
        <v>3091</v>
      </c>
      <c r="D606" s="17" t="s">
        <v>3092</v>
      </c>
      <c r="E606" s="17" t="s">
        <v>856</v>
      </c>
      <c r="F606" s="17">
        <v>1234</v>
      </c>
      <c r="G606" s="17" t="s">
        <v>3093</v>
      </c>
      <c r="H606" s="17" t="s">
        <v>513</v>
      </c>
      <c r="I606" s="17"/>
      <c r="J606" s="17" t="s">
        <v>1696</v>
      </c>
      <c r="K606" s="17">
        <v>1334</v>
      </c>
      <c r="L606" s="17" t="s">
        <v>633</v>
      </c>
      <c r="M606" s="17" t="s">
        <v>1703</v>
      </c>
    </row>
    <row r="607" spans="1:13" x14ac:dyDescent="0.35">
      <c r="A607" s="17" t="s">
        <v>3094</v>
      </c>
      <c r="B607" s="17">
        <v>2000167250</v>
      </c>
      <c r="C607" s="17" t="s">
        <v>3095</v>
      </c>
      <c r="D607" s="17" t="s">
        <v>3096</v>
      </c>
      <c r="E607" s="17" t="s">
        <v>778</v>
      </c>
      <c r="F607" s="17">
        <v>95035</v>
      </c>
      <c r="G607" s="17" t="s">
        <v>1754</v>
      </c>
      <c r="H607" s="17" t="s">
        <v>513</v>
      </c>
      <c r="I607" s="17"/>
      <c r="J607" s="17" t="s">
        <v>1696</v>
      </c>
      <c r="K607" s="17">
        <v>1334</v>
      </c>
      <c r="L607" s="17" t="s">
        <v>633</v>
      </c>
      <c r="M607" s="17" t="s">
        <v>1722</v>
      </c>
    </row>
    <row r="608" spans="1:13" x14ac:dyDescent="0.35">
      <c r="A608" s="17" t="s">
        <v>3097</v>
      </c>
      <c r="B608" s="17">
        <v>2000167485</v>
      </c>
      <c r="C608" s="17" t="s">
        <v>3098</v>
      </c>
      <c r="D608" s="17" t="s">
        <v>3099</v>
      </c>
      <c r="E608" s="17" t="s">
        <v>1796</v>
      </c>
      <c r="F608" s="17" t="s">
        <v>3100</v>
      </c>
      <c r="G608" s="17" t="s">
        <v>3101</v>
      </c>
      <c r="H608" s="17" t="s">
        <v>513</v>
      </c>
      <c r="I608" s="17"/>
      <c r="J608" s="17" t="s">
        <v>1696</v>
      </c>
      <c r="K608" s="17">
        <v>1334</v>
      </c>
      <c r="L608" s="17" t="s">
        <v>633</v>
      </c>
      <c r="M608" s="17" t="s">
        <v>1735</v>
      </c>
    </row>
    <row r="609" spans="1:13" x14ac:dyDescent="0.35">
      <c r="A609" s="17" t="s">
        <v>3102</v>
      </c>
      <c r="B609" s="17">
        <v>2000167603</v>
      </c>
      <c r="C609" s="17" t="s">
        <v>40</v>
      </c>
      <c r="D609" s="17" t="s">
        <v>3103</v>
      </c>
      <c r="E609" s="17" t="s">
        <v>1796</v>
      </c>
      <c r="F609" s="17" t="s">
        <v>3104</v>
      </c>
      <c r="G609" s="17" t="s">
        <v>3105</v>
      </c>
      <c r="H609" s="17" t="s">
        <v>513</v>
      </c>
      <c r="I609" s="17"/>
      <c r="J609" s="17" t="s">
        <v>1696</v>
      </c>
      <c r="K609" s="17">
        <v>1334</v>
      </c>
      <c r="L609" s="17" t="s">
        <v>633</v>
      </c>
      <c r="M609" s="17" t="s">
        <v>3106</v>
      </c>
    </row>
    <row r="610" spans="1:13" x14ac:dyDescent="0.35">
      <c r="A610" s="17" t="s">
        <v>3107</v>
      </c>
      <c r="B610" s="17">
        <v>2000168571</v>
      </c>
      <c r="C610" s="17" t="s">
        <v>3108</v>
      </c>
      <c r="D610" s="17" t="s">
        <v>3109</v>
      </c>
      <c r="E610" s="17" t="s">
        <v>778</v>
      </c>
      <c r="F610" s="17">
        <v>85283</v>
      </c>
      <c r="G610" s="17" t="s">
        <v>3110</v>
      </c>
      <c r="H610" s="17" t="s">
        <v>513</v>
      </c>
      <c r="I610" s="17"/>
      <c r="J610" s="17" t="s">
        <v>1696</v>
      </c>
      <c r="K610" s="17">
        <v>1334</v>
      </c>
      <c r="L610" s="17" t="s">
        <v>633</v>
      </c>
      <c r="M610" s="17" t="s">
        <v>2057</v>
      </c>
    </row>
    <row r="611" spans="1:13" x14ac:dyDescent="0.35">
      <c r="A611" s="17" t="s">
        <v>3111</v>
      </c>
      <c r="B611" s="17">
        <v>2000169315</v>
      </c>
      <c r="C611" s="17" t="s">
        <v>3112</v>
      </c>
      <c r="D611" s="17" t="s">
        <v>3113</v>
      </c>
      <c r="E611" s="17" t="s">
        <v>676</v>
      </c>
      <c r="F611" s="17">
        <v>215110</v>
      </c>
      <c r="G611" s="17" t="s">
        <v>1831</v>
      </c>
      <c r="H611" s="17" t="s">
        <v>511</v>
      </c>
      <c r="I611" s="17" t="s">
        <v>877</v>
      </c>
      <c r="J611" s="17" t="s">
        <v>1696</v>
      </c>
      <c r="K611" s="17">
        <v>1334</v>
      </c>
      <c r="L611" s="17" t="s">
        <v>633</v>
      </c>
      <c r="M611" s="17" t="s">
        <v>1824</v>
      </c>
    </row>
    <row r="612" spans="1:13" x14ac:dyDescent="0.35">
      <c r="A612" s="17" t="s">
        <v>3114</v>
      </c>
      <c r="B612" s="17">
        <v>2000169521</v>
      </c>
      <c r="C612" s="17" t="s">
        <v>3115</v>
      </c>
      <c r="D612" s="17" t="s">
        <v>3116</v>
      </c>
      <c r="E612" s="17" t="s">
        <v>962</v>
      </c>
      <c r="F612" s="17">
        <v>122002</v>
      </c>
      <c r="G612" s="17" t="s">
        <v>963</v>
      </c>
      <c r="H612" s="17" t="s">
        <v>513</v>
      </c>
      <c r="I612" s="17"/>
      <c r="J612" s="17" t="s">
        <v>1696</v>
      </c>
      <c r="K612" s="17">
        <v>1334</v>
      </c>
      <c r="L612" s="17" t="s">
        <v>633</v>
      </c>
      <c r="M612" s="17" t="s">
        <v>1707</v>
      </c>
    </row>
    <row r="613" spans="1:13" x14ac:dyDescent="0.35">
      <c r="A613" s="17" t="s">
        <v>3117</v>
      </c>
      <c r="B613" s="17">
        <v>2000169724</v>
      </c>
      <c r="C613" s="17" t="s">
        <v>3118</v>
      </c>
      <c r="D613" s="17" t="s">
        <v>3119</v>
      </c>
      <c r="E613" s="17" t="s">
        <v>702</v>
      </c>
      <c r="F613" s="17" t="s">
        <v>3120</v>
      </c>
      <c r="G613" s="17" t="s">
        <v>3121</v>
      </c>
      <c r="H613" s="17" t="s">
        <v>511</v>
      </c>
      <c r="I613" s="17" t="s">
        <v>877</v>
      </c>
      <c r="J613" s="17" t="s">
        <v>1696</v>
      </c>
      <c r="K613" s="17">
        <v>1334</v>
      </c>
      <c r="L613" s="17" t="s">
        <v>633</v>
      </c>
      <c r="M613" s="17" t="s">
        <v>1707</v>
      </c>
    </row>
    <row r="614" spans="1:13" x14ac:dyDescent="0.35">
      <c r="A614" s="17" t="s">
        <v>3122</v>
      </c>
      <c r="B614" s="17">
        <v>2000169761</v>
      </c>
      <c r="C614" s="17" t="s">
        <v>3123</v>
      </c>
      <c r="D614" s="17" t="s">
        <v>3124</v>
      </c>
      <c r="E614" s="17" t="s">
        <v>778</v>
      </c>
      <c r="F614" s="17">
        <v>7920</v>
      </c>
      <c r="G614" s="17" t="s">
        <v>3125</v>
      </c>
      <c r="H614" s="17" t="s">
        <v>513</v>
      </c>
      <c r="I614" s="17"/>
      <c r="J614" s="17" t="s">
        <v>1696</v>
      </c>
      <c r="K614" s="17">
        <v>1334</v>
      </c>
      <c r="L614" s="17" t="s">
        <v>633</v>
      </c>
      <c r="M614" s="17" t="s">
        <v>1707</v>
      </c>
    </row>
    <row r="615" spans="1:13" x14ac:dyDescent="0.35">
      <c r="A615" s="17" t="s">
        <v>3126</v>
      </c>
      <c r="B615" s="17">
        <v>2000169763</v>
      </c>
      <c r="C615" s="17" t="s">
        <v>3127</v>
      </c>
      <c r="D615" s="17" t="s">
        <v>3128</v>
      </c>
      <c r="E615" s="17" t="s">
        <v>826</v>
      </c>
      <c r="F615" s="17">
        <v>63897</v>
      </c>
      <c r="G615" s="17" t="s">
        <v>3129</v>
      </c>
      <c r="H615" s="17" t="s">
        <v>513</v>
      </c>
      <c r="I615" s="17"/>
      <c r="J615" s="17" t="s">
        <v>1696</v>
      </c>
      <c r="K615" s="17">
        <v>1334</v>
      </c>
      <c r="L615" s="17" t="s">
        <v>633</v>
      </c>
      <c r="M615" s="17" t="s">
        <v>1703</v>
      </c>
    </row>
    <row r="616" spans="1:13" x14ac:dyDescent="0.35">
      <c r="A616" s="17" t="s">
        <v>3130</v>
      </c>
      <c r="B616" s="17">
        <v>2000170504</v>
      </c>
      <c r="C616" s="17" t="s">
        <v>3131</v>
      </c>
      <c r="D616" s="17" t="s">
        <v>3132</v>
      </c>
      <c r="E616" s="17" t="s">
        <v>654</v>
      </c>
      <c r="F616" s="17" t="s">
        <v>3133</v>
      </c>
      <c r="G616" s="17" t="s">
        <v>1567</v>
      </c>
      <c r="H616" s="17" t="s">
        <v>513</v>
      </c>
      <c r="I616" s="17"/>
      <c r="J616" s="17" t="s">
        <v>1696</v>
      </c>
      <c r="K616" s="17">
        <v>1334</v>
      </c>
      <c r="L616" s="17" t="s">
        <v>633</v>
      </c>
      <c r="M616" s="17" t="s">
        <v>1707</v>
      </c>
    </row>
    <row r="617" spans="1:13" x14ac:dyDescent="0.35">
      <c r="A617" s="17" t="s">
        <v>3134</v>
      </c>
      <c r="B617" s="17">
        <v>2000170661</v>
      </c>
      <c r="C617" s="17" t="s">
        <v>3135</v>
      </c>
      <c r="D617" s="17" t="s">
        <v>3136</v>
      </c>
      <c r="E617" s="17" t="s">
        <v>1796</v>
      </c>
      <c r="F617" s="17" t="s">
        <v>1976</v>
      </c>
      <c r="G617" s="17" t="s">
        <v>698</v>
      </c>
      <c r="H617" s="17" t="s">
        <v>513</v>
      </c>
      <c r="I617" s="17"/>
      <c r="J617" s="17" t="s">
        <v>1696</v>
      </c>
      <c r="K617" s="17">
        <v>1334</v>
      </c>
      <c r="L617" s="17" t="s">
        <v>633</v>
      </c>
      <c r="M617" s="17" t="s">
        <v>2065</v>
      </c>
    </row>
    <row r="618" spans="1:13" x14ac:dyDescent="0.35">
      <c r="A618" s="17" t="s">
        <v>3137</v>
      </c>
      <c r="B618" s="17">
        <v>2000170680</v>
      </c>
      <c r="C618" s="17" t="s">
        <v>3138</v>
      </c>
      <c r="D618" s="17" t="s">
        <v>3139</v>
      </c>
      <c r="E618" s="17" t="s">
        <v>1796</v>
      </c>
      <c r="F618" s="17" t="s">
        <v>3140</v>
      </c>
      <c r="G618" s="17" t="s">
        <v>1962</v>
      </c>
      <c r="H618" s="17" t="s">
        <v>513</v>
      </c>
      <c r="I618" s="17"/>
      <c r="J618" s="17" t="s">
        <v>1696</v>
      </c>
      <c r="K618" s="17">
        <v>1334</v>
      </c>
      <c r="L618" s="17" t="s">
        <v>633</v>
      </c>
      <c r="M618" s="17" t="s">
        <v>1703</v>
      </c>
    </row>
    <row r="619" spans="1:13" x14ac:dyDescent="0.35">
      <c r="A619" s="17" t="s">
        <v>3141</v>
      </c>
      <c r="B619" s="17">
        <v>2000170731</v>
      </c>
      <c r="C619" s="17" t="s">
        <v>44</v>
      </c>
      <c r="D619" s="17" t="s">
        <v>3142</v>
      </c>
      <c r="E619" s="17" t="s">
        <v>778</v>
      </c>
      <c r="F619" s="17">
        <v>98020</v>
      </c>
      <c r="G619" s="17" t="s">
        <v>3143</v>
      </c>
      <c r="H619" s="17" t="s">
        <v>513</v>
      </c>
      <c r="I619" s="17"/>
      <c r="J619" s="17" t="s">
        <v>1696</v>
      </c>
      <c r="K619" s="17">
        <v>1334</v>
      </c>
      <c r="L619" s="17" t="s">
        <v>633</v>
      </c>
      <c r="M619" s="17" t="s">
        <v>1711</v>
      </c>
    </row>
    <row r="620" spans="1:13" x14ac:dyDescent="0.35">
      <c r="A620" s="17" t="s">
        <v>1562</v>
      </c>
      <c r="B620" s="17">
        <v>2000171422</v>
      </c>
      <c r="C620" s="17" t="s">
        <v>3144</v>
      </c>
      <c r="D620" s="17" t="s">
        <v>3145</v>
      </c>
      <c r="E620" s="17" t="s">
        <v>676</v>
      </c>
      <c r="F620" s="17">
        <v>201108</v>
      </c>
      <c r="G620" s="17" t="s">
        <v>1562</v>
      </c>
      <c r="H620" s="17" t="s">
        <v>511</v>
      </c>
      <c r="I620" s="17" t="s">
        <v>3146</v>
      </c>
      <c r="J620" s="17" t="s">
        <v>1696</v>
      </c>
      <c r="K620" s="17">
        <v>1334</v>
      </c>
      <c r="L620" s="17" t="s">
        <v>633</v>
      </c>
      <c r="M620" s="17" t="s">
        <v>1722</v>
      </c>
    </row>
    <row r="621" spans="1:13" x14ac:dyDescent="0.35">
      <c r="A621" s="17" t="s">
        <v>3147</v>
      </c>
      <c r="B621" s="17">
        <v>2000171455</v>
      </c>
      <c r="C621" s="17" t="s">
        <v>3148</v>
      </c>
      <c r="D621" s="17" t="s">
        <v>3149</v>
      </c>
      <c r="E621" s="17" t="s">
        <v>778</v>
      </c>
      <c r="F621" s="17">
        <v>92121</v>
      </c>
      <c r="G621" s="17" t="s">
        <v>2739</v>
      </c>
      <c r="H621" s="17" t="s">
        <v>511</v>
      </c>
      <c r="I621" s="17" t="s">
        <v>3150</v>
      </c>
      <c r="J621" s="17" t="s">
        <v>1696</v>
      </c>
      <c r="K621" s="17">
        <v>1334</v>
      </c>
      <c r="L621" s="17" t="s">
        <v>633</v>
      </c>
      <c r="M621" s="17" t="s">
        <v>1707</v>
      </c>
    </row>
    <row r="622" spans="1:13" x14ac:dyDescent="0.35">
      <c r="A622" s="17" t="s">
        <v>3151</v>
      </c>
      <c r="B622" s="17">
        <v>2000171652</v>
      </c>
      <c r="C622" s="17" t="s">
        <v>3152</v>
      </c>
      <c r="D622" s="17" t="s">
        <v>3153</v>
      </c>
      <c r="E622" s="17" t="s">
        <v>778</v>
      </c>
      <c r="F622" s="17">
        <v>18974</v>
      </c>
      <c r="G622" s="17" t="s">
        <v>3154</v>
      </c>
      <c r="H622" s="17" t="s">
        <v>516</v>
      </c>
      <c r="I622" s="17" t="s">
        <v>1721</v>
      </c>
      <c r="J622" s="17" t="s">
        <v>1696</v>
      </c>
      <c r="K622" s="17">
        <v>1334</v>
      </c>
      <c r="L622" s="17" t="s">
        <v>633</v>
      </c>
      <c r="M622" s="17" t="s">
        <v>1952</v>
      </c>
    </row>
    <row r="623" spans="1:13" x14ac:dyDescent="0.35">
      <c r="A623" s="17" t="s">
        <v>3155</v>
      </c>
      <c r="B623" s="17">
        <v>2000171860</v>
      </c>
      <c r="C623" s="17" t="s">
        <v>3156</v>
      </c>
      <c r="D623" s="17" t="s">
        <v>3157</v>
      </c>
      <c r="E623" s="17" t="s">
        <v>778</v>
      </c>
      <c r="F623" s="17">
        <v>60712</v>
      </c>
      <c r="G623" s="17" t="s">
        <v>3158</v>
      </c>
      <c r="H623" s="17" t="s">
        <v>513</v>
      </c>
      <c r="I623" s="17"/>
      <c r="J623" s="17" t="s">
        <v>1696</v>
      </c>
      <c r="K623" s="17">
        <v>1334</v>
      </c>
      <c r="L623" s="17" t="s">
        <v>633</v>
      </c>
      <c r="M623" s="17" t="s">
        <v>1707</v>
      </c>
    </row>
    <row r="624" spans="1:13" x14ac:dyDescent="0.35">
      <c r="A624" s="17" t="s">
        <v>3159</v>
      </c>
      <c r="B624" s="17">
        <v>2000171952</v>
      </c>
      <c r="C624" s="17" t="s">
        <v>45</v>
      </c>
      <c r="D624" s="17" t="s">
        <v>3160</v>
      </c>
      <c r="E624" s="17" t="s">
        <v>1796</v>
      </c>
      <c r="F624" s="17" t="s">
        <v>3161</v>
      </c>
      <c r="G624" s="17" t="s">
        <v>2584</v>
      </c>
      <c r="H624" s="17" t="s">
        <v>513</v>
      </c>
      <c r="I624" s="17"/>
      <c r="J624" s="17" t="s">
        <v>1696</v>
      </c>
      <c r="K624" s="17">
        <v>1334</v>
      </c>
      <c r="L624" s="17" t="s">
        <v>633</v>
      </c>
      <c r="M624" s="17" t="s">
        <v>1697</v>
      </c>
    </row>
    <row r="625" spans="1:13" x14ac:dyDescent="0.35">
      <c r="A625" s="17" t="s">
        <v>3162</v>
      </c>
      <c r="B625" s="17">
        <v>2000172119</v>
      </c>
      <c r="C625" s="17" t="s">
        <v>3163</v>
      </c>
      <c r="D625" s="17" t="s">
        <v>3164</v>
      </c>
      <c r="E625" s="17" t="s">
        <v>644</v>
      </c>
      <c r="F625" s="17">
        <v>2770</v>
      </c>
      <c r="G625" s="17" t="s">
        <v>3165</v>
      </c>
      <c r="H625" s="17" t="s">
        <v>513</v>
      </c>
      <c r="I625" s="17"/>
      <c r="J625" s="17" t="s">
        <v>1696</v>
      </c>
      <c r="K625" s="17">
        <v>1334</v>
      </c>
      <c r="L625" s="17" t="s">
        <v>633</v>
      </c>
      <c r="M625" s="17" t="s">
        <v>2821</v>
      </c>
    </row>
    <row r="626" spans="1:13" x14ac:dyDescent="0.35">
      <c r="A626" s="17" t="s">
        <v>3166</v>
      </c>
      <c r="B626" s="17">
        <v>2000172297</v>
      </c>
      <c r="C626" s="17" t="s">
        <v>3167</v>
      </c>
      <c r="D626" s="17" t="s">
        <v>3168</v>
      </c>
      <c r="E626" s="17" t="s">
        <v>778</v>
      </c>
      <c r="F626" s="17">
        <v>40517</v>
      </c>
      <c r="G626" s="17" t="s">
        <v>3169</v>
      </c>
      <c r="H626" s="17" t="s">
        <v>512</v>
      </c>
      <c r="I626" s="17" t="s">
        <v>3170</v>
      </c>
      <c r="J626" s="17" t="s">
        <v>1696</v>
      </c>
      <c r="K626" s="17">
        <v>1334</v>
      </c>
      <c r="L626" s="17" t="s">
        <v>633</v>
      </c>
      <c r="M626" s="17" t="s">
        <v>1722</v>
      </c>
    </row>
    <row r="627" spans="1:13" x14ac:dyDescent="0.35">
      <c r="A627" s="17" t="s">
        <v>3171</v>
      </c>
      <c r="B627" s="17">
        <v>2000172343</v>
      </c>
      <c r="C627" s="17" t="s">
        <v>3172</v>
      </c>
      <c r="D627" s="17" t="s">
        <v>3173</v>
      </c>
      <c r="E627" s="17" t="s">
        <v>778</v>
      </c>
      <c r="F627" s="17">
        <v>10036</v>
      </c>
      <c r="G627" s="17" t="s">
        <v>2178</v>
      </c>
      <c r="H627" s="17" t="s">
        <v>513</v>
      </c>
      <c r="I627" s="17"/>
      <c r="J627" s="17" t="s">
        <v>1696</v>
      </c>
      <c r="K627" s="17">
        <v>1334</v>
      </c>
      <c r="L627" s="17" t="s">
        <v>633</v>
      </c>
      <c r="M627" s="17" t="s">
        <v>1735</v>
      </c>
    </row>
    <row r="628" spans="1:13" x14ac:dyDescent="0.35">
      <c r="A628" s="17" t="s">
        <v>3174</v>
      </c>
      <c r="B628" s="17">
        <v>2000172552</v>
      </c>
      <c r="C628" s="17" t="s">
        <v>3175</v>
      </c>
      <c r="D628" s="17" t="s">
        <v>3176</v>
      </c>
      <c r="E628" s="17" t="s">
        <v>702</v>
      </c>
      <c r="F628" s="17" t="s">
        <v>3177</v>
      </c>
      <c r="G628" s="17" t="s">
        <v>1029</v>
      </c>
      <c r="H628" s="17" t="s">
        <v>511</v>
      </c>
      <c r="I628" s="17" t="s">
        <v>1721</v>
      </c>
      <c r="J628" s="17" t="s">
        <v>1696</v>
      </c>
      <c r="K628" s="17">
        <v>1334</v>
      </c>
      <c r="L628" s="17" t="s">
        <v>633</v>
      </c>
      <c r="M628" s="17" t="s">
        <v>2065</v>
      </c>
    </row>
    <row r="629" spans="1:13" x14ac:dyDescent="0.35">
      <c r="A629" s="17" t="s">
        <v>3178</v>
      </c>
      <c r="B629" s="17">
        <v>2000172664</v>
      </c>
      <c r="C629" s="17" t="s">
        <v>3179</v>
      </c>
      <c r="D629" s="17" t="s">
        <v>3180</v>
      </c>
      <c r="E629" s="17" t="s">
        <v>676</v>
      </c>
      <c r="F629" s="17">
        <v>100176</v>
      </c>
      <c r="G629" s="17" t="s">
        <v>677</v>
      </c>
      <c r="H629" s="17" t="s">
        <v>512</v>
      </c>
      <c r="I629" s="17" t="s">
        <v>677</v>
      </c>
      <c r="J629" s="17" t="s">
        <v>1696</v>
      </c>
      <c r="K629" s="17">
        <v>1334</v>
      </c>
      <c r="L629" s="17" t="s">
        <v>633</v>
      </c>
      <c r="M629" s="17" t="s">
        <v>1722</v>
      </c>
    </row>
    <row r="630" spans="1:13" x14ac:dyDescent="0.35">
      <c r="A630" s="17" t="s">
        <v>3181</v>
      </c>
      <c r="B630" s="17">
        <v>2000172986</v>
      </c>
      <c r="C630" s="17" t="s">
        <v>3182</v>
      </c>
      <c r="D630" s="17" t="s">
        <v>3183</v>
      </c>
      <c r="E630" s="17" t="s">
        <v>778</v>
      </c>
      <c r="F630" s="17">
        <v>6795</v>
      </c>
      <c r="G630" s="17" t="s">
        <v>3184</v>
      </c>
      <c r="H630" s="17" t="s">
        <v>512</v>
      </c>
      <c r="I630" s="17" t="s">
        <v>3185</v>
      </c>
      <c r="J630" s="17" t="s">
        <v>1696</v>
      </c>
      <c r="K630" s="17">
        <v>1334</v>
      </c>
      <c r="L630" s="17" t="s">
        <v>633</v>
      </c>
      <c r="M630" s="17" t="s">
        <v>1722</v>
      </c>
    </row>
    <row r="631" spans="1:13" x14ac:dyDescent="0.35">
      <c r="A631" s="17" t="s">
        <v>3186</v>
      </c>
      <c r="B631" s="17">
        <v>2000173001</v>
      </c>
      <c r="C631" s="17" t="s">
        <v>3187</v>
      </c>
      <c r="D631" s="17" t="s">
        <v>3188</v>
      </c>
      <c r="E631" s="17" t="s">
        <v>1796</v>
      </c>
      <c r="F631" s="17" t="s">
        <v>3189</v>
      </c>
      <c r="G631" s="17" t="s">
        <v>918</v>
      </c>
      <c r="H631" s="17" t="s">
        <v>513</v>
      </c>
      <c r="I631" s="17"/>
      <c r="J631" s="17" t="s">
        <v>1696</v>
      </c>
      <c r="K631" s="17">
        <v>1334</v>
      </c>
      <c r="L631" s="17" t="s">
        <v>633</v>
      </c>
      <c r="M631" s="17" t="s">
        <v>1703</v>
      </c>
    </row>
    <row r="632" spans="1:13" x14ac:dyDescent="0.35">
      <c r="A632" s="17" t="s">
        <v>3190</v>
      </c>
      <c r="B632" s="17">
        <v>2000174537</v>
      </c>
      <c r="C632" s="17" t="s">
        <v>3191</v>
      </c>
      <c r="D632" s="17" t="s">
        <v>3192</v>
      </c>
      <c r="E632" s="17" t="s">
        <v>778</v>
      </c>
      <c r="F632" s="17">
        <v>75034</v>
      </c>
      <c r="G632" s="17" t="s">
        <v>3193</v>
      </c>
      <c r="H632" s="17" t="s">
        <v>513</v>
      </c>
      <c r="I632" s="17"/>
      <c r="J632" s="17" t="s">
        <v>1696</v>
      </c>
      <c r="K632" s="17">
        <v>1334</v>
      </c>
      <c r="L632" s="17" t="s">
        <v>633</v>
      </c>
      <c r="M632" s="17" t="s">
        <v>2012</v>
      </c>
    </row>
    <row r="633" spans="1:13" x14ac:dyDescent="0.35">
      <c r="A633" s="17" t="s">
        <v>3194</v>
      </c>
      <c r="B633" s="17">
        <v>2000174781</v>
      </c>
      <c r="C633" s="17" t="s">
        <v>3195</v>
      </c>
      <c r="D633" s="17" t="s">
        <v>3196</v>
      </c>
      <c r="E633" s="17" t="s">
        <v>1796</v>
      </c>
      <c r="F633" s="17" t="s">
        <v>3197</v>
      </c>
      <c r="G633" s="17" t="s">
        <v>918</v>
      </c>
      <c r="H633" s="17" t="s">
        <v>513</v>
      </c>
      <c r="I633" s="17"/>
      <c r="J633" s="17" t="s">
        <v>1696</v>
      </c>
      <c r="K633" s="17">
        <v>1334</v>
      </c>
      <c r="L633" s="17" t="s">
        <v>633</v>
      </c>
      <c r="M633" s="17" t="s">
        <v>2065</v>
      </c>
    </row>
    <row r="634" spans="1:13" x14ac:dyDescent="0.35">
      <c r="A634" s="17" t="s">
        <v>3198</v>
      </c>
      <c r="B634" s="17">
        <v>2000175026</v>
      </c>
      <c r="C634" s="17" t="s">
        <v>3199</v>
      </c>
      <c r="D634" s="17" t="s">
        <v>3200</v>
      </c>
      <c r="E634" s="17" t="s">
        <v>1796</v>
      </c>
      <c r="F634" s="17" t="s">
        <v>3201</v>
      </c>
      <c r="G634" s="17" t="s">
        <v>3202</v>
      </c>
      <c r="H634" s="17" t="s">
        <v>513</v>
      </c>
      <c r="I634" s="17"/>
      <c r="J634" s="17" t="s">
        <v>1696</v>
      </c>
      <c r="K634" s="17">
        <v>1334</v>
      </c>
      <c r="L634" s="17" t="s">
        <v>633</v>
      </c>
      <c r="M634" s="17" t="s">
        <v>2012</v>
      </c>
    </row>
    <row r="635" spans="1:13" x14ac:dyDescent="0.35">
      <c r="A635" s="17" t="s">
        <v>3203</v>
      </c>
      <c r="B635" s="17">
        <v>2000175029</v>
      </c>
      <c r="C635" s="17" t="s">
        <v>3204</v>
      </c>
      <c r="D635" s="17" t="s">
        <v>3205</v>
      </c>
      <c r="E635" s="17" t="s">
        <v>1796</v>
      </c>
      <c r="F635" s="17" t="s">
        <v>3206</v>
      </c>
      <c r="G635" s="17" t="s">
        <v>1962</v>
      </c>
      <c r="H635" s="17" t="s">
        <v>513</v>
      </c>
      <c r="I635" s="17"/>
      <c r="J635" s="17" t="s">
        <v>1696</v>
      </c>
      <c r="K635" s="17">
        <v>1334</v>
      </c>
      <c r="L635" s="17" t="s">
        <v>633</v>
      </c>
      <c r="M635" s="17" t="s">
        <v>1697</v>
      </c>
    </row>
    <row r="636" spans="1:13" x14ac:dyDescent="0.35">
      <c r="A636" s="17" t="s">
        <v>3207</v>
      </c>
      <c r="B636" s="17">
        <v>2000175111</v>
      </c>
      <c r="C636" s="17" t="s">
        <v>3208</v>
      </c>
      <c r="D636" s="17" t="s">
        <v>3209</v>
      </c>
      <c r="E636" s="17" t="s">
        <v>778</v>
      </c>
      <c r="F636" s="17" t="s">
        <v>3210</v>
      </c>
      <c r="G636" s="17" t="s">
        <v>3211</v>
      </c>
      <c r="H636" s="17" t="s">
        <v>513</v>
      </c>
      <c r="I636" s="17"/>
      <c r="J636" s="17" t="s">
        <v>1696</v>
      </c>
      <c r="K636" s="17">
        <v>1334</v>
      </c>
      <c r="L636" s="17" t="s">
        <v>633</v>
      </c>
      <c r="M636" s="17" t="s">
        <v>1788</v>
      </c>
    </row>
    <row r="637" spans="1:13" x14ac:dyDescent="0.35">
      <c r="A637" s="17" t="s">
        <v>3212</v>
      </c>
      <c r="B637" s="17">
        <v>2000175464</v>
      </c>
      <c r="C637" s="17" t="s">
        <v>3213</v>
      </c>
      <c r="D637" s="17" t="s">
        <v>3214</v>
      </c>
      <c r="E637" s="17" t="s">
        <v>1796</v>
      </c>
      <c r="F637" s="17" t="s">
        <v>3215</v>
      </c>
      <c r="G637" s="17" t="s">
        <v>3216</v>
      </c>
      <c r="H637" s="17" t="s">
        <v>513</v>
      </c>
      <c r="I637" s="17"/>
      <c r="J637" s="17" t="s">
        <v>1696</v>
      </c>
      <c r="K637" s="17">
        <v>1334</v>
      </c>
      <c r="L637" s="17" t="s">
        <v>633</v>
      </c>
      <c r="M637" s="17" t="s">
        <v>1707</v>
      </c>
    </row>
    <row r="638" spans="1:13" x14ac:dyDescent="0.35">
      <c r="A638" s="17" t="s">
        <v>3217</v>
      </c>
      <c r="B638" s="17">
        <v>2000176253</v>
      </c>
      <c r="C638" s="17" t="s">
        <v>3218</v>
      </c>
      <c r="D638" s="17" t="s">
        <v>3219</v>
      </c>
      <c r="E638" s="17" t="s">
        <v>665</v>
      </c>
      <c r="F638" s="17" t="s">
        <v>3220</v>
      </c>
      <c r="G638" s="17" t="s">
        <v>3221</v>
      </c>
      <c r="H638" s="17" t="s">
        <v>512</v>
      </c>
      <c r="I638" s="17" t="s">
        <v>2003</v>
      </c>
      <c r="J638" s="17" t="s">
        <v>1696</v>
      </c>
      <c r="K638" s="17">
        <v>1334</v>
      </c>
      <c r="L638" s="17" t="s">
        <v>633</v>
      </c>
      <c r="M638" s="17" t="s">
        <v>1792</v>
      </c>
    </row>
    <row r="639" spans="1:13" x14ac:dyDescent="0.35">
      <c r="A639" s="17" t="s">
        <v>3222</v>
      </c>
      <c r="B639" s="17">
        <v>2000176481</v>
      </c>
      <c r="C639" s="17" t="s">
        <v>3223</v>
      </c>
      <c r="D639" s="17" t="s">
        <v>3224</v>
      </c>
      <c r="E639" s="17" t="s">
        <v>778</v>
      </c>
      <c r="F639" s="17" t="s">
        <v>3225</v>
      </c>
      <c r="G639" s="17" t="s">
        <v>3226</v>
      </c>
      <c r="H639" s="17" t="s">
        <v>512</v>
      </c>
      <c r="I639" s="17" t="s">
        <v>640</v>
      </c>
      <c r="J639" s="17" t="s">
        <v>1696</v>
      </c>
      <c r="K639" s="17">
        <v>1334</v>
      </c>
      <c r="L639" s="17" t="s">
        <v>633</v>
      </c>
      <c r="M639" s="17" t="s">
        <v>3227</v>
      </c>
    </row>
    <row r="640" spans="1:13" x14ac:dyDescent="0.35">
      <c r="A640" s="17" t="s">
        <v>3228</v>
      </c>
      <c r="B640" s="17">
        <v>2000176639</v>
      </c>
      <c r="C640" s="17" t="s">
        <v>3229</v>
      </c>
      <c r="D640" s="17" t="s">
        <v>3230</v>
      </c>
      <c r="E640" s="17" t="s">
        <v>778</v>
      </c>
      <c r="F640" s="17">
        <v>30096</v>
      </c>
      <c r="G640" s="17" t="s">
        <v>1172</v>
      </c>
      <c r="H640" s="17" t="s">
        <v>511</v>
      </c>
      <c r="I640" s="17" t="s">
        <v>1721</v>
      </c>
      <c r="J640" s="17" t="s">
        <v>1696</v>
      </c>
      <c r="K640" s="17">
        <v>1334</v>
      </c>
      <c r="L640" s="17" t="s">
        <v>633</v>
      </c>
      <c r="M640" s="17" t="s">
        <v>2057</v>
      </c>
    </row>
    <row r="641" spans="1:13" x14ac:dyDescent="0.35">
      <c r="A641" s="17" t="s">
        <v>3231</v>
      </c>
      <c r="B641" s="17">
        <v>2000176916</v>
      </c>
      <c r="C641" s="17" t="s">
        <v>3232</v>
      </c>
      <c r="D641" s="17" t="s">
        <v>3233</v>
      </c>
      <c r="E641" s="17" t="s">
        <v>778</v>
      </c>
      <c r="F641" s="17">
        <v>94086</v>
      </c>
      <c r="G641" s="17" t="s">
        <v>1778</v>
      </c>
      <c r="H641" s="17" t="s">
        <v>512</v>
      </c>
      <c r="I641" s="17" t="s">
        <v>3234</v>
      </c>
      <c r="J641" s="17" t="s">
        <v>1696</v>
      </c>
      <c r="K641" s="17">
        <v>1334</v>
      </c>
      <c r="L641" s="17" t="s">
        <v>633</v>
      </c>
      <c r="M641" s="17" t="s">
        <v>1707</v>
      </c>
    </row>
    <row r="642" spans="1:13" x14ac:dyDescent="0.35">
      <c r="A642" s="17" t="s">
        <v>3235</v>
      </c>
      <c r="B642" s="17">
        <v>2000177323</v>
      </c>
      <c r="C642" s="17" t="s">
        <v>3236</v>
      </c>
      <c r="D642" s="17" t="s">
        <v>3237</v>
      </c>
      <c r="E642" s="17" t="s">
        <v>1796</v>
      </c>
      <c r="F642" s="17" t="s">
        <v>3238</v>
      </c>
      <c r="G642" s="17" t="s">
        <v>918</v>
      </c>
      <c r="H642" s="17" t="s">
        <v>513</v>
      </c>
      <c r="I642" s="17"/>
      <c r="J642" s="17" t="s">
        <v>1696</v>
      </c>
      <c r="K642" s="17">
        <v>1334</v>
      </c>
      <c r="L642" s="17" t="s">
        <v>633</v>
      </c>
      <c r="M642" s="17" t="s">
        <v>1707</v>
      </c>
    </row>
    <row r="643" spans="1:13" x14ac:dyDescent="0.35">
      <c r="A643" s="17" t="s">
        <v>3239</v>
      </c>
      <c r="B643" s="17">
        <v>2000177340</v>
      </c>
      <c r="C643" s="17" t="s">
        <v>3240</v>
      </c>
      <c r="D643" s="17" t="s">
        <v>3241</v>
      </c>
      <c r="E643" s="17" t="s">
        <v>826</v>
      </c>
      <c r="F643" s="17">
        <v>20355</v>
      </c>
      <c r="G643" s="17" t="s">
        <v>3242</v>
      </c>
      <c r="H643" s="17" t="s">
        <v>513</v>
      </c>
      <c r="I643" s="17"/>
      <c r="J643" s="17" t="s">
        <v>1696</v>
      </c>
      <c r="K643" s="17">
        <v>1334</v>
      </c>
      <c r="L643" s="17" t="s">
        <v>633</v>
      </c>
      <c r="M643" s="17" t="s">
        <v>1722</v>
      </c>
    </row>
    <row r="644" spans="1:13" x14ac:dyDescent="0.35">
      <c r="A644" s="17" t="s">
        <v>3243</v>
      </c>
      <c r="B644" s="17">
        <v>2000177563</v>
      </c>
      <c r="C644" s="17" t="s">
        <v>3244</v>
      </c>
      <c r="D644" s="17" t="s">
        <v>3245</v>
      </c>
      <c r="E644" s="17" t="s">
        <v>1796</v>
      </c>
      <c r="F644" s="17" t="s">
        <v>3246</v>
      </c>
      <c r="G644" s="17" t="s">
        <v>1962</v>
      </c>
      <c r="H644" s="17" t="s">
        <v>511</v>
      </c>
      <c r="I644" s="17" t="s">
        <v>1962</v>
      </c>
      <c r="J644" s="17" t="s">
        <v>1696</v>
      </c>
      <c r="K644" s="17">
        <v>1334</v>
      </c>
      <c r="L644" s="17" t="s">
        <v>633</v>
      </c>
      <c r="M644" s="17" t="s">
        <v>1703</v>
      </c>
    </row>
    <row r="645" spans="1:13" x14ac:dyDescent="0.35">
      <c r="A645" s="17" t="s">
        <v>3247</v>
      </c>
      <c r="B645" s="17">
        <v>2000177726</v>
      </c>
      <c r="C645" s="17" t="s">
        <v>3248</v>
      </c>
      <c r="D645" s="17" t="s">
        <v>3249</v>
      </c>
      <c r="E645" s="17" t="s">
        <v>778</v>
      </c>
      <c r="F645" s="17">
        <v>2330</v>
      </c>
      <c r="G645" s="17" t="s">
        <v>3250</v>
      </c>
      <c r="H645" s="17" t="s">
        <v>513</v>
      </c>
      <c r="I645" s="17"/>
      <c r="J645" s="17" t="s">
        <v>1696</v>
      </c>
      <c r="K645" s="17">
        <v>1334</v>
      </c>
      <c r="L645" s="17" t="s">
        <v>633</v>
      </c>
      <c r="M645" s="17" t="s">
        <v>1707</v>
      </c>
    </row>
    <row r="646" spans="1:13" x14ac:dyDescent="0.35">
      <c r="A646" s="17" t="s">
        <v>3251</v>
      </c>
      <c r="B646" s="17">
        <v>2000178407</v>
      </c>
      <c r="C646" s="17" t="s">
        <v>3252</v>
      </c>
      <c r="D646" s="17" t="s">
        <v>3253</v>
      </c>
      <c r="E646" s="17" t="s">
        <v>654</v>
      </c>
      <c r="F646" s="17" t="s">
        <v>3254</v>
      </c>
      <c r="G646" s="17" t="s">
        <v>1567</v>
      </c>
      <c r="H646" s="17" t="s">
        <v>513</v>
      </c>
      <c r="I646" s="17"/>
      <c r="J646" s="17" t="s">
        <v>1696</v>
      </c>
      <c r="K646" s="17">
        <v>1334</v>
      </c>
      <c r="L646" s="17" t="s">
        <v>633</v>
      </c>
      <c r="M646" s="17" t="s">
        <v>1707</v>
      </c>
    </row>
    <row r="647" spans="1:13" x14ac:dyDescent="0.35">
      <c r="A647" s="17" t="s">
        <v>3255</v>
      </c>
      <c r="B647" s="17">
        <v>2000178814</v>
      </c>
      <c r="C647" s="17" t="s">
        <v>3256</v>
      </c>
      <c r="D647" s="17" t="s">
        <v>3257</v>
      </c>
      <c r="E647" s="17" t="s">
        <v>1796</v>
      </c>
      <c r="F647" s="17" t="s">
        <v>3258</v>
      </c>
      <c r="G647" s="17" t="s">
        <v>1972</v>
      </c>
      <c r="H647" s="17" t="s">
        <v>513</v>
      </c>
      <c r="I647" s="17"/>
      <c r="J647" s="17" t="s">
        <v>1696</v>
      </c>
      <c r="K647" s="17">
        <v>1334</v>
      </c>
      <c r="L647" s="17" t="s">
        <v>633</v>
      </c>
      <c r="M647" s="17" t="s">
        <v>2044</v>
      </c>
    </row>
    <row r="648" spans="1:13" x14ac:dyDescent="0.35">
      <c r="A648" s="17" t="s">
        <v>3259</v>
      </c>
      <c r="B648" s="17">
        <v>2000179152</v>
      </c>
      <c r="C648" s="17" t="s">
        <v>3260</v>
      </c>
      <c r="D648" s="17" t="s">
        <v>3261</v>
      </c>
      <c r="E648" s="17" t="s">
        <v>1796</v>
      </c>
      <c r="F648" s="17" t="s">
        <v>3262</v>
      </c>
      <c r="G648" s="17" t="s">
        <v>1962</v>
      </c>
      <c r="H648" s="17" t="s">
        <v>513</v>
      </c>
      <c r="I648" s="17"/>
      <c r="J648" s="17" t="s">
        <v>1696</v>
      </c>
      <c r="K648" s="17">
        <v>1334</v>
      </c>
      <c r="L648" s="17" t="s">
        <v>633</v>
      </c>
      <c r="M648" s="17" t="s">
        <v>1711</v>
      </c>
    </row>
    <row r="649" spans="1:13" x14ac:dyDescent="0.35">
      <c r="A649" s="17" t="s">
        <v>3263</v>
      </c>
      <c r="B649" s="17">
        <v>2000179467</v>
      </c>
      <c r="C649" s="17" t="s">
        <v>3264</v>
      </c>
      <c r="D649" s="17" t="s">
        <v>3265</v>
      </c>
      <c r="E649" s="17" t="s">
        <v>1796</v>
      </c>
      <c r="F649" s="17" t="s">
        <v>3266</v>
      </c>
      <c r="G649" s="17" t="s">
        <v>3267</v>
      </c>
      <c r="H649" s="17" t="s">
        <v>513</v>
      </c>
      <c r="I649" s="17"/>
      <c r="J649" s="17" t="s">
        <v>1696</v>
      </c>
      <c r="K649" s="17">
        <v>1334</v>
      </c>
      <c r="L649" s="17" t="s">
        <v>633</v>
      </c>
      <c r="M649" s="17" t="s">
        <v>2653</v>
      </c>
    </row>
    <row r="650" spans="1:13" x14ac:dyDescent="0.35">
      <c r="A650" s="17" t="s">
        <v>3268</v>
      </c>
      <c r="B650" s="17">
        <v>2000179482</v>
      </c>
      <c r="C650" s="17" t="s">
        <v>3269</v>
      </c>
      <c r="D650" s="17" t="s">
        <v>3270</v>
      </c>
      <c r="E650" s="17" t="s">
        <v>1796</v>
      </c>
      <c r="F650" s="17" t="s">
        <v>3271</v>
      </c>
      <c r="G650" s="17" t="s">
        <v>877</v>
      </c>
      <c r="H650" s="17" t="s">
        <v>517</v>
      </c>
      <c r="I650" s="17" t="s">
        <v>1721</v>
      </c>
      <c r="J650" s="17" t="s">
        <v>1696</v>
      </c>
      <c r="K650" s="17">
        <v>1334</v>
      </c>
      <c r="L650" s="17" t="s">
        <v>633</v>
      </c>
      <c r="M650" s="17" t="s">
        <v>2057</v>
      </c>
    </row>
    <row r="651" spans="1:13" x14ac:dyDescent="0.35">
      <c r="A651" s="17" t="s">
        <v>3272</v>
      </c>
      <c r="B651" s="17">
        <v>2000179505</v>
      </c>
      <c r="C651" s="17" t="s">
        <v>3273</v>
      </c>
      <c r="D651" s="17" t="s">
        <v>3274</v>
      </c>
      <c r="E651" s="17" t="s">
        <v>1796</v>
      </c>
      <c r="F651" s="17" t="s">
        <v>3275</v>
      </c>
      <c r="G651" s="17" t="s">
        <v>3276</v>
      </c>
      <c r="H651" s="17" t="s">
        <v>513</v>
      </c>
      <c r="I651" s="17"/>
      <c r="J651" s="17" t="s">
        <v>1696</v>
      </c>
      <c r="K651" s="17">
        <v>1334</v>
      </c>
      <c r="L651" s="17" t="s">
        <v>633</v>
      </c>
      <c r="M651" s="17" t="s">
        <v>2065</v>
      </c>
    </row>
    <row r="652" spans="1:13" x14ac:dyDescent="0.35">
      <c r="A652" s="17" t="s">
        <v>2380</v>
      </c>
      <c r="B652" s="17">
        <v>2000179765</v>
      </c>
      <c r="C652" s="17" t="s">
        <v>3277</v>
      </c>
      <c r="D652" s="17" t="s">
        <v>3278</v>
      </c>
      <c r="E652" s="17" t="s">
        <v>676</v>
      </c>
      <c r="F652" s="17">
        <v>518105</v>
      </c>
      <c r="G652" s="17" t="s">
        <v>2380</v>
      </c>
      <c r="H652" s="17" t="s">
        <v>511</v>
      </c>
      <c r="I652" s="17" t="s">
        <v>1721</v>
      </c>
      <c r="J652" s="17" t="s">
        <v>1696</v>
      </c>
      <c r="K652" s="17">
        <v>1334</v>
      </c>
      <c r="L652" s="17" t="s">
        <v>633</v>
      </c>
      <c r="M652" s="17" t="s">
        <v>1722</v>
      </c>
    </row>
    <row r="653" spans="1:13" x14ac:dyDescent="0.35">
      <c r="A653" s="17" t="s">
        <v>3279</v>
      </c>
      <c r="B653" s="17">
        <v>2000179866</v>
      </c>
      <c r="C653" s="17" t="s">
        <v>3280</v>
      </c>
      <c r="D653" s="17" t="s">
        <v>3281</v>
      </c>
      <c r="E653" s="17" t="s">
        <v>660</v>
      </c>
      <c r="F653" s="17">
        <v>409015</v>
      </c>
      <c r="G653" s="17" t="s">
        <v>661</v>
      </c>
      <c r="H653" s="17" t="s">
        <v>514</v>
      </c>
      <c r="I653" s="17" t="s">
        <v>1721</v>
      </c>
      <c r="J653" s="17" t="s">
        <v>1696</v>
      </c>
      <c r="K653" s="17">
        <v>1334</v>
      </c>
      <c r="L653" s="17" t="s">
        <v>633</v>
      </c>
      <c r="M653" s="17" t="s">
        <v>1722</v>
      </c>
    </row>
    <row r="654" spans="1:13" x14ac:dyDescent="0.35">
      <c r="A654" s="17" t="s">
        <v>3282</v>
      </c>
      <c r="B654" s="17">
        <v>2000180279</v>
      </c>
      <c r="C654" s="17" t="s">
        <v>3283</v>
      </c>
      <c r="D654" s="17" t="s">
        <v>3284</v>
      </c>
      <c r="E654" s="17" t="s">
        <v>1796</v>
      </c>
      <c r="F654" s="17" t="s">
        <v>3285</v>
      </c>
      <c r="G654" s="17" t="s">
        <v>1962</v>
      </c>
      <c r="H654" s="17" t="s">
        <v>513</v>
      </c>
      <c r="I654" s="17"/>
      <c r="J654" s="17" t="s">
        <v>1696</v>
      </c>
      <c r="K654" s="17">
        <v>1334</v>
      </c>
      <c r="L654" s="17" t="s">
        <v>633</v>
      </c>
      <c r="M654" s="17" t="s">
        <v>1845</v>
      </c>
    </row>
    <row r="655" spans="1:13" x14ac:dyDescent="0.35">
      <c r="A655" s="17" t="s">
        <v>3286</v>
      </c>
      <c r="B655" s="17">
        <v>2000180809</v>
      </c>
      <c r="C655" s="17" t="s">
        <v>3287</v>
      </c>
      <c r="D655" s="17" t="s">
        <v>3288</v>
      </c>
      <c r="E655" s="17" t="s">
        <v>1796</v>
      </c>
      <c r="F655" s="17" t="s">
        <v>3289</v>
      </c>
      <c r="G655" s="17" t="s">
        <v>2550</v>
      </c>
      <c r="H655" s="17" t="s">
        <v>511</v>
      </c>
      <c r="I655" s="17" t="s">
        <v>2550</v>
      </c>
      <c r="J655" s="17" t="s">
        <v>1696</v>
      </c>
      <c r="K655" s="17">
        <v>1334</v>
      </c>
      <c r="L655" s="17" t="s">
        <v>633</v>
      </c>
      <c r="M655" s="17" t="s">
        <v>3290</v>
      </c>
    </row>
    <row r="656" spans="1:13" x14ac:dyDescent="0.35">
      <c r="A656" s="17" t="s">
        <v>3291</v>
      </c>
      <c r="B656" s="17">
        <v>2000180839</v>
      </c>
      <c r="C656" s="17" t="s">
        <v>3292</v>
      </c>
      <c r="D656" s="17" t="s">
        <v>3293</v>
      </c>
      <c r="E656" s="17" t="s">
        <v>1796</v>
      </c>
      <c r="F656" s="17" t="s">
        <v>3294</v>
      </c>
      <c r="G656" s="17" t="s">
        <v>1962</v>
      </c>
      <c r="H656" s="17" t="s">
        <v>513</v>
      </c>
      <c r="I656" s="17"/>
      <c r="J656" s="17" t="s">
        <v>1696</v>
      </c>
      <c r="K656" s="17">
        <v>1334</v>
      </c>
      <c r="L656" s="17" t="s">
        <v>633</v>
      </c>
      <c r="M656" s="17" t="s">
        <v>1722</v>
      </c>
    </row>
    <row r="657" spans="1:13" x14ac:dyDescent="0.35">
      <c r="A657" s="17" t="s">
        <v>3295</v>
      </c>
      <c r="B657" s="17">
        <v>2000180874</v>
      </c>
      <c r="C657" s="17" t="s">
        <v>3296</v>
      </c>
      <c r="D657" s="17" t="s">
        <v>3297</v>
      </c>
      <c r="E657" s="17" t="s">
        <v>1796</v>
      </c>
      <c r="F657" s="17" t="s">
        <v>3298</v>
      </c>
      <c r="G657" s="17" t="s">
        <v>698</v>
      </c>
      <c r="H657" s="17" t="s">
        <v>513</v>
      </c>
      <c r="I657" s="17"/>
      <c r="J657" s="17" t="s">
        <v>1696</v>
      </c>
      <c r="K657" s="17">
        <v>1334</v>
      </c>
      <c r="L657" s="17" t="s">
        <v>633</v>
      </c>
      <c r="M657" s="17" t="s">
        <v>1707</v>
      </c>
    </row>
    <row r="658" spans="1:13" x14ac:dyDescent="0.35">
      <c r="A658" s="17" t="s">
        <v>3299</v>
      </c>
      <c r="B658" s="17">
        <v>2000180917</v>
      </c>
      <c r="C658" s="17" t="s">
        <v>3300</v>
      </c>
      <c r="D658" s="17" t="s">
        <v>3301</v>
      </c>
      <c r="E658" s="17" t="s">
        <v>1796</v>
      </c>
      <c r="F658" s="17" t="s">
        <v>3302</v>
      </c>
      <c r="G658" s="17" t="s">
        <v>1962</v>
      </c>
      <c r="H658" s="17" t="s">
        <v>511</v>
      </c>
      <c r="I658" s="17" t="s">
        <v>631</v>
      </c>
      <c r="J658" s="17" t="s">
        <v>1696</v>
      </c>
      <c r="K658" s="17">
        <v>1334</v>
      </c>
      <c r="L658" s="17" t="s">
        <v>633</v>
      </c>
      <c r="M658" s="17" t="s">
        <v>1840</v>
      </c>
    </row>
    <row r="659" spans="1:13" x14ac:dyDescent="0.35">
      <c r="A659" s="17" t="s">
        <v>3303</v>
      </c>
      <c r="B659" s="17">
        <v>2000181016</v>
      </c>
      <c r="C659" s="17" t="s">
        <v>3304</v>
      </c>
      <c r="D659" s="17" t="s">
        <v>3305</v>
      </c>
      <c r="E659" s="17" t="s">
        <v>1796</v>
      </c>
      <c r="F659" s="17" t="s">
        <v>3306</v>
      </c>
      <c r="G659" s="17" t="s">
        <v>1962</v>
      </c>
      <c r="H659" s="17" t="s">
        <v>513</v>
      </c>
      <c r="I659" s="17"/>
      <c r="J659" s="17" t="s">
        <v>1696</v>
      </c>
      <c r="K659" s="17">
        <v>1334</v>
      </c>
      <c r="L659" s="17" t="s">
        <v>633</v>
      </c>
      <c r="M659" s="17" t="s">
        <v>2842</v>
      </c>
    </row>
    <row r="660" spans="1:13" x14ac:dyDescent="0.35">
      <c r="A660" s="17" t="s">
        <v>3307</v>
      </c>
      <c r="B660" s="17">
        <v>2000181196</v>
      </c>
      <c r="C660" s="17" t="s">
        <v>3308</v>
      </c>
      <c r="D660" s="17" t="s">
        <v>3309</v>
      </c>
      <c r="E660" s="17" t="s">
        <v>1796</v>
      </c>
      <c r="F660" s="17" t="s">
        <v>3310</v>
      </c>
      <c r="G660" s="17" t="s">
        <v>1962</v>
      </c>
      <c r="H660" s="17" t="s">
        <v>513</v>
      </c>
      <c r="I660" s="17"/>
      <c r="J660" s="17" t="s">
        <v>1696</v>
      </c>
      <c r="K660" s="17">
        <v>1334</v>
      </c>
      <c r="L660" s="17" t="s">
        <v>633</v>
      </c>
      <c r="M660" s="17" t="s">
        <v>1707</v>
      </c>
    </row>
    <row r="661" spans="1:13" x14ac:dyDescent="0.35">
      <c r="A661" s="17" t="s">
        <v>3311</v>
      </c>
      <c r="B661" s="17">
        <v>2000181468</v>
      </c>
      <c r="C661" s="17" t="s">
        <v>3312</v>
      </c>
      <c r="D661" s="17" t="s">
        <v>3313</v>
      </c>
      <c r="E661" s="17" t="s">
        <v>1796</v>
      </c>
      <c r="F661" s="17" t="s">
        <v>3314</v>
      </c>
      <c r="G661" s="17" t="s">
        <v>2405</v>
      </c>
      <c r="H661" s="17" t="s">
        <v>513</v>
      </c>
      <c r="I661" s="17"/>
      <c r="J661" s="17" t="s">
        <v>1696</v>
      </c>
      <c r="K661" s="17">
        <v>1334</v>
      </c>
      <c r="L661" s="17" t="s">
        <v>633</v>
      </c>
      <c r="M661" s="17" t="s">
        <v>2155</v>
      </c>
    </row>
    <row r="662" spans="1:13" x14ac:dyDescent="0.35">
      <c r="A662" s="17" t="s">
        <v>1898</v>
      </c>
      <c r="B662" s="17">
        <v>2000181823</v>
      </c>
      <c r="C662" s="17" t="s">
        <v>3315</v>
      </c>
      <c r="D662" s="17" t="s">
        <v>3316</v>
      </c>
      <c r="E662" s="17" t="s">
        <v>1796</v>
      </c>
      <c r="F662" s="17" t="s">
        <v>3317</v>
      </c>
      <c r="G662" s="17" t="s">
        <v>3202</v>
      </c>
      <c r="H662" s="17" t="s">
        <v>513</v>
      </c>
      <c r="I662" s="17"/>
      <c r="J662" s="17" t="s">
        <v>1696</v>
      </c>
      <c r="K662" s="17">
        <v>1334</v>
      </c>
      <c r="L662" s="17" t="s">
        <v>633</v>
      </c>
      <c r="M662" s="17" t="s">
        <v>1703</v>
      </c>
    </row>
    <row r="663" spans="1:13" x14ac:dyDescent="0.35">
      <c r="A663" s="17" t="s">
        <v>3318</v>
      </c>
      <c r="B663" s="17">
        <v>2000182022</v>
      </c>
      <c r="C663" s="17" t="s">
        <v>3319</v>
      </c>
      <c r="D663" s="17" t="s">
        <v>3320</v>
      </c>
      <c r="E663" s="17" t="s">
        <v>778</v>
      </c>
      <c r="F663" s="17">
        <v>7094</v>
      </c>
      <c r="G663" s="17" t="s">
        <v>3321</v>
      </c>
      <c r="H663" s="17" t="s">
        <v>513</v>
      </c>
      <c r="I663" s="17"/>
      <c r="J663" s="17" t="s">
        <v>1696</v>
      </c>
      <c r="K663" s="17">
        <v>1334</v>
      </c>
      <c r="L663" s="17" t="s">
        <v>633</v>
      </c>
      <c r="M663" s="17" t="s">
        <v>1707</v>
      </c>
    </row>
    <row r="664" spans="1:13" x14ac:dyDescent="0.35">
      <c r="A664" s="17" t="s">
        <v>3322</v>
      </c>
      <c r="B664" s="17">
        <v>2000182079</v>
      </c>
      <c r="C664" s="17" t="s">
        <v>3323</v>
      </c>
      <c r="D664" s="17" t="s">
        <v>3324</v>
      </c>
      <c r="E664" s="17" t="s">
        <v>778</v>
      </c>
      <c r="F664" s="17">
        <v>45202</v>
      </c>
      <c r="G664" s="17" t="s">
        <v>3325</v>
      </c>
      <c r="H664" s="17" t="s">
        <v>516</v>
      </c>
      <c r="I664" s="17" t="s">
        <v>3326</v>
      </c>
      <c r="J664" s="17" t="s">
        <v>1696</v>
      </c>
      <c r="K664" s="17">
        <v>1334</v>
      </c>
      <c r="L664" s="17" t="s">
        <v>633</v>
      </c>
      <c r="M664" s="17" t="s">
        <v>1824</v>
      </c>
    </row>
    <row r="665" spans="1:13" x14ac:dyDescent="0.35">
      <c r="A665" s="17" t="s">
        <v>3327</v>
      </c>
      <c r="B665" s="17">
        <v>2000182525</v>
      </c>
      <c r="C665" s="17" t="s">
        <v>3328</v>
      </c>
      <c r="D665" s="17" t="s">
        <v>3329</v>
      </c>
      <c r="E665" s="17" t="s">
        <v>778</v>
      </c>
      <c r="F665" s="17">
        <v>10007</v>
      </c>
      <c r="G665" s="17" t="s">
        <v>2178</v>
      </c>
      <c r="H665" s="17" t="s">
        <v>513</v>
      </c>
      <c r="I665" s="17"/>
      <c r="J665" s="17" t="s">
        <v>1696</v>
      </c>
      <c r="K665" s="17">
        <v>1334</v>
      </c>
      <c r="L665" s="17" t="s">
        <v>633</v>
      </c>
      <c r="M665" s="17" t="s">
        <v>2065</v>
      </c>
    </row>
    <row r="666" spans="1:13" x14ac:dyDescent="0.35">
      <c r="A666" s="17" t="s">
        <v>3330</v>
      </c>
      <c r="B666" s="17">
        <v>2000182640</v>
      </c>
      <c r="C666" s="17" t="s">
        <v>3331</v>
      </c>
      <c r="D666" s="17" t="s">
        <v>3332</v>
      </c>
      <c r="E666" s="17" t="s">
        <v>1796</v>
      </c>
      <c r="F666" s="17" t="s">
        <v>3333</v>
      </c>
      <c r="G666" s="17" t="s">
        <v>2603</v>
      </c>
      <c r="H666" s="17" t="s">
        <v>513</v>
      </c>
      <c r="I666" s="17"/>
      <c r="J666" s="17" t="s">
        <v>1696</v>
      </c>
      <c r="K666" s="17">
        <v>1334</v>
      </c>
      <c r="L666" s="17" t="s">
        <v>633</v>
      </c>
      <c r="M666" s="17" t="s">
        <v>1707</v>
      </c>
    </row>
    <row r="667" spans="1:13" x14ac:dyDescent="0.35">
      <c r="A667" s="17">
        <v>12575914</v>
      </c>
      <c r="B667" s="17">
        <v>2000182788</v>
      </c>
      <c r="C667" s="17" t="s">
        <v>3334</v>
      </c>
      <c r="D667" s="17" t="s">
        <v>3335</v>
      </c>
      <c r="E667" s="17" t="s">
        <v>1796</v>
      </c>
      <c r="F667" s="17" t="s">
        <v>3336</v>
      </c>
      <c r="G667" s="17" t="s">
        <v>3337</v>
      </c>
      <c r="H667" s="17" t="s">
        <v>513</v>
      </c>
      <c r="I667" s="17"/>
      <c r="J667" s="17" t="s">
        <v>1696</v>
      </c>
      <c r="K667" s="17">
        <v>1334</v>
      </c>
      <c r="L667" s="17" t="s">
        <v>633</v>
      </c>
      <c r="M667" s="17" t="s">
        <v>2065</v>
      </c>
    </row>
    <row r="668" spans="1:13" x14ac:dyDescent="0.35">
      <c r="A668" s="17" t="s">
        <v>3338</v>
      </c>
      <c r="B668" s="17">
        <v>2000182865</v>
      </c>
      <c r="C668" s="17" t="s">
        <v>3339</v>
      </c>
      <c r="D668" s="17" t="s">
        <v>3340</v>
      </c>
      <c r="E668" s="17" t="s">
        <v>778</v>
      </c>
      <c r="F668" s="17" t="s">
        <v>3341</v>
      </c>
      <c r="G668" s="17" t="s">
        <v>2178</v>
      </c>
      <c r="H668" s="17" t="s">
        <v>513</v>
      </c>
      <c r="I668" s="17"/>
      <c r="J668" s="17" t="s">
        <v>1696</v>
      </c>
      <c r="K668" s="17">
        <v>1334</v>
      </c>
      <c r="L668" s="17" t="s">
        <v>633</v>
      </c>
      <c r="M668" s="17" t="s">
        <v>1711</v>
      </c>
    </row>
    <row r="669" spans="1:13" x14ac:dyDescent="0.35">
      <c r="A669" s="17" t="s">
        <v>3342</v>
      </c>
      <c r="B669" s="17">
        <v>2000183063</v>
      </c>
      <c r="C669" s="17" t="s">
        <v>3343</v>
      </c>
      <c r="D669" s="17" t="s">
        <v>3344</v>
      </c>
      <c r="E669" s="17" t="s">
        <v>1796</v>
      </c>
      <c r="F669" s="17" t="s">
        <v>3345</v>
      </c>
      <c r="G669" s="17" t="s">
        <v>698</v>
      </c>
      <c r="H669" s="17" t="s">
        <v>513</v>
      </c>
      <c r="I669" s="17"/>
      <c r="J669" s="17" t="s">
        <v>1696</v>
      </c>
      <c r="K669" s="17">
        <v>1334</v>
      </c>
      <c r="L669" s="17" t="s">
        <v>633</v>
      </c>
      <c r="M669" s="17" t="s">
        <v>1735</v>
      </c>
    </row>
    <row r="670" spans="1:13" x14ac:dyDescent="0.35">
      <c r="A670" s="17" t="s">
        <v>3346</v>
      </c>
      <c r="B670" s="17">
        <v>2000183355</v>
      </c>
      <c r="C670" s="17" t="s">
        <v>3347</v>
      </c>
      <c r="D670" s="17" t="s">
        <v>3348</v>
      </c>
      <c r="E670" s="17" t="s">
        <v>654</v>
      </c>
      <c r="F670" s="17" t="s">
        <v>3349</v>
      </c>
      <c r="G670" s="17" t="s">
        <v>2164</v>
      </c>
      <c r="H670" s="17" t="s">
        <v>513</v>
      </c>
      <c r="I670" s="17"/>
      <c r="J670" s="17" t="s">
        <v>1696</v>
      </c>
      <c r="K670" s="17">
        <v>1334</v>
      </c>
      <c r="L670" s="17" t="s">
        <v>633</v>
      </c>
      <c r="M670" s="17" t="s">
        <v>1703</v>
      </c>
    </row>
    <row r="671" spans="1:13" x14ac:dyDescent="0.35">
      <c r="A671" s="17" t="s">
        <v>3350</v>
      </c>
      <c r="B671" s="17">
        <v>2000183386</v>
      </c>
      <c r="C671" s="17" t="s">
        <v>3351</v>
      </c>
      <c r="D671" s="17" t="s">
        <v>3352</v>
      </c>
      <c r="E671" s="17" t="s">
        <v>1796</v>
      </c>
      <c r="F671" s="17" t="s">
        <v>3353</v>
      </c>
      <c r="G671" s="17" t="s">
        <v>1962</v>
      </c>
      <c r="H671" s="17" t="s">
        <v>513</v>
      </c>
      <c r="I671" s="17"/>
      <c r="J671" s="17" t="s">
        <v>1696</v>
      </c>
      <c r="K671" s="17">
        <v>1334</v>
      </c>
      <c r="L671" s="17" t="s">
        <v>633</v>
      </c>
      <c r="M671" s="17" t="s">
        <v>2842</v>
      </c>
    </row>
    <row r="672" spans="1:13" x14ac:dyDescent="0.35">
      <c r="A672" s="17" t="s">
        <v>3354</v>
      </c>
      <c r="B672" s="17">
        <v>2000183401</v>
      </c>
      <c r="C672" s="17" t="s">
        <v>3355</v>
      </c>
      <c r="D672" s="17" t="s">
        <v>3356</v>
      </c>
      <c r="E672" s="17" t="s">
        <v>1796</v>
      </c>
      <c r="F672" s="17" t="s">
        <v>3357</v>
      </c>
      <c r="G672" s="17" t="s">
        <v>698</v>
      </c>
      <c r="H672" s="17" t="s">
        <v>513</v>
      </c>
      <c r="I672" s="17"/>
      <c r="J672" s="17" t="s">
        <v>1696</v>
      </c>
      <c r="K672" s="17">
        <v>1334</v>
      </c>
      <c r="L672" s="17" t="s">
        <v>633</v>
      </c>
      <c r="M672" s="17" t="s">
        <v>2842</v>
      </c>
    </row>
    <row r="673" spans="1:13" x14ac:dyDescent="0.35">
      <c r="A673" s="17" t="s">
        <v>3358</v>
      </c>
      <c r="B673" s="17">
        <v>2000183434</v>
      </c>
      <c r="C673" s="17" t="s">
        <v>3359</v>
      </c>
      <c r="D673" s="17" t="s">
        <v>3360</v>
      </c>
      <c r="E673" s="17" t="s">
        <v>1796</v>
      </c>
      <c r="F673" s="17" t="s">
        <v>3361</v>
      </c>
      <c r="G673" s="17" t="s">
        <v>2970</v>
      </c>
      <c r="H673" s="17" t="s">
        <v>513</v>
      </c>
      <c r="I673" s="17"/>
      <c r="J673" s="17" t="s">
        <v>1696</v>
      </c>
      <c r="K673" s="17">
        <v>1334</v>
      </c>
      <c r="L673" s="17" t="s">
        <v>633</v>
      </c>
      <c r="M673" s="17" t="s">
        <v>1707</v>
      </c>
    </row>
    <row r="674" spans="1:13" x14ac:dyDescent="0.35">
      <c r="A674" s="17" t="s">
        <v>3362</v>
      </c>
      <c r="B674" s="17">
        <v>2000183451</v>
      </c>
      <c r="C674" s="17" t="s">
        <v>3363</v>
      </c>
      <c r="D674" s="17" t="s">
        <v>3364</v>
      </c>
      <c r="E674" s="17" t="s">
        <v>1796</v>
      </c>
      <c r="F674" s="17" t="s">
        <v>3365</v>
      </c>
      <c r="G674" s="17" t="s">
        <v>2450</v>
      </c>
      <c r="H674" s="17" t="s">
        <v>513</v>
      </c>
      <c r="I674" s="17"/>
      <c r="J674" s="17" t="s">
        <v>1696</v>
      </c>
      <c r="K674" s="17">
        <v>1334</v>
      </c>
      <c r="L674" s="17" t="s">
        <v>633</v>
      </c>
      <c r="M674" s="17" t="s">
        <v>1711</v>
      </c>
    </row>
    <row r="675" spans="1:13" x14ac:dyDescent="0.35">
      <c r="A675" s="17" t="s">
        <v>3366</v>
      </c>
      <c r="B675" s="17">
        <v>2000183548</v>
      </c>
      <c r="C675" s="17" t="s">
        <v>3367</v>
      </c>
      <c r="D675" s="17" t="s">
        <v>3368</v>
      </c>
      <c r="E675" s="17" t="s">
        <v>702</v>
      </c>
      <c r="F675" s="17" t="s">
        <v>3369</v>
      </c>
      <c r="G675" s="17" t="s">
        <v>3370</v>
      </c>
      <c r="H675" s="17" t="s">
        <v>513</v>
      </c>
      <c r="I675" s="17"/>
      <c r="J675" s="17" t="s">
        <v>1696</v>
      </c>
      <c r="K675" s="17">
        <v>1334</v>
      </c>
      <c r="L675" s="17" t="s">
        <v>633</v>
      </c>
      <c r="M675" s="17" t="s">
        <v>1703</v>
      </c>
    </row>
    <row r="676" spans="1:13" x14ac:dyDescent="0.35">
      <c r="A676" s="17" t="s">
        <v>3371</v>
      </c>
      <c r="B676" s="17">
        <v>2000184386</v>
      </c>
      <c r="C676" s="17" t="s">
        <v>3372</v>
      </c>
      <c r="D676" s="17" t="s">
        <v>3373</v>
      </c>
      <c r="E676" s="17" t="s">
        <v>1796</v>
      </c>
      <c r="F676" s="17" t="s">
        <v>3374</v>
      </c>
      <c r="G676" s="17" t="s">
        <v>631</v>
      </c>
      <c r="H676" s="17" t="s">
        <v>513</v>
      </c>
      <c r="I676" s="17"/>
      <c r="J676" s="17" t="s">
        <v>1696</v>
      </c>
      <c r="K676" s="17">
        <v>1334</v>
      </c>
      <c r="L676" s="17" t="s">
        <v>633</v>
      </c>
      <c r="M676" s="17" t="s">
        <v>1711</v>
      </c>
    </row>
    <row r="677" spans="1:13" x14ac:dyDescent="0.35">
      <c r="A677" s="17" t="s">
        <v>3375</v>
      </c>
      <c r="B677" s="17">
        <v>2000184483</v>
      </c>
      <c r="C677" s="17" t="s">
        <v>3376</v>
      </c>
      <c r="D677" s="17" t="s">
        <v>3377</v>
      </c>
      <c r="E677" s="17" t="s">
        <v>1796</v>
      </c>
      <c r="F677" s="17" t="s">
        <v>3378</v>
      </c>
      <c r="G677" s="17" t="s">
        <v>698</v>
      </c>
      <c r="H677" s="17" t="s">
        <v>513</v>
      </c>
      <c r="I677" s="17"/>
      <c r="J677" s="17" t="s">
        <v>1696</v>
      </c>
      <c r="K677" s="17">
        <v>1334</v>
      </c>
      <c r="L677" s="17" t="s">
        <v>633</v>
      </c>
      <c r="M677" s="17" t="s">
        <v>1697</v>
      </c>
    </row>
    <row r="678" spans="1:13" x14ac:dyDescent="0.35">
      <c r="A678" s="17" t="s">
        <v>3379</v>
      </c>
      <c r="B678" s="17">
        <v>2000184555</v>
      </c>
      <c r="C678" s="17" t="s">
        <v>3380</v>
      </c>
      <c r="D678" s="17" t="s">
        <v>3381</v>
      </c>
      <c r="E678" s="17" t="s">
        <v>654</v>
      </c>
      <c r="F678" s="17" t="s">
        <v>3382</v>
      </c>
      <c r="G678" s="17" t="s">
        <v>1567</v>
      </c>
      <c r="H678" s="17" t="s">
        <v>513</v>
      </c>
      <c r="I678" s="17"/>
      <c r="J678" s="17" t="s">
        <v>1696</v>
      </c>
      <c r="K678" s="17">
        <v>1334</v>
      </c>
      <c r="L678" s="17" t="s">
        <v>633</v>
      </c>
      <c r="M678" s="17" t="s">
        <v>1707</v>
      </c>
    </row>
    <row r="679" spans="1:13" x14ac:dyDescent="0.35">
      <c r="A679" s="17" t="s">
        <v>3383</v>
      </c>
      <c r="B679" s="17">
        <v>2000184602</v>
      </c>
      <c r="C679" s="17" t="s">
        <v>3384</v>
      </c>
      <c r="D679" s="17" t="s">
        <v>3385</v>
      </c>
      <c r="E679" s="17" t="s">
        <v>1796</v>
      </c>
      <c r="F679" s="17" t="s">
        <v>3386</v>
      </c>
      <c r="G679" s="17" t="s">
        <v>918</v>
      </c>
      <c r="H679" s="17" t="s">
        <v>516</v>
      </c>
      <c r="I679" s="17" t="s">
        <v>1721</v>
      </c>
      <c r="J679" s="17" t="s">
        <v>1696</v>
      </c>
      <c r="K679" s="17">
        <v>1334</v>
      </c>
      <c r="L679" s="17" t="s">
        <v>633</v>
      </c>
      <c r="M679" s="17" t="s">
        <v>1711</v>
      </c>
    </row>
    <row r="680" spans="1:13" x14ac:dyDescent="0.35">
      <c r="A680" s="17" t="s">
        <v>3387</v>
      </c>
      <c r="B680" s="17">
        <v>2000184621</v>
      </c>
      <c r="C680" s="17" t="s">
        <v>3388</v>
      </c>
      <c r="D680" s="17" t="s">
        <v>3389</v>
      </c>
      <c r="E680" s="17" t="s">
        <v>660</v>
      </c>
      <c r="F680" s="17">
        <v>609916</v>
      </c>
      <c r="G680" s="17" t="s">
        <v>661</v>
      </c>
      <c r="H680" s="17" t="s">
        <v>511</v>
      </c>
      <c r="I680" s="17" t="s">
        <v>1721</v>
      </c>
      <c r="J680" s="17" t="s">
        <v>1696</v>
      </c>
      <c r="K680" s="17">
        <v>1334</v>
      </c>
      <c r="L680" s="17" t="s">
        <v>633</v>
      </c>
      <c r="M680" s="17" t="s">
        <v>1824</v>
      </c>
    </row>
    <row r="681" spans="1:13" x14ac:dyDescent="0.35">
      <c r="A681" s="17" t="s">
        <v>3166</v>
      </c>
      <c r="B681" s="17">
        <v>2000184852</v>
      </c>
      <c r="C681" s="17" t="s">
        <v>3390</v>
      </c>
      <c r="D681" s="17" t="s">
        <v>3391</v>
      </c>
      <c r="E681" s="17" t="s">
        <v>1796</v>
      </c>
      <c r="F681" s="17" t="s">
        <v>3392</v>
      </c>
      <c r="G681" s="17" t="s">
        <v>3393</v>
      </c>
      <c r="H681" s="17" t="s">
        <v>511</v>
      </c>
      <c r="I681" s="17" t="s">
        <v>3394</v>
      </c>
      <c r="J681" s="17" t="s">
        <v>1696</v>
      </c>
      <c r="K681" s="17">
        <v>1334</v>
      </c>
      <c r="L681" s="17" t="s">
        <v>633</v>
      </c>
      <c r="M681" s="17" t="s">
        <v>1703</v>
      </c>
    </row>
    <row r="682" spans="1:13" x14ac:dyDescent="0.35">
      <c r="A682" s="17" t="s">
        <v>3395</v>
      </c>
      <c r="B682" s="17">
        <v>2000185332</v>
      </c>
      <c r="C682" s="17" t="s">
        <v>3396</v>
      </c>
      <c r="D682" s="17" t="s">
        <v>3397</v>
      </c>
      <c r="E682" s="17" t="s">
        <v>1796</v>
      </c>
      <c r="F682" s="17" t="s">
        <v>3398</v>
      </c>
      <c r="G682" s="17" t="s">
        <v>1962</v>
      </c>
      <c r="H682" s="17" t="s">
        <v>513</v>
      </c>
      <c r="I682" s="17"/>
      <c r="J682" s="17" t="s">
        <v>1696</v>
      </c>
      <c r="K682" s="17">
        <v>1334</v>
      </c>
      <c r="L682" s="17" t="s">
        <v>633</v>
      </c>
      <c r="M682" s="17" t="s">
        <v>1711</v>
      </c>
    </row>
    <row r="683" spans="1:13" x14ac:dyDescent="0.35">
      <c r="A683" s="17" t="s">
        <v>3366</v>
      </c>
      <c r="B683" s="17">
        <v>2000185462</v>
      </c>
      <c r="C683" s="17" t="s">
        <v>3399</v>
      </c>
      <c r="D683" s="17" t="s">
        <v>3400</v>
      </c>
      <c r="E683" s="17" t="s">
        <v>702</v>
      </c>
      <c r="F683" s="17" t="s">
        <v>3369</v>
      </c>
      <c r="G683" s="17" t="s">
        <v>3401</v>
      </c>
      <c r="H683" s="17" t="s">
        <v>516</v>
      </c>
      <c r="I683" s="17" t="s">
        <v>1721</v>
      </c>
      <c r="J683" s="17" t="s">
        <v>1696</v>
      </c>
      <c r="K683" s="17">
        <v>1334</v>
      </c>
      <c r="L683" s="17" t="s">
        <v>633</v>
      </c>
      <c r="M683" s="17" t="s">
        <v>1703</v>
      </c>
    </row>
    <row r="684" spans="1:13" x14ac:dyDescent="0.35">
      <c r="A684" s="17" t="s">
        <v>3402</v>
      </c>
      <c r="B684" s="17">
        <v>2000185509</v>
      </c>
      <c r="C684" s="17" t="s">
        <v>3403</v>
      </c>
      <c r="D684" s="17" t="s">
        <v>3404</v>
      </c>
      <c r="E684" s="17" t="s">
        <v>660</v>
      </c>
      <c r="F684" s="17">
        <v>409051</v>
      </c>
      <c r="G684" s="17" t="s">
        <v>661</v>
      </c>
      <c r="H684" s="17" t="s">
        <v>513</v>
      </c>
      <c r="I684" s="17"/>
      <c r="J684" s="17" t="s">
        <v>1696</v>
      </c>
      <c r="K684" s="17">
        <v>1334</v>
      </c>
      <c r="L684" s="17" t="s">
        <v>633</v>
      </c>
      <c r="M684" s="17" t="s">
        <v>1703</v>
      </c>
    </row>
    <row r="685" spans="1:13" x14ac:dyDescent="0.35">
      <c r="A685" s="17" t="s">
        <v>3405</v>
      </c>
      <c r="B685" s="17">
        <v>2000185549</v>
      </c>
      <c r="C685" s="17" t="s">
        <v>3406</v>
      </c>
      <c r="D685" s="17" t="s">
        <v>3407</v>
      </c>
      <c r="E685" s="17" t="s">
        <v>778</v>
      </c>
      <c r="F685" s="17" t="s">
        <v>3408</v>
      </c>
      <c r="G685" s="17" t="s">
        <v>3409</v>
      </c>
      <c r="H685" s="17" t="s">
        <v>513</v>
      </c>
      <c r="I685" s="17"/>
      <c r="J685" s="17" t="s">
        <v>1696</v>
      </c>
      <c r="K685" s="17">
        <v>1334</v>
      </c>
      <c r="L685" s="17" t="s">
        <v>633</v>
      </c>
      <c r="M685" s="17" t="s">
        <v>1735</v>
      </c>
    </row>
    <row r="686" spans="1:13" x14ac:dyDescent="0.35">
      <c r="A686" s="17" t="s">
        <v>3410</v>
      </c>
      <c r="B686" s="17">
        <v>2000185557</v>
      </c>
      <c r="C686" s="17" t="s">
        <v>53</v>
      </c>
      <c r="D686" s="17" t="s">
        <v>3411</v>
      </c>
      <c r="E686" s="17" t="s">
        <v>1796</v>
      </c>
      <c r="F686" s="17" t="s">
        <v>3412</v>
      </c>
      <c r="G686" s="17" t="s">
        <v>3413</v>
      </c>
      <c r="H686" s="17" t="s">
        <v>513</v>
      </c>
      <c r="I686" s="17"/>
      <c r="J686" s="17" t="s">
        <v>1696</v>
      </c>
      <c r="K686" s="17">
        <v>1334</v>
      </c>
      <c r="L686" s="17" t="s">
        <v>633</v>
      </c>
      <c r="M686" s="17" t="s">
        <v>2636</v>
      </c>
    </row>
    <row r="687" spans="1:13" x14ac:dyDescent="0.35">
      <c r="A687" s="17" t="s">
        <v>3414</v>
      </c>
      <c r="B687" s="17">
        <v>2000185574</v>
      </c>
      <c r="C687" s="17" t="s">
        <v>3415</v>
      </c>
      <c r="D687" s="17" t="s">
        <v>3416</v>
      </c>
      <c r="E687" s="17" t="s">
        <v>1796</v>
      </c>
      <c r="F687" s="17" t="s">
        <v>3417</v>
      </c>
      <c r="G687" s="17" t="s">
        <v>1937</v>
      </c>
      <c r="H687" s="17" t="s">
        <v>513</v>
      </c>
      <c r="I687" s="17"/>
      <c r="J687" s="17" t="s">
        <v>1696</v>
      </c>
      <c r="K687" s="17">
        <v>1334</v>
      </c>
      <c r="L687" s="17" t="s">
        <v>633</v>
      </c>
      <c r="M687" s="17" t="s">
        <v>1697</v>
      </c>
    </row>
    <row r="688" spans="1:13" x14ac:dyDescent="0.35">
      <c r="A688" s="17" t="s">
        <v>3418</v>
      </c>
      <c r="B688" s="17">
        <v>2000185676</v>
      </c>
      <c r="C688" s="17" t="s">
        <v>3419</v>
      </c>
      <c r="D688" s="17" t="s">
        <v>3420</v>
      </c>
      <c r="E688" s="17" t="s">
        <v>1796</v>
      </c>
      <c r="F688" s="17" t="s">
        <v>3421</v>
      </c>
      <c r="G688" s="17" t="s">
        <v>918</v>
      </c>
      <c r="H688" s="17" t="s">
        <v>513</v>
      </c>
      <c r="I688" s="17"/>
      <c r="J688" s="17" t="s">
        <v>1696</v>
      </c>
      <c r="K688" s="17">
        <v>1334</v>
      </c>
      <c r="L688" s="17" t="s">
        <v>633</v>
      </c>
      <c r="M688" s="17" t="s">
        <v>1703</v>
      </c>
    </row>
    <row r="689" spans="1:13" x14ac:dyDescent="0.35">
      <c r="A689" s="17" t="s">
        <v>3366</v>
      </c>
      <c r="B689" s="17">
        <v>2000185761</v>
      </c>
      <c r="C689" s="17" t="s">
        <v>3422</v>
      </c>
      <c r="D689" s="17" t="s">
        <v>3423</v>
      </c>
      <c r="E689" s="17" t="s">
        <v>778</v>
      </c>
      <c r="F689" s="17">
        <v>77006</v>
      </c>
      <c r="G689" s="17" t="s">
        <v>3211</v>
      </c>
      <c r="H689" s="17" t="s">
        <v>513</v>
      </c>
      <c r="I689" s="17"/>
      <c r="J689" s="17" t="s">
        <v>1696</v>
      </c>
      <c r="K689" s="17">
        <v>1334</v>
      </c>
      <c r="L689" s="17" t="s">
        <v>633</v>
      </c>
      <c r="M689" s="17" t="s">
        <v>1703</v>
      </c>
    </row>
    <row r="690" spans="1:13" x14ac:dyDescent="0.35">
      <c r="A690" s="17" t="s">
        <v>3424</v>
      </c>
      <c r="B690" s="17">
        <v>2000185777</v>
      </c>
      <c r="C690" s="17" t="s">
        <v>3425</v>
      </c>
      <c r="D690" s="17" t="s">
        <v>3426</v>
      </c>
      <c r="E690" s="17" t="s">
        <v>962</v>
      </c>
      <c r="F690" s="17">
        <v>122002</v>
      </c>
      <c r="G690" s="17" t="s">
        <v>3427</v>
      </c>
      <c r="H690" s="17" t="s">
        <v>513</v>
      </c>
      <c r="I690" s="17"/>
      <c r="J690" s="17" t="s">
        <v>1696</v>
      </c>
      <c r="K690" s="17">
        <v>1334</v>
      </c>
      <c r="L690" s="17" t="s">
        <v>633</v>
      </c>
      <c r="M690" s="17" t="s">
        <v>2057</v>
      </c>
    </row>
    <row r="691" spans="1:13" x14ac:dyDescent="0.35">
      <c r="A691" s="17" t="s">
        <v>3428</v>
      </c>
      <c r="B691" s="17">
        <v>2000185885</v>
      </c>
      <c r="C691" s="17" t="s">
        <v>3429</v>
      </c>
      <c r="D691" s="17" t="s">
        <v>3430</v>
      </c>
      <c r="E691" s="17" t="s">
        <v>778</v>
      </c>
      <c r="F691" s="17" t="s">
        <v>3431</v>
      </c>
      <c r="G691" s="17" t="s">
        <v>1753</v>
      </c>
      <c r="H691" s="17" t="s">
        <v>513</v>
      </c>
      <c r="I691" s="17"/>
      <c r="J691" s="17" t="s">
        <v>1696</v>
      </c>
      <c r="K691" s="17">
        <v>1334</v>
      </c>
      <c r="L691" s="17" t="s">
        <v>633</v>
      </c>
      <c r="M691" s="17" t="s">
        <v>1707</v>
      </c>
    </row>
    <row r="692" spans="1:13" x14ac:dyDescent="0.35">
      <c r="A692" s="17" t="s">
        <v>3432</v>
      </c>
      <c r="B692" s="17">
        <v>2000186059</v>
      </c>
      <c r="C692" s="17" t="s">
        <v>3433</v>
      </c>
      <c r="D692" s="17" t="s">
        <v>3434</v>
      </c>
      <c r="E692" s="17" t="s">
        <v>1796</v>
      </c>
      <c r="F692" s="17" t="s">
        <v>3435</v>
      </c>
      <c r="G692" s="17" t="s">
        <v>3436</v>
      </c>
      <c r="H692" s="17" t="s">
        <v>513</v>
      </c>
      <c r="I692" s="17"/>
      <c r="J692" s="17" t="s">
        <v>1696</v>
      </c>
      <c r="K692" s="17">
        <v>1334</v>
      </c>
      <c r="L692" s="17" t="s">
        <v>633</v>
      </c>
      <c r="M692" s="17" t="s">
        <v>2636</v>
      </c>
    </row>
    <row r="693" spans="1:13" x14ac:dyDescent="0.35">
      <c r="A693" s="17" t="s">
        <v>3405</v>
      </c>
      <c r="B693" s="17">
        <v>2000186375</v>
      </c>
      <c r="C693" s="17" t="s">
        <v>3437</v>
      </c>
      <c r="D693" s="17" t="s">
        <v>3438</v>
      </c>
      <c r="E693" s="17" t="s">
        <v>1796</v>
      </c>
      <c r="F693" s="17" t="s">
        <v>3439</v>
      </c>
      <c r="G693" s="17" t="s">
        <v>1972</v>
      </c>
      <c r="H693" s="17" t="s">
        <v>513</v>
      </c>
      <c r="I693" s="17"/>
      <c r="J693" s="17" t="s">
        <v>1696</v>
      </c>
      <c r="K693" s="17">
        <v>1334</v>
      </c>
      <c r="L693" s="17" t="s">
        <v>633</v>
      </c>
      <c r="M693" s="17" t="s">
        <v>2636</v>
      </c>
    </row>
    <row r="694" spans="1:13" x14ac:dyDescent="0.35">
      <c r="A694" s="17" t="s">
        <v>3379</v>
      </c>
      <c r="B694" s="17">
        <v>2000186419</v>
      </c>
      <c r="C694" s="17" t="s">
        <v>3440</v>
      </c>
      <c r="D694" s="17" t="s">
        <v>3441</v>
      </c>
      <c r="E694" s="17" t="s">
        <v>778</v>
      </c>
      <c r="F694" s="17" t="s">
        <v>3442</v>
      </c>
      <c r="G694" s="17" t="s">
        <v>2178</v>
      </c>
      <c r="H694" s="17" t="s">
        <v>513</v>
      </c>
      <c r="I694" s="17"/>
      <c r="J694" s="17" t="s">
        <v>1696</v>
      </c>
      <c r="K694" s="17">
        <v>1334</v>
      </c>
      <c r="L694" s="17" t="s">
        <v>633</v>
      </c>
      <c r="M694" s="17" t="s">
        <v>1707</v>
      </c>
    </row>
    <row r="695" spans="1:13" x14ac:dyDescent="0.35">
      <c r="A695" s="17" t="s">
        <v>3443</v>
      </c>
      <c r="B695" s="17">
        <v>2000186559</v>
      </c>
      <c r="C695" s="17" t="s">
        <v>3444</v>
      </c>
      <c r="D695" s="17" t="s">
        <v>3445</v>
      </c>
      <c r="E695" s="17" t="s">
        <v>1796</v>
      </c>
      <c r="F695" s="17" t="s">
        <v>3446</v>
      </c>
      <c r="G695" s="17" t="s">
        <v>1962</v>
      </c>
      <c r="H695" s="17" t="s">
        <v>513</v>
      </c>
      <c r="I695" s="17"/>
      <c r="J695" s="17" t="s">
        <v>1696</v>
      </c>
      <c r="K695" s="17">
        <v>1334</v>
      </c>
      <c r="L695" s="17" t="s">
        <v>633</v>
      </c>
      <c r="M695" s="17" t="s">
        <v>1722</v>
      </c>
    </row>
    <row r="696" spans="1:13" x14ac:dyDescent="0.35">
      <c r="A696" s="17" t="s">
        <v>3447</v>
      </c>
      <c r="B696" s="17">
        <v>2000186644</v>
      </c>
      <c r="C696" s="17" t="s">
        <v>3448</v>
      </c>
      <c r="D696" s="17" t="s">
        <v>3449</v>
      </c>
      <c r="E696" s="17" t="s">
        <v>778</v>
      </c>
      <c r="F696" s="17" t="s">
        <v>3450</v>
      </c>
      <c r="G696" s="17" t="s">
        <v>3451</v>
      </c>
      <c r="H696" s="17" t="s">
        <v>513</v>
      </c>
      <c r="I696" s="17"/>
      <c r="J696" s="17" t="s">
        <v>1696</v>
      </c>
      <c r="K696" s="17">
        <v>1334</v>
      </c>
      <c r="L696" s="17" t="s">
        <v>633</v>
      </c>
      <c r="M696" s="17" t="s">
        <v>1711</v>
      </c>
    </row>
    <row r="697" spans="1:13" x14ac:dyDescent="0.35">
      <c r="A697" s="17" t="s">
        <v>3452</v>
      </c>
      <c r="B697" s="17">
        <v>2000186674</v>
      </c>
      <c r="C697" s="17" t="s">
        <v>3453</v>
      </c>
      <c r="D697" s="17" t="s">
        <v>3454</v>
      </c>
      <c r="E697" s="17" t="s">
        <v>1796</v>
      </c>
      <c r="F697" s="17" t="s">
        <v>3455</v>
      </c>
      <c r="G697" s="17" t="s">
        <v>877</v>
      </c>
      <c r="H697" s="17" t="s">
        <v>513</v>
      </c>
      <c r="I697" s="17"/>
      <c r="J697" s="17" t="s">
        <v>1696</v>
      </c>
      <c r="K697" s="17">
        <v>1334</v>
      </c>
      <c r="L697" s="17" t="s">
        <v>633</v>
      </c>
      <c r="M697" s="17" t="s">
        <v>1711</v>
      </c>
    </row>
    <row r="698" spans="1:13" x14ac:dyDescent="0.35">
      <c r="A698" s="17" t="s">
        <v>3456</v>
      </c>
      <c r="B698" s="17">
        <v>2000186745</v>
      </c>
      <c r="C698" s="17" t="s">
        <v>3457</v>
      </c>
      <c r="D698" s="17" t="s">
        <v>3458</v>
      </c>
      <c r="E698" s="17" t="s">
        <v>1796</v>
      </c>
      <c r="F698" s="17" t="s">
        <v>3459</v>
      </c>
      <c r="G698" s="17" t="s">
        <v>698</v>
      </c>
      <c r="H698" s="17" t="s">
        <v>513</v>
      </c>
      <c r="I698" s="17"/>
      <c r="J698" s="17" t="s">
        <v>1696</v>
      </c>
      <c r="K698" s="17">
        <v>1334</v>
      </c>
      <c r="L698" s="17" t="s">
        <v>633</v>
      </c>
      <c r="M698" s="17" t="s">
        <v>1735</v>
      </c>
    </row>
    <row r="699" spans="1:13" x14ac:dyDescent="0.35">
      <c r="A699" s="17" t="s">
        <v>3460</v>
      </c>
      <c r="B699" s="17">
        <v>2000186815</v>
      </c>
      <c r="C699" s="17" t="s">
        <v>3461</v>
      </c>
      <c r="D699" s="17" t="s">
        <v>3462</v>
      </c>
      <c r="E699" s="17" t="s">
        <v>1796</v>
      </c>
      <c r="F699" s="17" t="s">
        <v>3463</v>
      </c>
      <c r="G699" s="17" t="s">
        <v>3464</v>
      </c>
      <c r="H699" s="17" t="s">
        <v>513</v>
      </c>
      <c r="I699" s="17"/>
      <c r="J699" s="17" t="s">
        <v>1696</v>
      </c>
      <c r="K699" s="17">
        <v>1334</v>
      </c>
      <c r="L699" s="17" t="s">
        <v>633</v>
      </c>
      <c r="M699" s="17" t="s">
        <v>1711</v>
      </c>
    </row>
    <row r="700" spans="1:13" x14ac:dyDescent="0.35">
      <c r="A700" s="17" t="s">
        <v>3465</v>
      </c>
      <c r="B700" s="17">
        <v>2000186924</v>
      </c>
      <c r="C700" s="17" t="s">
        <v>3466</v>
      </c>
      <c r="D700" s="17" t="s">
        <v>3467</v>
      </c>
      <c r="E700" s="17" t="s">
        <v>1796</v>
      </c>
      <c r="F700" s="17" t="s">
        <v>3468</v>
      </c>
      <c r="G700" s="17" t="s">
        <v>3202</v>
      </c>
      <c r="H700" s="17" t="s">
        <v>516</v>
      </c>
      <c r="I700" s="17" t="s">
        <v>1721</v>
      </c>
      <c r="J700" s="17" t="s">
        <v>1696</v>
      </c>
      <c r="K700" s="17">
        <v>1334</v>
      </c>
      <c r="L700" s="17" t="s">
        <v>633</v>
      </c>
      <c r="M700" s="17" t="s">
        <v>1707</v>
      </c>
    </row>
    <row r="701" spans="1:13" x14ac:dyDescent="0.35">
      <c r="A701" s="17" t="s">
        <v>3469</v>
      </c>
      <c r="B701" s="17">
        <v>2000187147</v>
      </c>
      <c r="C701" s="17" t="s">
        <v>3470</v>
      </c>
      <c r="D701" s="17" t="s">
        <v>3471</v>
      </c>
      <c r="E701" s="17" t="s">
        <v>1796</v>
      </c>
      <c r="F701" s="17" t="s">
        <v>3472</v>
      </c>
      <c r="G701" s="17" t="s">
        <v>631</v>
      </c>
      <c r="H701" s="17" t="s">
        <v>513</v>
      </c>
      <c r="I701" s="17"/>
      <c r="J701" s="17" t="s">
        <v>1696</v>
      </c>
      <c r="K701" s="17">
        <v>1334</v>
      </c>
      <c r="L701" s="17" t="s">
        <v>633</v>
      </c>
      <c r="M701" s="17" t="s">
        <v>2653</v>
      </c>
    </row>
    <row r="702" spans="1:13" x14ac:dyDescent="0.35">
      <c r="A702" s="17" t="s">
        <v>3473</v>
      </c>
      <c r="B702" s="17">
        <v>2000187225</v>
      </c>
      <c r="C702" s="17" t="s">
        <v>3474</v>
      </c>
      <c r="D702" s="17" t="s">
        <v>3475</v>
      </c>
      <c r="E702" s="17" t="s">
        <v>1796</v>
      </c>
      <c r="F702" s="17" t="s">
        <v>3476</v>
      </c>
      <c r="G702" s="17" t="s">
        <v>698</v>
      </c>
      <c r="H702" s="17" t="s">
        <v>513</v>
      </c>
      <c r="I702" s="17"/>
      <c r="J702" s="17" t="s">
        <v>1696</v>
      </c>
      <c r="K702" s="17">
        <v>1334</v>
      </c>
      <c r="L702" s="17" t="s">
        <v>633</v>
      </c>
      <c r="M702" s="17" t="s">
        <v>1711</v>
      </c>
    </row>
    <row r="703" spans="1:13" x14ac:dyDescent="0.35">
      <c r="A703" s="17" t="s">
        <v>3477</v>
      </c>
      <c r="B703" s="17">
        <v>2000187233</v>
      </c>
      <c r="C703" s="17" t="s">
        <v>3478</v>
      </c>
      <c r="D703" s="17" t="s">
        <v>3479</v>
      </c>
      <c r="E703" s="17" t="s">
        <v>1796</v>
      </c>
      <c r="F703" s="17" t="s">
        <v>3480</v>
      </c>
      <c r="G703" s="17" t="s">
        <v>3481</v>
      </c>
      <c r="H703" s="17" t="s">
        <v>513</v>
      </c>
      <c r="I703" s="17"/>
      <c r="J703" s="17" t="s">
        <v>1696</v>
      </c>
      <c r="K703" s="17">
        <v>1334</v>
      </c>
      <c r="L703" s="17" t="s">
        <v>633</v>
      </c>
      <c r="M703" s="17" t="s">
        <v>1711</v>
      </c>
    </row>
    <row r="704" spans="1:13" x14ac:dyDescent="0.35">
      <c r="A704" s="17" t="s">
        <v>3482</v>
      </c>
      <c r="B704" s="17">
        <v>2000187246</v>
      </c>
      <c r="C704" s="17" t="s">
        <v>3483</v>
      </c>
      <c r="D704" s="17" t="s">
        <v>3484</v>
      </c>
      <c r="E704" s="17" t="s">
        <v>778</v>
      </c>
      <c r="F704" s="17" t="s">
        <v>3485</v>
      </c>
      <c r="G704" s="17" t="s">
        <v>3486</v>
      </c>
      <c r="H704" s="17" t="s">
        <v>513</v>
      </c>
      <c r="I704" s="17"/>
      <c r="J704" s="17" t="s">
        <v>1696</v>
      </c>
      <c r="K704" s="17">
        <v>1334</v>
      </c>
      <c r="L704" s="17" t="s">
        <v>633</v>
      </c>
      <c r="M704" s="17" t="s">
        <v>1711</v>
      </c>
    </row>
    <row r="705" spans="1:13" x14ac:dyDescent="0.35">
      <c r="A705" s="17" t="s">
        <v>3487</v>
      </c>
      <c r="B705" s="17">
        <v>2000187261</v>
      </c>
      <c r="C705" s="17" t="s">
        <v>3488</v>
      </c>
      <c r="D705" s="17" t="s">
        <v>3489</v>
      </c>
      <c r="E705" s="17" t="s">
        <v>1796</v>
      </c>
      <c r="F705" s="17" t="s">
        <v>3490</v>
      </c>
      <c r="G705" s="17" t="s">
        <v>2450</v>
      </c>
      <c r="H705" s="17" t="s">
        <v>513</v>
      </c>
      <c r="I705" s="17"/>
      <c r="J705" s="17" t="s">
        <v>1696</v>
      </c>
      <c r="K705" s="17">
        <v>1334</v>
      </c>
      <c r="L705" s="17" t="s">
        <v>633</v>
      </c>
      <c r="M705" s="17" t="s">
        <v>1711</v>
      </c>
    </row>
    <row r="706" spans="1:13" x14ac:dyDescent="0.35">
      <c r="A706" s="17" t="s">
        <v>3491</v>
      </c>
      <c r="B706" s="17">
        <v>2000187283</v>
      </c>
      <c r="C706" s="17" t="s">
        <v>3492</v>
      </c>
      <c r="D706" s="17" t="s">
        <v>3493</v>
      </c>
      <c r="E706" s="17" t="s">
        <v>654</v>
      </c>
      <c r="F706" s="17" t="s">
        <v>3494</v>
      </c>
      <c r="G706" s="17" t="s">
        <v>3495</v>
      </c>
      <c r="H706" s="17" t="s">
        <v>513</v>
      </c>
      <c r="I706" s="17"/>
      <c r="J706" s="17" t="s">
        <v>1696</v>
      </c>
      <c r="K706" s="17">
        <v>1334</v>
      </c>
      <c r="L706" s="17" t="s">
        <v>633</v>
      </c>
      <c r="M706" s="17" t="s">
        <v>1711</v>
      </c>
    </row>
    <row r="707" spans="1:13" x14ac:dyDescent="0.35">
      <c r="A707" s="17" t="s">
        <v>3496</v>
      </c>
      <c r="B707" s="17">
        <v>2000187290</v>
      </c>
      <c r="C707" s="17" t="s">
        <v>3497</v>
      </c>
      <c r="D707" s="17" t="s">
        <v>3498</v>
      </c>
      <c r="E707" s="17" t="s">
        <v>1796</v>
      </c>
      <c r="F707" s="17" t="s">
        <v>3499</v>
      </c>
      <c r="G707" s="17" t="s">
        <v>3500</v>
      </c>
      <c r="H707" s="17" t="s">
        <v>513</v>
      </c>
      <c r="I707" s="17"/>
      <c r="J707" s="17" t="s">
        <v>1696</v>
      </c>
      <c r="K707" s="17">
        <v>1334</v>
      </c>
      <c r="L707" s="17" t="s">
        <v>633</v>
      </c>
      <c r="M707" s="17" t="s">
        <v>1711</v>
      </c>
    </row>
    <row r="708" spans="1:13" x14ac:dyDescent="0.35">
      <c r="A708" s="17" t="s">
        <v>3501</v>
      </c>
      <c r="B708" s="17">
        <v>2000187297</v>
      </c>
      <c r="C708" s="17" t="s">
        <v>3502</v>
      </c>
      <c r="D708" s="17" t="s">
        <v>3503</v>
      </c>
      <c r="E708" s="17" t="s">
        <v>1796</v>
      </c>
      <c r="F708" s="17" t="s">
        <v>3504</v>
      </c>
      <c r="G708" s="17" t="s">
        <v>877</v>
      </c>
      <c r="H708" s="17" t="s">
        <v>513</v>
      </c>
      <c r="I708" s="17"/>
      <c r="J708" s="17" t="s">
        <v>1696</v>
      </c>
      <c r="K708" s="17">
        <v>1334</v>
      </c>
      <c r="L708" s="17" t="s">
        <v>633</v>
      </c>
      <c r="M708" s="17" t="s">
        <v>1711</v>
      </c>
    </row>
    <row r="709" spans="1:13" x14ac:dyDescent="0.35">
      <c r="A709" s="17" t="s">
        <v>3505</v>
      </c>
      <c r="B709" s="17">
        <v>2000187451</v>
      </c>
      <c r="C709" s="17" t="s">
        <v>3506</v>
      </c>
      <c r="D709" s="17" t="s">
        <v>3507</v>
      </c>
      <c r="E709" s="17" t="s">
        <v>1796</v>
      </c>
      <c r="F709" s="17" t="s">
        <v>3508</v>
      </c>
      <c r="G709" s="17" t="s">
        <v>698</v>
      </c>
      <c r="H709" s="17" t="s">
        <v>513</v>
      </c>
      <c r="I709" s="17"/>
      <c r="J709" s="17" t="s">
        <v>1696</v>
      </c>
      <c r="K709" s="17">
        <v>1334</v>
      </c>
      <c r="L709" s="17" t="s">
        <v>633</v>
      </c>
      <c r="M709" s="17" t="s">
        <v>1711</v>
      </c>
    </row>
    <row r="710" spans="1:13" x14ac:dyDescent="0.35">
      <c r="A710" s="17" t="s">
        <v>3509</v>
      </c>
      <c r="B710" s="17">
        <v>2000187472</v>
      </c>
      <c r="C710" s="17" t="s">
        <v>3510</v>
      </c>
      <c r="D710" s="17" t="s">
        <v>3511</v>
      </c>
      <c r="E710" s="17" t="s">
        <v>1796</v>
      </c>
      <c r="F710" s="17" t="s">
        <v>3512</v>
      </c>
      <c r="G710" s="17" t="s">
        <v>877</v>
      </c>
      <c r="H710" s="17" t="s">
        <v>513</v>
      </c>
      <c r="I710" s="17"/>
      <c r="J710" s="17" t="s">
        <v>1696</v>
      </c>
      <c r="K710" s="17">
        <v>1334</v>
      </c>
      <c r="L710" s="17" t="s">
        <v>633</v>
      </c>
      <c r="M710" s="17" t="s">
        <v>2065</v>
      </c>
    </row>
    <row r="711" spans="1:13" x14ac:dyDescent="0.35">
      <c r="A711" s="17" t="s">
        <v>3513</v>
      </c>
      <c r="B711" s="17">
        <v>2000187482</v>
      </c>
      <c r="C711" s="17" t="s">
        <v>3514</v>
      </c>
      <c r="D711" s="17" t="s">
        <v>3515</v>
      </c>
      <c r="E711" s="17" t="s">
        <v>1796</v>
      </c>
      <c r="F711" s="17" t="s">
        <v>3516</v>
      </c>
      <c r="G711" s="17" t="s">
        <v>698</v>
      </c>
      <c r="H711" s="17" t="s">
        <v>513</v>
      </c>
      <c r="I711" s="17"/>
      <c r="J711" s="17" t="s">
        <v>1696</v>
      </c>
      <c r="K711" s="17">
        <v>1334</v>
      </c>
      <c r="L711" s="17" t="s">
        <v>633</v>
      </c>
      <c r="M711" s="17" t="s">
        <v>1711</v>
      </c>
    </row>
    <row r="712" spans="1:13" x14ac:dyDescent="0.35">
      <c r="A712" s="17" t="s">
        <v>3517</v>
      </c>
      <c r="B712" s="17">
        <v>2000187548</v>
      </c>
      <c r="C712" s="17" t="s">
        <v>3518</v>
      </c>
      <c r="D712" s="17" t="s">
        <v>3519</v>
      </c>
      <c r="E712" s="17" t="s">
        <v>1796</v>
      </c>
      <c r="F712" s="17" t="s">
        <v>2720</v>
      </c>
      <c r="G712" s="17" t="s">
        <v>2450</v>
      </c>
      <c r="H712" s="17" t="s">
        <v>513</v>
      </c>
      <c r="I712" s="17"/>
      <c r="J712" s="17" t="s">
        <v>1696</v>
      </c>
      <c r="K712" s="17">
        <v>1334</v>
      </c>
      <c r="L712" s="17" t="s">
        <v>633</v>
      </c>
      <c r="M712" s="17" t="s">
        <v>2784</v>
      </c>
    </row>
    <row r="713" spans="1:13" x14ac:dyDescent="0.35">
      <c r="A713" s="17" t="s">
        <v>3520</v>
      </c>
      <c r="B713" s="17">
        <v>2000187691</v>
      </c>
      <c r="C713" s="17" t="s">
        <v>3521</v>
      </c>
      <c r="D713" s="17" t="s">
        <v>3522</v>
      </c>
      <c r="E713" s="17" t="s">
        <v>638</v>
      </c>
      <c r="F713" s="17">
        <v>2085</v>
      </c>
      <c r="G713" s="17" t="s">
        <v>3523</v>
      </c>
      <c r="H713" s="17" t="s">
        <v>513</v>
      </c>
      <c r="I713" s="17"/>
      <c r="J713" s="17" t="s">
        <v>1696</v>
      </c>
      <c r="K713" s="17">
        <v>1334</v>
      </c>
      <c r="L713" s="17" t="s">
        <v>633</v>
      </c>
      <c r="M713" s="17" t="s">
        <v>1711</v>
      </c>
    </row>
    <row r="714" spans="1:13" x14ac:dyDescent="0.35">
      <c r="A714" s="17" t="s">
        <v>3524</v>
      </c>
      <c r="B714" s="17">
        <v>2000187707</v>
      </c>
      <c r="C714" s="17" t="s">
        <v>3525</v>
      </c>
      <c r="D714" s="17" t="s">
        <v>3526</v>
      </c>
      <c r="E714" s="17" t="s">
        <v>1796</v>
      </c>
      <c r="F714" s="17" t="s">
        <v>3527</v>
      </c>
      <c r="G714" s="17" t="s">
        <v>1962</v>
      </c>
      <c r="H714" s="17" t="s">
        <v>513</v>
      </c>
      <c r="I714" s="17"/>
      <c r="J714" s="17" t="s">
        <v>1696</v>
      </c>
      <c r="K714" s="17">
        <v>1334</v>
      </c>
      <c r="L714" s="17" t="s">
        <v>633</v>
      </c>
      <c r="M714" s="17" t="s">
        <v>1711</v>
      </c>
    </row>
    <row r="715" spans="1:13" x14ac:dyDescent="0.35">
      <c r="A715" s="17" t="s">
        <v>3528</v>
      </c>
      <c r="B715" s="17">
        <v>2000187740</v>
      </c>
      <c r="C715" s="17" t="s">
        <v>3528</v>
      </c>
      <c r="D715" s="17" t="s">
        <v>3529</v>
      </c>
      <c r="E715" s="17" t="s">
        <v>778</v>
      </c>
      <c r="F715" s="17">
        <v>92064</v>
      </c>
      <c r="G715" s="17" t="s">
        <v>3530</v>
      </c>
      <c r="H715" s="17" t="s">
        <v>513</v>
      </c>
      <c r="I715" s="17"/>
      <c r="J715" s="17" t="s">
        <v>1696</v>
      </c>
      <c r="K715" s="17">
        <v>1334</v>
      </c>
      <c r="L715" s="17" t="s">
        <v>633</v>
      </c>
      <c r="M715" s="17" t="s">
        <v>1707</v>
      </c>
    </row>
    <row r="716" spans="1:13" x14ac:dyDescent="0.35">
      <c r="A716" s="17" t="s">
        <v>3531</v>
      </c>
      <c r="B716" s="17">
        <v>2000187821</v>
      </c>
      <c r="C716" s="17" t="s">
        <v>3532</v>
      </c>
      <c r="D716" s="17" t="s">
        <v>3533</v>
      </c>
      <c r="E716" s="17" t="s">
        <v>778</v>
      </c>
      <c r="F716" s="17">
        <v>95110</v>
      </c>
      <c r="G716" s="17" t="s">
        <v>974</v>
      </c>
      <c r="H716" s="17" t="s">
        <v>513</v>
      </c>
      <c r="I716" s="17"/>
      <c r="J716" s="17" t="s">
        <v>1696</v>
      </c>
      <c r="K716" s="17">
        <v>1334</v>
      </c>
      <c r="L716" s="17" t="s">
        <v>633</v>
      </c>
      <c r="M716" s="17" t="s">
        <v>3534</v>
      </c>
    </row>
    <row r="717" spans="1:13" x14ac:dyDescent="0.35">
      <c r="A717" s="17" t="s">
        <v>3405</v>
      </c>
      <c r="B717" s="17">
        <v>2000187886</v>
      </c>
      <c r="C717" s="17" t="s">
        <v>3535</v>
      </c>
      <c r="D717" s="17" t="s">
        <v>3536</v>
      </c>
      <c r="E717" s="17" t="s">
        <v>1796</v>
      </c>
      <c r="F717" s="17" t="s">
        <v>3537</v>
      </c>
      <c r="G717" s="17" t="s">
        <v>918</v>
      </c>
      <c r="H717" s="17" t="s">
        <v>513</v>
      </c>
      <c r="I717" s="17"/>
      <c r="J717" s="17" t="s">
        <v>1696</v>
      </c>
      <c r="K717" s="17">
        <v>1334</v>
      </c>
      <c r="L717" s="17" t="s">
        <v>633</v>
      </c>
      <c r="M717" s="17" t="s">
        <v>2636</v>
      </c>
    </row>
    <row r="718" spans="1:13" x14ac:dyDescent="0.35">
      <c r="A718" s="17" t="s">
        <v>2077</v>
      </c>
      <c r="B718" s="17">
        <v>2000187977</v>
      </c>
      <c r="C718" s="17" t="s">
        <v>3538</v>
      </c>
      <c r="D718" s="17" t="s">
        <v>3539</v>
      </c>
      <c r="E718" s="17" t="s">
        <v>1796</v>
      </c>
      <c r="F718" s="17" t="s">
        <v>3540</v>
      </c>
      <c r="G718" s="17" t="s">
        <v>2077</v>
      </c>
      <c r="H718" s="17" t="s">
        <v>513</v>
      </c>
      <c r="I718" s="17"/>
      <c r="J718" s="17" t="s">
        <v>1696</v>
      </c>
      <c r="K718" s="17">
        <v>1334</v>
      </c>
      <c r="L718" s="17" t="s">
        <v>633</v>
      </c>
      <c r="M718" s="17" t="s">
        <v>2065</v>
      </c>
    </row>
    <row r="719" spans="1:13" x14ac:dyDescent="0.35">
      <c r="A719" s="17" t="s">
        <v>3541</v>
      </c>
      <c r="B719" s="17">
        <v>2000188029</v>
      </c>
      <c r="C719" s="17" t="s">
        <v>3542</v>
      </c>
      <c r="D719" s="17" t="s">
        <v>3543</v>
      </c>
      <c r="E719" s="17" t="s">
        <v>1796</v>
      </c>
      <c r="F719" s="17" t="s">
        <v>3544</v>
      </c>
      <c r="G719" s="17" t="s">
        <v>2077</v>
      </c>
      <c r="H719" s="17" t="s">
        <v>513</v>
      </c>
      <c r="I719" s="17"/>
      <c r="J719" s="17" t="s">
        <v>1696</v>
      </c>
      <c r="K719" s="17">
        <v>1334</v>
      </c>
      <c r="L719" s="17" t="s">
        <v>633</v>
      </c>
      <c r="M719" s="17" t="s">
        <v>2065</v>
      </c>
    </row>
    <row r="720" spans="1:13" x14ac:dyDescent="0.35">
      <c r="A720" s="17" t="s">
        <v>3545</v>
      </c>
      <c r="B720" s="17">
        <v>2000188086</v>
      </c>
      <c r="C720" s="17" t="s">
        <v>3546</v>
      </c>
      <c r="D720" s="17" t="s">
        <v>3547</v>
      </c>
      <c r="E720" s="17" t="s">
        <v>1796</v>
      </c>
      <c r="F720" s="17" t="s">
        <v>3548</v>
      </c>
      <c r="G720" s="17" t="s">
        <v>2405</v>
      </c>
      <c r="H720" s="17" t="s">
        <v>513</v>
      </c>
      <c r="I720" s="17"/>
      <c r="J720" s="17" t="s">
        <v>1696</v>
      </c>
      <c r="K720" s="17">
        <v>1334</v>
      </c>
      <c r="L720" s="17" t="s">
        <v>633</v>
      </c>
      <c r="M720" s="17" t="s">
        <v>1722</v>
      </c>
    </row>
    <row r="721" spans="1:13" x14ac:dyDescent="0.35">
      <c r="A721" s="17" t="s">
        <v>1837</v>
      </c>
      <c r="B721" s="17">
        <v>2000188108</v>
      </c>
      <c r="C721" s="17" t="s">
        <v>49</v>
      </c>
      <c r="D721" s="17" t="s">
        <v>3549</v>
      </c>
      <c r="E721" s="17" t="s">
        <v>1796</v>
      </c>
      <c r="F721" s="17" t="s">
        <v>3550</v>
      </c>
      <c r="G721" s="17" t="s">
        <v>2805</v>
      </c>
      <c r="H721" s="17" t="s">
        <v>513</v>
      </c>
      <c r="I721" s="17"/>
      <c r="J721" s="17" t="s">
        <v>1696</v>
      </c>
      <c r="K721" s="17">
        <v>1334</v>
      </c>
      <c r="L721" s="17" t="s">
        <v>633</v>
      </c>
      <c r="M721" s="17" t="s">
        <v>1840</v>
      </c>
    </row>
    <row r="722" spans="1:13" x14ac:dyDescent="0.35">
      <c r="A722" s="17" t="s">
        <v>3551</v>
      </c>
      <c r="B722" s="17">
        <v>2000188115</v>
      </c>
      <c r="C722" s="17" t="s">
        <v>3552</v>
      </c>
      <c r="D722" s="17" t="s">
        <v>3553</v>
      </c>
      <c r="E722" s="17" t="s">
        <v>1796</v>
      </c>
      <c r="F722" s="17" t="s">
        <v>3554</v>
      </c>
      <c r="G722" s="17" t="s">
        <v>1962</v>
      </c>
      <c r="H722" s="17" t="s">
        <v>513</v>
      </c>
      <c r="I722" s="17"/>
      <c r="J722" s="17" t="s">
        <v>1696</v>
      </c>
      <c r="K722" s="17">
        <v>1334</v>
      </c>
      <c r="L722" s="17" t="s">
        <v>633</v>
      </c>
      <c r="M722" s="17" t="s">
        <v>1707</v>
      </c>
    </row>
    <row r="723" spans="1:13" x14ac:dyDescent="0.35">
      <c r="A723" s="17" t="s">
        <v>3555</v>
      </c>
      <c r="B723" s="17">
        <v>2000188225</v>
      </c>
      <c r="C723" s="17" t="s">
        <v>3556</v>
      </c>
      <c r="D723" s="17" t="s">
        <v>3557</v>
      </c>
      <c r="E723" s="17" t="s">
        <v>1796</v>
      </c>
      <c r="F723" s="17" t="s">
        <v>3558</v>
      </c>
      <c r="G723" s="17" t="s">
        <v>877</v>
      </c>
      <c r="H723" s="17" t="s">
        <v>513</v>
      </c>
      <c r="I723" s="17"/>
      <c r="J723" s="17" t="s">
        <v>1696</v>
      </c>
      <c r="K723" s="17">
        <v>1334</v>
      </c>
      <c r="L723" s="17" t="s">
        <v>633</v>
      </c>
      <c r="M723" s="17" t="s">
        <v>2636</v>
      </c>
    </row>
    <row r="724" spans="1:13" x14ac:dyDescent="0.35">
      <c r="A724" s="17" t="s">
        <v>3559</v>
      </c>
      <c r="B724" s="17">
        <v>2000188301</v>
      </c>
      <c r="C724" s="17" t="s">
        <v>3560</v>
      </c>
      <c r="D724" s="17" t="s">
        <v>3561</v>
      </c>
      <c r="E724" s="17" t="s">
        <v>1796</v>
      </c>
      <c r="F724" s="17" t="s">
        <v>3562</v>
      </c>
      <c r="G724" s="17" t="s">
        <v>1962</v>
      </c>
      <c r="H724" s="17" t="s">
        <v>513</v>
      </c>
      <c r="I724" s="17"/>
      <c r="J724" s="17" t="s">
        <v>1696</v>
      </c>
      <c r="K724" s="17">
        <v>1334</v>
      </c>
      <c r="L724" s="17" t="s">
        <v>633</v>
      </c>
      <c r="M724" s="17" t="s">
        <v>1711</v>
      </c>
    </row>
    <row r="725" spans="1:13" x14ac:dyDescent="0.35">
      <c r="A725" s="17" t="s">
        <v>3563</v>
      </c>
      <c r="B725" s="17">
        <v>2000188398</v>
      </c>
      <c r="C725" s="17" t="s">
        <v>3564</v>
      </c>
      <c r="D725" s="17" t="s">
        <v>3565</v>
      </c>
      <c r="E725" s="17" t="s">
        <v>1796</v>
      </c>
      <c r="F725" s="17" t="s">
        <v>3566</v>
      </c>
      <c r="G725" s="17" t="s">
        <v>705</v>
      </c>
      <c r="H725" s="17" t="s">
        <v>513</v>
      </c>
      <c r="I725" s="17"/>
      <c r="J725" s="17" t="s">
        <v>1696</v>
      </c>
      <c r="K725" s="17">
        <v>1334</v>
      </c>
      <c r="L725" s="17" t="s">
        <v>633</v>
      </c>
      <c r="M725" s="17" t="s">
        <v>2065</v>
      </c>
    </row>
    <row r="726" spans="1:13" x14ac:dyDescent="0.35">
      <c r="A726" s="17" t="s">
        <v>3567</v>
      </c>
      <c r="B726" s="17">
        <v>2000188405</v>
      </c>
      <c r="C726" s="17" t="s">
        <v>3568</v>
      </c>
      <c r="D726" s="17" t="s">
        <v>3569</v>
      </c>
      <c r="E726" s="17" t="s">
        <v>1796</v>
      </c>
      <c r="F726" s="17" t="s">
        <v>3570</v>
      </c>
      <c r="G726" s="17" t="s">
        <v>698</v>
      </c>
      <c r="H726" s="17" t="s">
        <v>513</v>
      </c>
      <c r="I726" s="17"/>
      <c r="J726" s="17" t="s">
        <v>1696</v>
      </c>
      <c r="K726" s="17">
        <v>1334</v>
      </c>
      <c r="L726" s="17" t="s">
        <v>633</v>
      </c>
      <c r="M726" s="17" t="s">
        <v>1711</v>
      </c>
    </row>
    <row r="727" spans="1:13" x14ac:dyDescent="0.35">
      <c r="A727" s="17" t="s">
        <v>3571</v>
      </c>
      <c r="B727" s="17">
        <v>2000188411</v>
      </c>
      <c r="C727" s="17" t="s">
        <v>3572</v>
      </c>
      <c r="D727" s="17" t="s">
        <v>3573</v>
      </c>
      <c r="E727" s="17" t="s">
        <v>1796</v>
      </c>
      <c r="F727" s="17" t="s">
        <v>3574</v>
      </c>
      <c r="G727" s="17" t="s">
        <v>698</v>
      </c>
      <c r="H727" s="17" t="s">
        <v>513</v>
      </c>
      <c r="I727" s="17"/>
      <c r="J727" s="17" t="s">
        <v>1696</v>
      </c>
      <c r="K727" s="17">
        <v>1334</v>
      </c>
      <c r="L727" s="17" t="s">
        <v>633</v>
      </c>
      <c r="M727" s="17" t="s">
        <v>2065</v>
      </c>
    </row>
    <row r="728" spans="1:13" x14ac:dyDescent="0.35">
      <c r="A728" s="17" t="s">
        <v>3575</v>
      </c>
      <c r="B728" s="17">
        <v>2000188494</v>
      </c>
      <c r="C728" s="17" t="s">
        <v>3575</v>
      </c>
      <c r="D728" s="17" t="s">
        <v>3576</v>
      </c>
      <c r="E728" s="17" t="s">
        <v>1796</v>
      </c>
      <c r="F728" s="17" t="s">
        <v>3577</v>
      </c>
      <c r="G728" s="17" t="s">
        <v>698</v>
      </c>
      <c r="H728" s="17" t="s">
        <v>513</v>
      </c>
      <c r="I728" s="17"/>
      <c r="J728" s="17" t="s">
        <v>1696</v>
      </c>
      <c r="K728" s="17">
        <v>1334</v>
      </c>
      <c r="L728" s="17" t="s">
        <v>633</v>
      </c>
      <c r="M728" s="17" t="s">
        <v>1711</v>
      </c>
    </row>
    <row r="729" spans="1:13" x14ac:dyDescent="0.35">
      <c r="A729" s="17" t="s">
        <v>3578</v>
      </c>
      <c r="B729" s="17">
        <v>2000188830</v>
      </c>
      <c r="C729" s="17" t="s">
        <v>3579</v>
      </c>
      <c r="D729" s="17" t="s">
        <v>3580</v>
      </c>
      <c r="E729" s="17" t="s">
        <v>1796</v>
      </c>
      <c r="F729" s="17" t="s">
        <v>3581</v>
      </c>
      <c r="G729" s="17" t="s">
        <v>877</v>
      </c>
      <c r="H729" s="17" t="s">
        <v>513</v>
      </c>
      <c r="I729" s="17"/>
      <c r="J729" s="17" t="s">
        <v>1696</v>
      </c>
      <c r="K729" s="17">
        <v>1334</v>
      </c>
      <c r="L729" s="17" t="s">
        <v>633</v>
      </c>
      <c r="M729" s="17" t="s">
        <v>2842</v>
      </c>
    </row>
    <row r="730" spans="1:13" x14ac:dyDescent="0.35">
      <c r="A730" s="17" t="s">
        <v>3582</v>
      </c>
      <c r="B730" s="17">
        <v>2000188936</v>
      </c>
      <c r="C730" s="17" t="s">
        <v>3583</v>
      </c>
      <c r="D730" s="17" t="s">
        <v>3584</v>
      </c>
      <c r="E730" s="17" t="s">
        <v>1796</v>
      </c>
      <c r="F730" s="17" t="s">
        <v>3585</v>
      </c>
      <c r="G730" s="17" t="s">
        <v>2675</v>
      </c>
      <c r="H730" s="17" t="s">
        <v>513</v>
      </c>
      <c r="I730" s="17"/>
      <c r="J730" s="17" t="s">
        <v>1696</v>
      </c>
      <c r="K730" s="17">
        <v>1334</v>
      </c>
      <c r="L730" s="17" t="s">
        <v>633</v>
      </c>
      <c r="M730" s="17" t="s">
        <v>1711</v>
      </c>
    </row>
    <row r="731" spans="1:13" x14ac:dyDescent="0.35">
      <c r="A731" s="17" t="s">
        <v>3586</v>
      </c>
      <c r="B731" s="17">
        <v>2000189357</v>
      </c>
      <c r="C731" s="17" t="s">
        <v>3587</v>
      </c>
      <c r="D731" s="17" t="s">
        <v>3588</v>
      </c>
      <c r="E731" s="17" t="s">
        <v>1796</v>
      </c>
      <c r="F731" s="17" t="s">
        <v>3589</v>
      </c>
      <c r="G731" s="17" t="s">
        <v>1962</v>
      </c>
      <c r="H731" s="17" t="s">
        <v>513</v>
      </c>
      <c r="I731" s="17"/>
      <c r="J731" s="17" t="s">
        <v>1696</v>
      </c>
      <c r="K731" s="17">
        <v>1334</v>
      </c>
      <c r="L731" s="17" t="s">
        <v>633</v>
      </c>
      <c r="M731" s="17" t="s">
        <v>1707</v>
      </c>
    </row>
    <row r="732" spans="1:13" x14ac:dyDescent="0.35">
      <c r="A732" s="17" t="s">
        <v>3590</v>
      </c>
      <c r="B732" s="17">
        <v>2000189519</v>
      </c>
      <c r="C732" s="17" t="s">
        <v>3591</v>
      </c>
      <c r="D732" s="17" t="s">
        <v>3592</v>
      </c>
      <c r="E732" s="17" t="s">
        <v>1796</v>
      </c>
      <c r="F732" s="17" t="s">
        <v>3593</v>
      </c>
      <c r="G732" s="17" t="s">
        <v>918</v>
      </c>
      <c r="H732" s="17" t="s">
        <v>513</v>
      </c>
      <c r="I732" s="17"/>
      <c r="J732" s="17" t="s">
        <v>1696</v>
      </c>
      <c r="K732" s="17">
        <v>1334</v>
      </c>
      <c r="L732" s="17" t="s">
        <v>633</v>
      </c>
      <c r="M732" s="17" t="s">
        <v>1735</v>
      </c>
    </row>
    <row r="733" spans="1:13" x14ac:dyDescent="0.35">
      <c r="A733" s="17" t="s">
        <v>3594</v>
      </c>
      <c r="B733" s="17">
        <v>2000189559</v>
      </c>
      <c r="C733" s="17" t="s">
        <v>3595</v>
      </c>
      <c r="D733" s="17" t="s">
        <v>3596</v>
      </c>
      <c r="E733" s="17" t="s">
        <v>1796</v>
      </c>
      <c r="F733" s="17"/>
      <c r="G733" s="17" t="s">
        <v>1962</v>
      </c>
      <c r="H733" s="17" t="s">
        <v>513</v>
      </c>
      <c r="I733" s="17"/>
      <c r="J733" s="17" t="s">
        <v>1696</v>
      </c>
      <c r="K733" s="17">
        <v>1334</v>
      </c>
      <c r="L733" s="17" t="s">
        <v>633</v>
      </c>
      <c r="M733" s="17" t="s">
        <v>1711</v>
      </c>
    </row>
    <row r="734" spans="1:13" x14ac:dyDescent="0.35">
      <c r="A734" s="17" t="s">
        <v>3597</v>
      </c>
      <c r="B734" s="17" t="s">
        <v>3598</v>
      </c>
      <c r="C734" s="17" t="s">
        <v>3599</v>
      </c>
      <c r="D734" s="17" t="s">
        <v>3600</v>
      </c>
      <c r="E734" s="17" t="s">
        <v>778</v>
      </c>
      <c r="F734" s="17">
        <v>98052</v>
      </c>
      <c r="G734" s="17" t="s">
        <v>3601</v>
      </c>
      <c r="H734" s="17"/>
      <c r="I734" s="17"/>
      <c r="J734" s="17">
        <v>6</v>
      </c>
      <c r="K734" s="17">
        <v>1334</v>
      </c>
      <c r="L734" s="17" t="s">
        <v>633</v>
      </c>
      <c r="M734" s="17"/>
    </row>
    <row r="735" spans="1:13" x14ac:dyDescent="0.35">
      <c r="A735" s="17" t="s">
        <v>3602</v>
      </c>
      <c r="B735" s="17" t="s">
        <v>3603</v>
      </c>
      <c r="C735" s="17" t="s">
        <v>3604</v>
      </c>
      <c r="D735" s="17" t="s">
        <v>3605</v>
      </c>
      <c r="E735" s="17" t="s">
        <v>1796</v>
      </c>
      <c r="F735" s="17" t="s">
        <v>3606</v>
      </c>
      <c r="G735" s="17" t="s">
        <v>2712</v>
      </c>
      <c r="H735" s="17"/>
      <c r="I735" s="17"/>
      <c r="J735" s="17">
        <v>6</v>
      </c>
      <c r="K735" s="17">
        <v>1334</v>
      </c>
      <c r="L735" s="17" t="s">
        <v>633</v>
      </c>
      <c r="M735" s="17"/>
    </row>
    <row r="736" spans="1:13" x14ac:dyDescent="0.35">
      <c r="A736" s="17" t="s">
        <v>3607</v>
      </c>
      <c r="B736" s="17" t="s">
        <v>3608</v>
      </c>
      <c r="C736" s="17" t="s">
        <v>3609</v>
      </c>
      <c r="D736" s="17" t="s">
        <v>3610</v>
      </c>
      <c r="E736" s="17" t="s">
        <v>778</v>
      </c>
      <c r="F736" s="17">
        <v>78759</v>
      </c>
      <c r="G736" s="17" t="s">
        <v>2198</v>
      </c>
      <c r="H736" s="17"/>
      <c r="I736" s="17"/>
      <c r="J736" s="17">
        <v>6</v>
      </c>
      <c r="K736" s="17">
        <v>1334</v>
      </c>
      <c r="L736" s="17" t="s">
        <v>633</v>
      </c>
      <c r="M736" s="17"/>
    </row>
    <row r="737" spans="1:13" x14ac:dyDescent="0.35">
      <c r="A737" s="17" t="s">
        <v>3611</v>
      </c>
      <c r="B737" s="17" t="s">
        <v>3612</v>
      </c>
      <c r="C737" s="17" t="s">
        <v>3613</v>
      </c>
      <c r="D737" s="17"/>
      <c r="E737" s="17" t="s">
        <v>1796</v>
      </c>
      <c r="F737" s="17" t="s">
        <v>3614</v>
      </c>
      <c r="G737" s="17" t="s">
        <v>1962</v>
      </c>
      <c r="H737" s="17"/>
      <c r="I737" s="17"/>
      <c r="J737" s="17">
        <v>6</v>
      </c>
      <c r="K737" s="17">
        <v>1334</v>
      </c>
      <c r="L737" s="17" t="s">
        <v>633</v>
      </c>
      <c r="M737" s="17"/>
    </row>
    <row r="738" spans="1:13" x14ac:dyDescent="0.35">
      <c r="A738" s="17" t="s">
        <v>3615</v>
      </c>
      <c r="B738" s="17" t="s">
        <v>3616</v>
      </c>
      <c r="C738" s="17" t="s">
        <v>3617</v>
      </c>
      <c r="D738" s="17" t="s">
        <v>3618</v>
      </c>
      <c r="E738" s="17" t="s">
        <v>1796</v>
      </c>
      <c r="F738" s="17" t="s">
        <v>2993</v>
      </c>
      <c r="G738" s="17" t="s">
        <v>3619</v>
      </c>
      <c r="H738" s="17"/>
      <c r="I738" s="17"/>
      <c r="J738" s="17">
        <v>6</v>
      </c>
      <c r="K738" s="17">
        <v>1334</v>
      </c>
      <c r="L738" s="17" t="s">
        <v>633</v>
      </c>
      <c r="M738" s="17"/>
    </row>
    <row r="739" spans="1:13" x14ac:dyDescent="0.35">
      <c r="A739" s="17" t="s">
        <v>2169</v>
      </c>
      <c r="B739" s="17" t="s">
        <v>3620</v>
      </c>
      <c r="C739" s="17" t="s">
        <v>2170</v>
      </c>
      <c r="D739" s="17" t="s">
        <v>2171</v>
      </c>
      <c r="E739" s="17" t="s">
        <v>778</v>
      </c>
      <c r="F739" s="17" t="s">
        <v>3621</v>
      </c>
      <c r="G739" s="17" t="s">
        <v>2172</v>
      </c>
      <c r="H739" s="17"/>
      <c r="I739" s="17"/>
      <c r="J739" s="17">
        <v>6</v>
      </c>
      <c r="K739" s="17">
        <v>1334</v>
      </c>
      <c r="L739" s="17" t="s">
        <v>633</v>
      </c>
      <c r="M739" s="1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5A37B-B5A3-4015-BDB7-C8729D2AB99C}">
  <sheetPr codeName="Sheet5"/>
  <dimension ref="A1:A1048576"/>
  <sheetViews>
    <sheetView topLeftCell="A55" workbookViewId="0">
      <selection activeCell="E78" sqref="E78"/>
    </sheetView>
  </sheetViews>
  <sheetFormatPr defaultRowHeight="14.5" x14ac:dyDescent="0.35"/>
  <cols>
    <col min="1" max="1" width="30.36328125" style="14" customWidth="1"/>
  </cols>
  <sheetData>
    <row r="1" spans="1:1" x14ac:dyDescent="0.35">
      <c r="A1" s="4" t="s">
        <v>625</v>
      </c>
    </row>
    <row r="2" spans="1:1" x14ac:dyDescent="0.35">
      <c r="A2" s="14" t="s">
        <v>556</v>
      </c>
    </row>
    <row r="3" spans="1:1" x14ac:dyDescent="0.35">
      <c r="A3" s="14" t="s">
        <v>557</v>
      </c>
    </row>
    <row r="4" spans="1:1" x14ac:dyDescent="0.35">
      <c r="A4" s="14" t="s">
        <v>558</v>
      </c>
    </row>
    <row r="5" spans="1:1" x14ac:dyDescent="0.35">
      <c r="A5" s="14" t="s">
        <v>559</v>
      </c>
    </row>
    <row r="6" spans="1:1" x14ac:dyDescent="0.35">
      <c r="A6" s="14" t="s">
        <v>560</v>
      </c>
    </row>
    <row r="7" spans="1:1" x14ac:dyDescent="0.35">
      <c r="A7" s="14" t="s">
        <v>561</v>
      </c>
    </row>
    <row r="8" spans="1:1" x14ac:dyDescent="0.35">
      <c r="A8" s="14" t="s">
        <v>562</v>
      </c>
    </row>
    <row r="9" spans="1:1" x14ac:dyDescent="0.35">
      <c r="A9" s="14" t="s">
        <v>563</v>
      </c>
    </row>
    <row r="10" spans="1:1" x14ac:dyDescent="0.35">
      <c r="A10" s="14" t="s">
        <v>564</v>
      </c>
    </row>
    <row r="11" spans="1:1" x14ac:dyDescent="0.35">
      <c r="A11" s="14" t="s">
        <v>565</v>
      </c>
    </row>
    <row r="12" spans="1:1" x14ac:dyDescent="0.35">
      <c r="A12" s="14" t="s">
        <v>566</v>
      </c>
    </row>
    <row r="13" spans="1:1" x14ac:dyDescent="0.35">
      <c r="A13" s="14" t="s">
        <v>567</v>
      </c>
    </row>
    <row r="14" spans="1:1" x14ac:dyDescent="0.35">
      <c r="A14" s="14" t="s">
        <v>568</v>
      </c>
    </row>
    <row r="15" spans="1:1" x14ac:dyDescent="0.35">
      <c r="A15" s="14" t="s">
        <v>569</v>
      </c>
    </row>
    <row r="16" spans="1:1" x14ac:dyDescent="0.35">
      <c r="A16" s="14" t="s">
        <v>570</v>
      </c>
    </row>
    <row r="17" spans="1:1" x14ac:dyDescent="0.35">
      <c r="A17" s="14" t="s">
        <v>571</v>
      </c>
    </row>
    <row r="18" spans="1:1" x14ac:dyDescent="0.35">
      <c r="A18" s="14" t="s">
        <v>572</v>
      </c>
    </row>
    <row r="19" spans="1:1" x14ac:dyDescent="0.35">
      <c r="A19" s="14" t="s">
        <v>573</v>
      </c>
    </row>
    <row r="20" spans="1:1" x14ac:dyDescent="0.35">
      <c r="A20" s="14" t="s">
        <v>574</v>
      </c>
    </row>
    <row r="21" spans="1:1" x14ac:dyDescent="0.35">
      <c r="A21" s="14" t="s">
        <v>575</v>
      </c>
    </row>
    <row r="22" spans="1:1" x14ac:dyDescent="0.35">
      <c r="A22" s="14" t="s">
        <v>576</v>
      </c>
    </row>
    <row r="23" spans="1:1" x14ac:dyDescent="0.35">
      <c r="A23" s="14" t="s">
        <v>577</v>
      </c>
    </row>
    <row r="24" spans="1:1" x14ac:dyDescent="0.35">
      <c r="A24" s="14" t="s">
        <v>578</v>
      </c>
    </row>
    <row r="25" spans="1:1" x14ac:dyDescent="0.35">
      <c r="A25" s="14" t="s">
        <v>579</v>
      </c>
    </row>
    <row r="26" spans="1:1" x14ac:dyDescent="0.35">
      <c r="A26" s="14" t="s">
        <v>580</v>
      </c>
    </row>
    <row r="27" spans="1:1" x14ac:dyDescent="0.35">
      <c r="A27" s="14" t="s">
        <v>581</v>
      </c>
    </row>
    <row r="28" spans="1:1" x14ac:dyDescent="0.35">
      <c r="A28" s="14" t="s">
        <v>582</v>
      </c>
    </row>
    <row r="29" spans="1:1" x14ac:dyDescent="0.35">
      <c r="A29" s="14" t="s">
        <v>583</v>
      </c>
    </row>
    <row r="30" spans="1:1" x14ac:dyDescent="0.35">
      <c r="A30" s="14" t="s">
        <v>584</v>
      </c>
    </row>
    <row r="31" spans="1:1" x14ac:dyDescent="0.35">
      <c r="A31" s="14" t="s">
        <v>585</v>
      </c>
    </row>
    <row r="32" spans="1:1" x14ac:dyDescent="0.35">
      <c r="A32" s="14" t="s">
        <v>586</v>
      </c>
    </row>
    <row r="33" spans="1:1" x14ac:dyDescent="0.35">
      <c r="A33" s="14" t="s">
        <v>587</v>
      </c>
    </row>
    <row r="34" spans="1:1" x14ac:dyDescent="0.35">
      <c r="A34" s="14" t="s">
        <v>588</v>
      </c>
    </row>
    <row r="35" spans="1:1" x14ac:dyDescent="0.35">
      <c r="A35" s="14" t="s">
        <v>589</v>
      </c>
    </row>
    <row r="36" spans="1:1" x14ac:dyDescent="0.35">
      <c r="A36" s="14" t="s">
        <v>590</v>
      </c>
    </row>
    <row r="37" spans="1:1" x14ac:dyDescent="0.35">
      <c r="A37" s="14" t="s">
        <v>591</v>
      </c>
    </row>
    <row r="38" spans="1:1" x14ac:dyDescent="0.35">
      <c r="A38" s="14" t="s">
        <v>592</v>
      </c>
    </row>
    <row r="39" spans="1:1" x14ac:dyDescent="0.35">
      <c r="A39" s="14" t="s">
        <v>593</v>
      </c>
    </row>
    <row r="40" spans="1:1" x14ac:dyDescent="0.35">
      <c r="A40" s="14" t="s">
        <v>594</v>
      </c>
    </row>
    <row r="41" spans="1:1" x14ac:dyDescent="0.35">
      <c r="A41" s="14" t="s">
        <v>595</v>
      </c>
    </row>
    <row r="42" spans="1:1" x14ac:dyDescent="0.35">
      <c r="A42" s="14" t="s">
        <v>596</v>
      </c>
    </row>
    <row r="43" spans="1:1" x14ac:dyDescent="0.35">
      <c r="A43" s="14" t="s">
        <v>597</v>
      </c>
    </row>
    <row r="44" spans="1:1" x14ac:dyDescent="0.35">
      <c r="A44" s="14" t="s">
        <v>598</v>
      </c>
    </row>
    <row r="45" spans="1:1" x14ac:dyDescent="0.35">
      <c r="A45" s="14" t="s">
        <v>599</v>
      </c>
    </row>
    <row r="46" spans="1:1" x14ac:dyDescent="0.35">
      <c r="A46" s="14" t="s">
        <v>600</v>
      </c>
    </row>
    <row r="47" spans="1:1" x14ac:dyDescent="0.35">
      <c r="A47" s="14" t="s">
        <v>601</v>
      </c>
    </row>
    <row r="48" spans="1:1" x14ac:dyDescent="0.35">
      <c r="A48" s="14" t="s">
        <v>602</v>
      </c>
    </row>
    <row r="49" spans="1:1" x14ac:dyDescent="0.35">
      <c r="A49" s="14" t="s">
        <v>603</v>
      </c>
    </row>
    <row r="50" spans="1:1" x14ac:dyDescent="0.35">
      <c r="A50" s="14" t="s">
        <v>604</v>
      </c>
    </row>
    <row r="51" spans="1:1" x14ac:dyDescent="0.35">
      <c r="A51" s="14" t="s">
        <v>605</v>
      </c>
    </row>
    <row r="52" spans="1:1" x14ac:dyDescent="0.35">
      <c r="A52" s="14" t="s">
        <v>606</v>
      </c>
    </row>
    <row r="53" spans="1:1" x14ac:dyDescent="0.35">
      <c r="A53" s="14" t="s">
        <v>607</v>
      </c>
    </row>
    <row r="54" spans="1:1" x14ac:dyDescent="0.35">
      <c r="A54" s="14" t="s">
        <v>608</v>
      </c>
    </row>
    <row r="55" spans="1:1" x14ac:dyDescent="0.35">
      <c r="A55" s="14" t="s">
        <v>609</v>
      </c>
    </row>
    <row r="56" spans="1:1" x14ac:dyDescent="0.35">
      <c r="A56" s="14" t="s">
        <v>610</v>
      </c>
    </row>
    <row r="57" spans="1:1" x14ac:dyDescent="0.35">
      <c r="A57" s="14" t="s">
        <v>611</v>
      </c>
    </row>
    <row r="58" spans="1:1" x14ac:dyDescent="0.35">
      <c r="A58" s="14" t="s">
        <v>612</v>
      </c>
    </row>
    <row r="59" spans="1:1" x14ac:dyDescent="0.35">
      <c r="A59" s="14" t="s">
        <v>613</v>
      </c>
    </row>
    <row r="60" spans="1:1" x14ac:dyDescent="0.35">
      <c r="A60" s="14" t="s">
        <v>614</v>
      </c>
    </row>
    <row r="61" spans="1:1" x14ac:dyDescent="0.35">
      <c r="A61" s="14" t="s">
        <v>615</v>
      </c>
    </row>
    <row r="62" spans="1:1" x14ac:dyDescent="0.35">
      <c r="A62" s="14" t="s">
        <v>616</v>
      </c>
    </row>
    <row r="63" spans="1:1" x14ac:dyDescent="0.35">
      <c r="A63" s="14" t="s">
        <v>617</v>
      </c>
    </row>
    <row r="64" spans="1:1" x14ac:dyDescent="0.35">
      <c r="A64" s="14" t="s">
        <v>618</v>
      </c>
    </row>
    <row r="65" spans="1:1" x14ac:dyDescent="0.35">
      <c r="A65" s="14" t="s">
        <v>619</v>
      </c>
    </row>
    <row r="66" spans="1:1" x14ac:dyDescent="0.35">
      <c r="A66" s="14" t="s">
        <v>620</v>
      </c>
    </row>
    <row r="67" spans="1:1" x14ac:dyDescent="0.35">
      <c r="A67" s="14" t="s">
        <v>621</v>
      </c>
    </row>
    <row r="68" spans="1:1" x14ac:dyDescent="0.35">
      <c r="A68" s="14" t="s">
        <v>622</v>
      </c>
    </row>
    <row r="69" spans="1:1" x14ac:dyDescent="0.35">
      <c r="A69" s="14" t="s">
        <v>623</v>
      </c>
    </row>
    <row r="70" spans="1:1" x14ac:dyDescent="0.35">
      <c r="A70" s="14" t="s">
        <v>624</v>
      </c>
    </row>
    <row r="71" spans="1:1" x14ac:dyDescent="0.35">
      <c r="A71" s="14" t="s">
        <v>3796</v>
      </c>
    </row>
    <row r="72" spans="1:1" x14ac:dyDescent="0.35">
      <c r="A72" s="14" t="s">
        <v>3811</v>
      </c>
    </row>
    <row r="1048576" spans="1:1" x14ac:dyDescent="0.35">
      <c r="A1048576" s="1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10BF-22F7-435C-9DAA-C6407A9D0912}">
  <sheetPr codeName="Sheet6"/>
  <dimension ref="A1:D25"/>
  <sheetViews>
    <sheetView workbookViewId="0">
      <selection activeCell="B25" sqref="B25"/>
    </sheetView>
  </sheetViews>
  <sheetFormatPr defaultRowHeight="14.5" x14ac:dyDescent="0.35"/>
  <cols>
    <col min="1" max="1" width="10" style="6" customWidth="1"/>
    <col min="2" max="2" width="17.90625" style="6" customWidth="1"/>
    <col min="3" max="3" width="45.81640625" style="6" customWidth="1"/>
    <col min="4" max="4" width="8.7265625" style="6"/>
  </cols>
  <sheetData>
    <row r="1" spans="1:4" x14ac:dyDescent="0.35">
      <c r="A1" s="4" t="s">
        <v>0</v>
      </c>
      <c r="B1" s="7" t="s">
        <v>518</v>
      </c>
      <c r="C1" s="8" t="s">
        <v>519</v>
      </c>
      <c r="D1" s="9" t="s">
        <v>551</v>
      </c>
    </row>
    <row r="2" spans="1:4" x14ac:dyDescent="0.35">
      <c r="A2" s="10" t="s">
        <v>555</v>
      </c>
      <c r="B2" s="2">
        <v>99427566</v>
      </c>
      <c r="C2" s="10" t="s">
        <v>520</v>
      </c>
      <c r="D2" s="11" t="s">
        <v>552</v>
      </c>
    </row>
    <row r="3" spans="1:4" x14ac:dyDescent="0.35">
      <c r="A3" s="3">
        <v>12277</v>
      </c>
      <c r="B3" s="2">
        <v>900428183</v>
      </c>
      <c r="C3" s="10" t="s">
        <v>521</v>
      </c>
      <c r="D3" s="11" t="s">
        <v>552</v>
      </c>
    </row>
    <row r="4" spans="1:4" x14ac:dyDescent="0.35">
      <c r="A4" s="3">
        <v>13229</v>
      </c>
      <c r="B4" s="2">
        <v>902349379</v>
      </c>
      <c r="C4" s="10" t="s">
        <v>522</v>
      </c>
      <c r="D4" s="11" t="s">
        <v>552</v>
      </c>
    </row>
    <row r="5" spans="1:4" x14ac:dyDescent="0.35">
      <c r="A5" s="3">
        <v>765</v>
      </c>
      <c r="B5" s="2">
        <v>901618249</v>
      </c>
      <c r="C5" s="10" t="s">
        <v>523</v>
      </c>
      <c r="D5" s="11" t="s">
        <v>552</v>
      </c>
    </row>
    <row r="6" spans="1:4" x14ac:dyDescent="0.35">
      <c r="A6" s="3">
        <v>2256</v>
      </c>
      <c r="B6" s="2">
        <v>902111010</v>
      </c>
      <c r="C6" s="10" t="s">
        <v>524</v>
      </c>
      <c r="D6" s="11" t="s">
        <v>552</v>
      </c>
    </row>
    <row r="7" spans="1:4" x14ac:dyDescent="0.35">
      <c r="A7" s="3">
        <v>2049</v>
      </c>
      <c r="B7" s="2">
        <v>902123044</v>
      </c>
      <c r="C7" s="10" t="s">
        <v>525</v>
      </c>
      <c r="D7" s="10" t="s">
        <v>555</v>
      </c>
    </row>
    <row r="8" spans="1:4" x14ac:dyDescent="0.35">
      <c r="A8" s="3">
        <v>10731</v>
      </c>
      <c r="B8" s="2">
        <v>902687079</v>
      </c>
      <c r="C8" s="10" t="s">
        <v>526</v>
      </c>
      <c r="D8" s="10" t="s">
        <v>555</v>
      </c>
    </row>
    <row r="9" spans="1:4" x14ac:dyDescent="0.35">
      <c r="A9" s="3">
        <v>2055</v>
      </c>
      <c r="B9" s="2">
        <v>902140647</v>
      </c>
      <c r="C9" s="10" t="s">
        <v>527</v>
      </c>
      <c r="D9" s="10" t="s">
        <v>552</v>
      </c>
    </row>
    <row r="10" spans="1:4" x14ac:dyDescent="0.35">
      <c r="A10" s="3">
        <v>2055</v>
      </c>
      <c r="B10" s="2">
        <v>902140645</v>
      </c>
      <c r="C10" s="10" t="s">
        <v>528</v>
      </c>
      <c r="D10" s="10" t="s">
        <v>552</v>
      </c>
    </row>
    <row r="11" spans="1:4" x14ac:dyDescent="0.35">
      <c r="A11" s="10" t="s">
        <v>555</v>
      </c>
      <c r="B11" s="2">
        <v>901748842</v>
      </c>
      <c r="C11" s="10" t="s">
        <v>529</v>
      </c>
      <c r="D11" s="10" t="s">
        <v>555</v>
      </c>
    </row>
    <row r="12" spans="1:4" x14ac:dyDescent="0.35">
      <c r="A12" s="10" t="s">
        <v>555</v>
      </c>
      <c r="B12" s="2">
        <v>901346706</v>
      </c>
      <c r="C12" s="10" t="s">
        <v>530</v>
      </c>
      <c r="D12" s="10" t="s">
        <v>555</v>
      </c>
    </row>
    <row r="13" spans="1:4" x14ac:dyDescent="0.35">
      <c r="A13" s="10" t="s">
        <v>555</v>
      </c>
      <c r="B13" s="2">
        <v>97533909</v>
      </c>
      <c r="C13" s="10" t="s">
        <v>531</v>
      </c>
      <c r="D13" s="10" t="s">
        <v>555</v>
      </c>
    </row>
    <row r="14" spans="1:4" x14ac:dyDescent="0.35">
      <c r="A14" s="3" t="s">
        <v>532</v>
      </c>
      <c r="B14" s="2">
        <v>902417197</v>
      </c>
      <c r="C14" s="10" t="s">
        <v>533</v>
      </c>
      <c r="D14" s="10" t="s">
        <v>554</v>
      </c>
    </row>
    <row r="15" spans="1:4" x14ac:dyDescent="0.35">
      <c r="A15" s="3" t="s">
        <v>534</v>
      </c>
      <c r="B15" s="2">
        <v>901837526</v>
      </c>
      <c r="C15" s="10" t="s">
        <v>535</v>
      </c>
      <c r="D15" s="10" t="s">
        <v>554</v>
      </c>
    </row>
    <row r="16" spans="1:4" x14ac:dyDescent="0.35">
      <c r="A16" s="3" t="s">
        <v>536</v>
      </c>
      <c r="B16" s="2">
        <v>902501704</v>
      </c>
      <c r="C16" s="10" t="s">
        <v>537</v>
      </c>
      <c r="D16" s="10" t="s">
        <v>554</v>
      </c>
    </row>
    <row r="17" spans="1:4" x14ac:dyDescent="0.35">
      <c r="A17" s="3" t="s">
        <v>538</v>
      </c>
      <c r="B17" s="2">
        <v>902042566</v>
      </c>
      <c r="C17" s="10" t="s">
        <v>539</v>
      </c>
      <c r="D17" s="10" t="s">
        <v>554</v>
      </c>
    </row>
    <row r="18" spans="1:4" x14ac:dyDescent="0.35">
      <c r="A18" s="3" t="s">
        <v>540</v>
      </c>
      <c r="B18" s="2">
        <v>901647270</v>
      </c>
      <c r="C18" s="10" t="s">
        <v>541</v>
      </c>
      <c r="D18" s="10" t="s">
        <v>554</v>
      </c>
    </row>
    <row r="19" spans="1:4" x14ac:dyDescent="0.35">
      <c r="A19" s="3" t="s">
        <v>542</v>
      </c>
      <c r="B19" s="2">
        <v>901676846</v>
      </c>
      <c r="C19" s="10" t="s">
        <v>543</v>
      </c>
      <c r="D19" s="10" t="s">
        <v>554</v>
      </c>
    </row>
    <row r="20" spans="1:4" x14ac:dyDescent="0.35">
      <c r="A20" s="3" t="s">
        <v>544</v>
      </c>
      <c r="B20" s="2">
        <v>901100666</v>
      </c>
      <c r="C20" s="10" t="s">
        <v>545</v>
      </c>
      <c r="D20" s="10" t="s">
        <v>554</v>
      </c>
    </row>
    <row r="21" spans="1:4" x14ac:dyDescent="0.35">
      <c r="A21" s="3" t="s">
        <v>546</v>
      </c>
      <c r="B21" s="2">
        <v>901928214</v>
      </c>
      <c r="C21" s="10" t="s">
        <v>547</v>
      </c>
      <c r="D21" s="10" t="s">
        <v>554</v>
      </c>
    </row>
    <row r="22" spans="1:4" x14ac:dyDescent="0.35">
      <c r="A22" s="3">
        <v>10568</v>
      </c>
      <c r="B22" s="2">
        <v>902261817</v>
      </c>
      <c r="C22" s="10" t="s">
        <v>548</v>
      </c>
      <c r="D22" s="10" t="s">
        <v>554</v>
      </c>
    </row>
    <row r="23" spans="1:4" x14ac:dyDescent="0.35">
      <c r="A23" s="3">
        <v>710</v>
      </c>
      <c r="B23" s="2">
        <v>901558128</v>
      </c>
      <c r="C23" s="10" t="s">
        <v>549</v>
      </c>
      <c r="D23" s="10" t="s">
        <v>555</v>
      </c>
    </row>
    <row r="24" spans="1:4" x14ac:dyDescent="0.35">
      <c r="A24" s="10" t="s">
        <v>555</v>
      </c>
      <c r="B24" s="12">
        <v>900863898</v>
      </c>
      <c r="C24" s="13" t="s">
        <v>550</v>
      </c>
      <c r="D24" s="13" t="s">
        <v>555</v>
      </c>
    </row>
    <row r="25" spans="1:4" x14ac:dyDescent="0.35">
      <c r="A25" s="3" t="s">
        <v>3803</v>
      </c>
      <c r="B25" s="2" t="s">
        <v>3801</v>
      </c>
      <c r="C25" s="10" t="s">
        <v>3802</v>
      </c>
      <c r="D25" s="10" t="s">
        <v>554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F A A B Q S w M E F A A C A A g A 2 m H 7 W r 4 s u t 2 l A A A A 9 g A A A B I A H A B D b 2 5 m a W c v U G F j a 2 F n Z S 5 4 b W w g o h g A K K A U A A A A A A A A A A A A A A A A A A A A A A A A A A A A h Y 9 N D o I w G E S v Q r q n P 2 D U k I 8 S w 1 Y S E x P j t q k V G q E Y W i x 3 c + G R v I I Y R d 2 5 n D d v M X O / 3 i A b m j q 4 q M 7 q 1 q S I Y Y o C Z W R 7 0 K Z M U e + O 4 R J l H D Z C n k S p g l E 2 N h n s I U W V c + e E E O 8 9 9 j F u u 5 J E l D K y L 9 Z b W a l G o I + s / 8 u h N t Y J I x X i s H u N 4 R F m s x i z x R x T I B O E Q p u v E I 1 7 n + 0 P h L y v X d 8 p r k y Y r 4 B M E c j 7 A 3 8 A U E s D B B Q A A g A I A N p h +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Y f t a T K L J o g U C A A D K C Q A A E w A c A E Z v c m 1 1 b G F z L 1 N l Y 3 R p b 2 4 x L m 0 g o h g A K K A U A A A A A A A A A A A A A A A A A A A A A A A A A A A A 7 V R N b 9 p A E L 0 j 8 R 9 G z g U k i 4 i q 6 q X K A W z a W g 0 f s V E 5 R D k s Z h J W s X f o e p 0 E I f 5 7 x 4 A J 8 Z r 2 X A l f M P N m 3 s z O P r 8 M Y y N J Q b T / 7 X 5 t N p q N b C k 0 L m A q 5 g l 2 4 Q Y S N M 0 G 8 B N R r m P k y O A t x q T j 5 V q j M j P S z 3 O i 5 1 Z 7 c z 8 S K d 4 4 + 0 r n Y X v v k T K c 8 u D u C a 4 c b y n U U 0 G + X q H D T L v U z l Q L l T 2 S T j 1 K 8 l Q V Y N b a d 3 M 3 G 2 c Y O i 4 Y D o J Q 6 6 0 L G 2 e E 5 p X b w i h P 5 6 g Z D Z T 5 8 r l T F H 7 E e Z 5 q b T g Y j q e D 6 2 D k j 8 c W c Y i / c 8 w M 6 R I w + G a O i M x k s S a 0 0 U H / G n p h 0 O 9 V C X / M h n 5 U D f 5 C t S A N I 7 I n L 6 G T w Y 9 N o i V p A 1 P + W w e t V l I 9 g S e 0 q b a b 8 C K X I i t g n + I 8 5 R u x G 0 / G E B h M a 3 c J E y 3 j 4 z x q t / Q d V k g A f u L a m m d K R i R w K x X u W M 8 S s J J 2 i o B Q G O u m 7 s w a S C + Q 1 W i P 9 T 0 E x m s o G T A E c 4 Q F 3 1 Q N H p w r D P 5 d W K 6 P r 6 5 T u 8 K D f l j h / s m B F v x u Z H q S l a D I / p Y U q B f i j X 1 I K N f i 5 / X x Y t E Z 8 N d 8 S 0 J Z o I r J o E 6 z 1 o Q V A t 2 2 d W W s H C 3 f p V 0 W 9 m Z 9 a w B u D v Q I v t T s G x A t 5 e q g K f s g I c Y o X 8 4 d d d s + O s M 3 m S R F G r 2 q d 2 M o g k W k V X E O t 1 7 U 2 3 a z I V U d 4 6 m x X R 0 M C l q f 2 s 7 F 3 y 7 + d v G 3 i 7 / 9 7 / 7 2 B 1 B L A Q I t A B Q A A g A I A N p h + 1 q + L L r d p Q A A A P Y A A A A S A A A A A A A A A A A A A A A A A A A A A A B D b 2 5 m a W c v U G F j a 2 F n Z S 5 4 b W x Q S w E C L Q A U A A I A C A D a Y f t a D 8 r p q 6 Q A A A D p A A A A E w A A A A A A A A A A A A A A A A D x A A A A W 0 N v b n R l b n R f V H l w Z X N d L n h t b F B L A Q I t A B Q A A g A I A N p h + 1 p M o s m i B Q I A A M o J A A A T A A A A A A A A A A A A A A A A A O I B A A B G b 3 J t d W x h c y 9 T Z W N 0 a W 9 u M S 5 t U E s F B g A A A A A D A A M A w g A A A D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5 A A A A A A A A d z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0 Y W V k Y z N m L W R l Z m Y t N G Y 0 Z S 1 i Y j U 3 L T N h O D Q 1 N j I 4 M T A 4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3 V D E 1 O j U 5 O j U 3 L j I x M T g 4 M z Z a I i A v P j x F b n R y e S B U e X B l P S J G a W x s Q 2 9 s d W 1 u V H l w Z X M i I F Z h b H V l P S J z Q U F N Q U F B W U d B Q U F E Q m d Z Q U F 3 T U Z C Z 1 V B Q X d V R k J R V U R C d 2 N B Q U F B R 0 F B Q U h C d z 0 9 I i A v P j x F b n R y e S B U e X B l P S J G a W x s Q 2 9 s d W 1 u T m F t Z X M i I F Z h b H V l P S J z W y Z x d W 9 0 O 0 1 S J n F 1 b 3 Q 7 L C Z x d W 9 0 O 0 5 l d H d v c m s g T n V t Y m V y J n F 1 b 3 Q 7 L C Z x d W 9 0 O 0 5 l d H d v c m s g T m F t Z S Z x d W 9 0 O y w m c X V v d D t S R U 1 P V E U v S U 5 E T 0 9 S J n F 1 b 3 Q 7 L C Z x d W 9 0 O 1 J l c X V l c 3 R v c i Z x d W 9 0 O y w m c X V v d D t S Z X F 1 a X N p d G l v b m V y J n F 1 b 3 Q 7 L C Z x d W 9 0 O 0 V C L y B B U k l C Q S Z x d W 9 0 O y w m c X V v d D t I V 0 1 E U y Z x d W 9 0 O y w m c X V v d D t W Z W 5 k b 3 I g T m 8 m c X V v d D s s J n F 1 b 3 Q 7 V m V u Z G 9 y I E 5 h b W U m c X V v d D s s J n F 1 b 3 Q 7 U 2 h v c n Q g V G V 4 d C Z x d W 9 0 O y w m c X V v d D t T a G 9 w c G l u Z y B D Y X J 0 J n F 1 b 3 Q 7 L C Z x d W 9 0 O 1 B 1 c m N o Y X N p b m c g R G 9 j d W 1 l b n Q m c X V v d D s s J n F 1 b 3 Q 7 U E 8 g S X R l b S Z x d W 9 0 O y w m c X V v d D t O Z X Q g U H J p Y 2 U m c X V v d D s s J n F 1 b 3 Q 7 Q 3 V y c i B L Z X k m c X V v d D s s J n F 1 b 3 Q 7 V G 9 0 Y W w g T G l u Z S B J d G V t I F B y a W N l J n F 1 b 3 Q 7 L C Z x d W 9 0 O 0 V 4 Y 2 h h b m d l I F J h d G U m c X V v d D s s J n F 1 b 3 Q 7 U X R 5 I G 9 y Z G V y Z W Q m c X V v d D s s J n F 1 b 3 Q 7 R 1 I g U X R 5 J n F 1 b 3 Q 7 L C Z x d W 9 0 O 0 d S I H R v I G J l I G R v b m U m c X V v d D s s J n F 1 b 3 Q 7 S V I g U X R 5 J n F 1 b 3 Q 7 L C Z x d W 9 0 O 0 l S I H R v I G J l I G R v b m U m c X V v d D s s J n F 1 b 3 Q 7 S V I g R G 9 j d W 1 l b n Q g T m 8 u J n F 1 b 3 Q 7 L C Z x d W 9 0 O 1 B P I F J l c X V l c 3 R l Z C B E Y X R l J n F 1 b 3 Q 7 L C Z x d W 9 0 O 1 B P I F J l b G V h c 2 V k I E R h d G U m c X V v d D s s J n F 1 b 3 Q 7 S W 5 2 b 2 l j Z S B E Y X R l J n F 1 b 3 Q 7 L C Z x d W 9 0 O 0 R 1 Z S B E Y X R l J n F 1 b 3 Q 7 L C Z x d W 9 0 O 0 l 0 Z W 1 z I G 9 u I E x v Y W 4 m c X V v d D s s J n F 1 b 3 Q 7 S W 5 j b 3 R l c m 1 z K F B h c n Q g M S k m c X V v d D s s J n F 1 b 3 Q 7 Q 2 F y c m l l c i Z x d W 9 0 O y w m c X V v d D t B V 0 I m c X V v d D s s J n F 1 b 3 Q 7 R G F 0 Z S B v Z i B E a X J l Y 3 Q g U 2 h p c G 1 l b n Q m c X V v d D s s J n F 1 b 3 Q 7 U m V j Z W l 2 Z W Q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T V I s M H 0 m c X V v d D s s J n F 1 b 3 Q 7 U 2 V j d G l v b j E v V G F i b G U x L 0 F 1 d G 9 S Z W 1 v d m V k Q 2 9 s d W 1 u c z E u e 0 5 l d H d v c m s g T n V t Y m V y L D F 9 J n F 1 b 3 Q 7 L C Z x d W 9 0 O 1 N l Y 3 R p b 2 4 x L 1 R h Y m x l M S 9 B d X R v U m V t b 3 Z l Z E N v b H V t b n M x L n t O Z X R 3 b 3 J r I E 5 h b W U s M n 0 m c X V v d D s s J n F 1 b 3 Q 7 U 2 V j d G l v b j E v V G F i b G U x L 0 F 1 d G 9 S Z W 1 v d m V k Q 2 9 s d W 1 u c z E u e 1 J F T U 9 U R S 9 J T k R P T 1 I s M 3 0 m c X V v d D s s J n F 1 b 3 Q 7 U 2 V j d G l v b j E v V G F i b G U x L 0 F 1 d G 9 S Z W 1 v d m V k Q 2 9 s d W 1 u c z E u e 1 J l c X V l c 3 R v c i w 0 f S Z x d W 9 0 O y w m c X V v d D t T Z W N 0 a W 9 u M S 9 U Y W J s Z T E v Q X V 0 b 1 J l b W 9 2 Z W R D b 2 x 1 b W 5 z M S 5 7 U m V x d W l z a X R p b 2 5 l c i w 1 f S Z x d W 9 0 O y w m c X V v d D t T Z W N 0 a W 9 u M S 9 U Y W J s Z T E v Q X V 0 b 1 J l b W 9 2 Z W R D b 2 x 1 b W 5 z M S 5 7 R U I v I E F S S U J B L D Z 9 J n F 1 b 3 Q 7 L C Z x d W 9 0 O 1 N l Y 3 R p b 2 4 x L 1 R h Y m x l M S 9 B d X R v U m V t b 3 Z l Z E N v b H V t b n M x L n t I V 0 1 E U y w 3 f S Z x d W 9 0 O y w m c X V v d D t T Z W N 0 a W 9 u M S 9 U Y W J s Z T E v Q X V 0 b 1 J l b W 9 2 Z W R D b 2 x 1 b W 5 z M S 5 7 V m V u Z G 9 y I E 5 v L D h 9 J n F 1 b 3 Q 7 L C Z x d W 9 0 O 1 N l Y 3 R p b 2 4 x L 1 R h Y m x l M S 9 B d X R v U m V t b 3 Z l Z E N v b H V t b n M x L n t W Z W 5 k b 3 I g T m F t Z S w 5 f S Z x d W 9 0 O y w m c X V v d D t T Z W N 0 a W 9 u M S 9 U Y W J s Z T E v Q X V 0 b 1 J l b W 9 2 Z W R D b 2 x 1 b W 5 z M S 5 7 U 2 h v c n Q g V G V 4 d C w x M H 0 m c X V v d D s s J n F 1 b 3 Q 7 U 2 V j d G l v b j E v V G F i b G U x L 0 F 1 d G 9 S Z W 1 v d m V k Q 2 9 s d W 1 u c z E u e 1 N o b 3 B w a W 5 n I E N h c n Q s M T F 9 J n F 1 b 3 Q 7 L C Z x d W 9 0 O 1 N l Y 3 R p b 2 4 x L 1 R h Y m x l M S 9 B d X R v U m V t b 3 Z l Z E N v b H V t b n M x L n t Q d X J j a G F z a W 5 n I E R v Y 3 V t Z W 5 0 L D E y f S Z x d W 9 0 O y w m c X V v d D t T Z W N 0 a W 9 u M S 9 U Y W J s Z T E v Q X V 0 b 1 J l b W 9 2 Z W R D b 2 x 1 b W 5 z M S 5 7 U E 8 g S X R l b S w x M 3 0 m c X V v d D s s J n F 1 b 3 Q 7 U 2 V j d G l v b j E v V G F i b G U x L 0 F 1 d G 9 S Z W 1 v d m V k Q 2 9 s d W 1 u c z E u e 0 5 l d C B Q c m l j Z S w x N H 0 m c X V v d D s s J n F 1 b 3 Q 7 U 2 V j d G l v b j E v V G F i b G U x L 0 F 1 d G 9 S Z W 1 v d m V k Q 2 9 s d W 1 u c z E u e 0 N 1 c n I g S 2 V 5 L D E 1 f S Z x d W 9 0 O y w m c X V v d D t T Z W N 0 a W 9 u M S 9 U Y W J s Z T E v Q X V 0 b 1 J l b W 9 2 Z W R D b 2 x 1 b W 5 z M S 5 7 V G 9 0 Y W w g T G l u Z S B J d G V t I F B y a W N l L D E 2 f S Z x d W 9 0 O y w m c X V v d D t T Z W N 0 a W 9 u M S 9 U Y W J s Z T E v Q X V 0 b 1 J l b W 9 2 Z W R D b 2 x 1 b W 5 z M S 5 7 R X h j a G F u Z 2 U g U m F 0 Z S w x N 3 0 m c X V v d D s s J n F 1 b 3 Q 7 U 2 V j d G l v b j E v V G F i b G U x L 0 F 1 d G 9 S Z W 1 v d m V k Q 2 9 s d W 1 u c z E u e 1 F 0 e S B v c m R l c m V k L D E 4 f S Z x d W 9 0 O y w m c X V v d D t T Z W N 0 a W 9 u M S 9 U Y W J s Z T E v Q X V 0 b 1 J l b W 9 2 Z W R D b 2 x 1 b W 5 z M S 5 7 R 1 I g U X R 5 L D E 5 f S Z x d W 9 0 O y w m c X V v d D t T Z W N 0 a W 9 u M S 9 U Y W J s Z T E v Q X V 0 b 1 J l b W 9 2 Z W R D b 2 x 1 b W 5 z M S 5 7 R 1 I g d G 8 g Y m U g Z G 9 u Z S w y M H 0 m c X V v d D s s J n F 1 b 3 Q 7 U 2 V j d G l v b j E v V G F i b G U x L 0 F 1 d G 9 S Z W 1 v d m V k Q 2 9 s d W 1 u c z E u e 0 l S I F F 0 e S w y M X 0 m c X V v d D s s J n F 1 b 3 Q 7 U 2 V j d G l v b j E v V G F i b G U x L 0 F 1 d G 9 S Z W 1 v d m V k Q 2 9 s d W 1 u c z E u e 0 l S I H R v I G J l I G R v b m U s M j J 9 J n F 1 b 3 Q 7 L C Z x d W 9 0 O 1 N l Y 3 R p b 2 4 x L 1 R h Y m x l M S 9 B d X R v U m V t b 3 Z l Z E N v b H V t b n M x L n t J U i B E b 2 N 1 b W V u d C B O b y 4 s M j N 9 J n F 1 b 3 Q 7 L C Z x d W 9 0 O 1 N l Y 3 R p b 2 4 x L 1 R h Y m x l M S 9 B d X R v U m V t b 3 Z l Z E N v b H V t b n M x L n t Q T y B S Z X F 1 Z X N 0 Z W Q g R G F 0 Z S w y N H 0 m c X V v d D s s J n F 1 b 3 Q 7 U 2 V j d G l v b j E v V G F i b G U x L 0 F 1 d G 9 S Z W 1 v d m V k Q 2 9 s d W 1 u c z E u e 1 B P I F J l b G V h c 2 V k I E R h d G U s M j V 9 J n F 1 b 3 Q 7 L C Z x d W 9 0 O 1 N l Y 3 R p b 2 4 x L 1 R h Y m x l M S 9 B d X R v U m V t b 3 Z l Z E N v b H V t b n M x L n t J b n Z v a W N l I E R h d G U s M j Z 9 J n F 1 b 3 Q 7 L C Z x d W 9 0 O 1 N l Y 3 R p b 2 4 x L 1 R h Y m x l M S 9 B d X R v U m V t b 3 Z l Z E N v b H V t b n M x L n t E d W U g R G F 0 Z S w y N 3 0 m c X V v d D s s J n F 1 b 3 Q 7 U 2 V j d G l v b j E v V G F i b G U x L 0 F 1 d G 9 S Z W 1 v d m V k Q 2 9 s d W 1 u c z E u e 0 l 0 Z W 1 z I G 9 u I E x v Y W 4 s M j h 9 J n F 1 b 3 Q 7 L C Z x d W 9 0 O 1 N l Y 3 R p b 2 4 x L 1 R h Y m x l M S 9 B d X R v U m V t b 3 Z l Z E N v b H V t b n M x L n t J b m N v d G V y b X M o U G F y d C A x K S w y O X 0 m c X V v d D s s J n F 1 b 3 Q 7 U 2 V j d G l v b j E v V G F i b G U x L 0 F 1 d G 9 S Z W 1 v d m V k Q 2 9 s d W 1 u c z E u e 0 N h c n J p Z X I s M z B 9 J n F 1 b 3 Q 7 L C Z x d W 9 0 O 1 N l Y 3 R p b 2 4 x L 1 R h Y m x l M S 9 B d X R v U m V t b 3 Z l Z E N v b H V t b n M x L n t B V 0 I s M z F 9 J n F 1 b 3 Q 7 L C Z x d W 9 0 O 1 N l Y 3 R p b 2 4 x L 1 R h Y m x l M S 9 B d X R v U m V t b 3 Z l Z E N v b H V t b n M x L n t E Y X R l I G 9 m I E R p c m V j d C B T a G l w b W V u d C w z M n 0 m c X V v d D s s J n F 1 b 3 Q 7 U 2 V j d G l v b j E v V G F i b G U x L 0 F 1 d G 9 S Z W 1 v d m V k Q 2 9 s d W 1 u c z E u e 1 J l Y 2 V p d m V k I E R h d G U s M z N 9 J n F 1 b 3 Q 7 X S w m c X V v d D t D b 2 x 1 b W 5 D b 3 V u d C Z x d W 9 0 O z o z N C w m c X V v d D t L Z X l D b 2 x 1 b W 5 O Y W 1 l c y Z x d W 9 0 O z p b X S w m c X V v d D t D b 2 x 1 b W 5 J Z G V u d G l 0 a W V z J n F 1 b 3 Q 7 O l s m c X V v d D t T Z W N 0 a W 9 u M S 9 U Y W J s Z T E v Q X V 0 b 1 J l b W 9 2 Z W R D b 2 x 1 b W 5 z M S 5 7 T V I s M H 0 m c X V v d D s s J n F 1 b 3 Q 7 U 2 V j d G l v b j E v V G F i b G U x L 0 F 1 d G 9 S Z W 1 v d m V k Q 2 9 s d W 1 u c z E u e 0 5 l d H d v c m s g T n V t Y m V y L D F 9 J n F 1 b 3 Q 7 L C Z x d W 9 0 O 1 N l Y 3 R p b 2 4 x L 1 R h Y m x l M S 9 B d X R v U m V t b 3 Z l Z E N v b H V t b n M x L n t O Z X R 3 b 3 J r I E 5 h b W U s M n 0 m c X V v d D s s J n F 1 b 3 Q 7 U 2 V j d G l v b j E v V G F i b G U x L 0 F 1 d G 9 S Z W 1 v d m V k Q 2 9 s d W 1 u c z E u e 1 J F T U 9 U R S 9 J T k R P T 1 I s M 3 0 m c X V v d D s s J n F 1 b 3 Q 7 U 2 V j d G l v b j E v V G F i b G U x L 0 F 1 d G 9 S Z W 1 v d m V k Q 2 9 s d W 1 u c z E u e 1 J l c X V l c 3 R v c i w 0 f S Z x d W 9 0 O y w m c X V v d D t T Z W N 0 a W 9 u M S 9 U Y W J s Z T E v Q X V 0 b 1 J l b W 9 2 Z W R D b 2 x 1 b W 5 z M S 5 7 U m V x d W l z a X R p b 2 5 l c i w 1 f S Z x d W 9 0 O y w m c X V v d D t T Z W N 0 a W 9 u M S 9 U Y W J s Z T E v Q X V 0 b 1 J l b W 9 2 Z W R D b 2 x 1 b W 5 z M S 5 7 R U I v I E F S S U J B L D Z 9 J n F 1 b 3 Q 7 L C Z x d W 9 0 O 1 N l Y 3 R p b 2 4 x L 1 R h Y m x l M S 9 B d X R v U m V t b 3 Z l Z E N v b H V t b n M x L n t I V 0 1 E U y w 3 f S Z x d W 9 0 O y w m c X V v d D t T Z W N 0 a W 9 u M S 9 U Y W J s Z T E v Q X V 0 b 1 J l b W 9 2 Z W R D b 2 x 1 b W 5 z M S 5 7 V m V u Z G 9 y I E 5 v L D h 9 J n F 1 b 3 Q 7 L C Z x d W 9 0 O 1 N l Y 3 R p b 2 4 x L 1 R h Y m x l M S 9 B d X R v U m V t b 3 Z l Z E N v b H V t b n M x L n t W Z W 5 k b 3 I g T m F t Z S w 5 f S Z x d W 9 0 O y w m c X V v d D t T Z W N 0 a W 9 u M S 9 U Y W J s Z T E v Q X V 0 b 1 J l b W 9 2 Z W R D b 2 x 1 b W 5 z M S 5 7 U 2 h v c n Q g V G V 4 d C w x M H 0 m c X V v d D s s J n F 1 b 3 Q 7 U 2 V j d G l v b j E v V G F i b G U x L 0 F 1 d G 9 S Z W 1 v d m V k Q 2 9 s d W 1 u c z E u e 1 N o b 3 B w a W 5 n I E N h c n Q s M T F 9 J n F 1 b 3 Q 7 L C Z x d W 9 0 O 1 N l Y 3 R p b 2 4 x L 1 R h Y m x l M S 9 B d X R v U m V t b 3 Z l Z E N v b H V t b n M x L n t Q d X J j a G F z a W 5 n I E R v Y 3 V t Z W 5 0 L D E y f S Z x d W 9 0 O y w m c X V v d D t T Z W N 0 a W 9 u M S 9 U Y W J s Z T E v Q X V 0 b 1 J l b W 9 2 Z W R D b 2 x 1 b W 5 z M S 5 7 U E 8 g S X R l b S w x M 3 0 m c X V v d D s s J n F 1 b 3 Q 7 U 2 V j d G l v b j E v V G F i b G U x L 0 F 1 d G 9 S Z W 1 v d m V k Q 2 9 s d W 1 u c z E u e 0 5 l d C B Q c m l j Z S w x N H 0 m c X V v d D s s J n F 1 b 3 Q 7 U 2 V j d G l v b j E v V G F i b G U x L 0 F 1 d G 9 S Z W 1 v d m V k Q 2 9 s d W 1 u c z E u e 0 N 1 c n I g S 2 V 5 L D E 1 f S Z x d W 9 0 O y w m c X V v d D t T Z W N 0 a W 9 u M S 9 U Y W J s Z T E v Q X V 0 b 1 J l b W 9 2 Z W R D b 2 x 1 b W 5 z M S 5 7 V G 9 0 Y W w g T G l u Z S B J d G V t I F B y a W N l L D E 2 f S Z x d W 9 0 O y w m c X V v d D t T Z W N 0 a W 9 u M S 9 U Y W J s Z T E v Q X V 0 b 1 J l b W 9 2 Z W R D b 2 x 1 b W 5 z M S 5 7 R X h j a G F u Z 2 U g U m F 0 Z S w x N 3 0 m c X V v d D s s J n F 1 b 3 Q 7 U 2 V j d G l v b j E v V G F i b G U x L 0 F 1 d G 9 S Z W 1 v d m V k Q 2 9 s d W 1 u c z E u e 1 F 0 e S B v c m R l c m V k L D E 4 f S Z x d W 9 0 O y w m c X V v d D t T Z W N 0 a W 9 u M S 9 U Y W J s Z T E v Q X V 0 b 1 J l b W 9 2 Z W R D b 2 x 1 b W 5 z M S 5 7 R 1 I g U X R 5 L D E 5 f S Z x d W 9 0 O y w m c X V v d D t T Z W N 0 a W 9 u M S 9 U Y W J s Z T E v Q X V 0 b 1 J l b W 9 2 Z W R D b 2 x 1 b W 5 z M S 5 7 R 1 I g d G 8 g Y m U g Z G 9 u Z S w y M H 0 m c X V v d D s s J n F 1 b 3 Q 7 U 2 V j d G l v b j E v V G F i b G U x L 0 F 1 d G 9 S Z W 1 v d m V k Q 2 9 s d W 1 u c z E u e 0 l S I F F 0 e S w y M X 0 m c X V v d D s s J n F 1 b 3 Q 7 U 2 V j d G l v b j E v V G F i b G U x L 0 F 1 d G 9 S Z W 1 v d m V k Q 2 9 s d W 1 u c z E u e 0 l S I H R v I G J l I G R v b m U s M j J 9 J n F 1 b 3 Q 7 L C Z x d W 9 0 O 1 N l Y 3 R p b 2 4 x L 1 R h Y m x l M S 9 B d X R v U m V t b 3 Z l Z E N v b H V t b n M x L n t J U i B E b 2 N 1 b W V u d C B O b y 4 s M j N 9 J n F 1 b 3 Q 7 L C Z x d W 9 0 O 1 N l Y 3 R p b 2 4 x L 1 R h Y m x l M S 9 B d X R v U m V t b 3 Z l Z E N v b H V t b n M x L n t Q T y B S Z X F 1 Z X N 0 Z W Q g R G F 0 Z S w y N H 0 m c X V v d D s s J n F 1 b 3 Q 7 U 2 V j d G l v b j E v V G F i b G U x L 0 F 1 d G 9 S Z W 1 v d m V k Q 2 9 s d W 1 u c z E u e 1 B P I F J l b G V h c 2 V k I E R h d G U s M j V 9 J n F 1 b 3 Q 7 L C Z x d W 9 0 O 1 N l Y 3 R p b 2 4 x L 1 R h Y m x l M S 9 B d X R v U m V t b 3 Z l Z E N v b H V t b n M x L n t J b n Z v a W N l I E R h d G U s M j Z 9 J n F 1 b 3 Q 7 L C Z x d W 9 0 O 1 N l Y 3 R p b 2 4 x L 1 R h Y m x l M S 9 B d X R v U m V t b 3 Z l Z E N v b H V t b n M x L n t E d W U g R G F 0 Z S w y N 3 0 m c X V v d D s s J n F 1 b 3 Q 7 U 2 V j d G l v b j E v V G F i b G U x L 0 F 1 d G 9 S Z W 1 v d m V k Q 2 9 s d W 1 u c z E u e 0 l 0 Z W 1 z I G 9 u I E x v Y W 4 s M j h 9 J n F 1 b 3 Q 7 L C Z x d W 9 0 O 1 N l Y 3 R p b 2 4 x L 1 R h Y m x l M S 9 B d X R v U m V t b 3 Z l Z E N v b H V t b n M x L n t J b m N v d G V y b X M o U G F y d C A x K S w y O X 0 m c X V v d D s s J n F 1 b 3 Q 7 U 2 V j d G l v b j E v V G F i b G U x L 0 F 1 d G 9 S Z W 1 v d m V k Q 2 9 s d W 1 u c z E u e 0 N h c n J p Z X I s M z B 9 J n F 1 b 3 Q 7 L C Z x d W 9 0 O 1 N l Y 3 R p b 2 4 x L 1 R h Y m x l M S 9 B d X R v U m V t b 3 Z l Z E N v b H V t b n M x L n t B V 0 I s M z F 9 J n F 1 b 3 Q 7 L C Z x d W 9 0 O 1 N l Y 3 R p b 2 4 x L 1 R h Y m x l M S 9 B d X R v U m V t b 3 Z l Z E N v b H V t b n M x L n t E Y X R l I G 9 m I E R p c m V j d C B T a G l w b W V u d C w z M n 0 m c X V v d D s s J n F 1 b 3 Q 7 U 2 V j d G l v b j E v V G F i b G U x L 0 F 1 d G 9 S Z W 1 v d m V k Q 2 9 s d W 1 u c z E u e 1 J l Y 2 V p d m V k I E R h d G U s M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j V i N W E 2 O C 1 m Y m M 3 L T R m Z W E t O D A 4 N S 0 5 Y z h l Z j M z Z m J h Y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1 Q x N j o x N D o y N y 4 3 M D E z N j c w W i I g L z 4 8 R W 5 0 c n k g V H l w Z T 0 i R m l s b E N v b H V t b l R 5 c G V z I i B W Y W x 1 Z T 0 i c 0 F B T U F B Q V l H Q U F B R E J n W U F B d 0 1 G Q m d V Q U F 3 V U Z C U V V E Q n d j Q U F B Q U d B Q U F I Q n c 9 P S I g L z 4 8 R W 5 0 c n k g V H l w Z T 0 i R m l s b E N v b H V t b k 5 h b W V z I i B W Y W x 1 Z T 0 i c 1 s m c X V v d D t N U i Z x d W 9 0 O y w m c X V v d D t O Z X R 3 b 3 J r I E 5 1 b W J l c i Z x d W 9 0 O y w m c X V v d D t O Z X R 3 b 3 J r I E 5 h b W U m c X V v d D s s J n F 1 b 3 Q 7 U k V N T 1 R F L 0 l O R E 9 P U i Z x d W 9 0 O y w m c X V v d D t S Z X F 1 Z X N 0 b 3 I m c X V v d D s s J n F 1 b 3 Q 7 U m V x d W l z a X R p b 2 5 l c i Z x d W 9 0 O y w m c X V v d D t F Q i 8 g Q V J J Q k E m c X V v d D s s J n F 1 b 3 Q 7 S F d N R F M m c X V v d D s s J n F 1 b 3 Q 7 V m V u Z G 9 y I E 5 v J n F 1 b 3 Q 7 L C Z x d W 9 0 O 1 Z l b m R v c i B O Y W 1 l J n F 1 b 3 Q 7 L C Z x d W 9 0 O 1 N o b 3 J 0 I F R l e H Q m c X V v d D s s J n F 1 b 3 Q 7 U 2 h v c H B p b m c g Q 2 F y d C Z x d W 9 0 O y w m c X V v d D t Q d X J j a G F z a W 5 n I E R v Y 3 V t Z W 5 0 J n F 1 b 3 Q 7 L C Z x d W 9 0 O 1 B P I E l 0 Z W 0 m c X V v d D s s J n F 1 b 3 Q 7 T m V 0 I F B y a W N l J n F 1 b 3 Q 7 L C Z x d W 9 0 O 0 N 1 c n I g S 2 V 5 J n F 1 b 3 Q 7 L C Z x d W 9 0 O 1 R v d G F s I E x p b m U g S X R l b S B Q c m l j Z S Z x d W 9 0 O y w m c X V v d D t F e G N o Y W 5 n Z S B S Y X R l J n F 1 b 3 Q 7 L C Z x d W 9 0 O 1 F 0 e S B v c m R l c m V k J n F 1 b 3 Q 7 L C Z x d W 9 0 O 0 d S I F F 0 e S Z x d W 9 0 O y w m c X V v d D t H U i B 0 b y B i Z S B k b 2 5 l J n F 1 b 3 Q 7 L C Z x d W 9 0 O 0 l S I F F 0 e S Z x d W 9 0 O y w m c X V v d D t J U i B 0 b y B i Z S B k b 2 5 l J n F 1 b 3 Q 7 L C Z x d W 9 0 O 0 l S I E R v Y 3 V t Z W 5 0 I E 5 v L i Z x d W 9 0 O y w m c X V v d D t Q T y B S Z X F 1 Z X N 0 Z W Q g R G F 0 Z S Z x d W 9 0 O y w m c X V v d D t Q T y B S Z W x l Y X N l Z C B E Y X R l J n F 1 b 3 Q 7 L C Z x d W 9 0 O 0 l u d m 9 p Y 2 U g R G F 0 Z S Z x d W 9 0 O y w m c X V v d D t E d W U g R G F 0 Z S Z x d W 9 0 O y w m c X V v d D t J d G V t c y B v b i B M b 2 F u J n F 1 b 3 Q 7 L C Z x d W 9 0 O 0 l u Y 2 9 0 Z X J t c y h Q Y X J 0 I D E p J n F 1 b 3 Q 7 L C Z x d W 9 0 O 0 N h c n J p Z X I m c X V v d D s s J n F 1 b 3 Q 7 Q V d C J n F 1 b 3 Q 7 L C Z x d W 9 0 O 0 R h d G U g b 2 Y g R G l y Z W N 0 I F N o a X B t Z W 5 0 J n F 1 b 3 Q 7 L C Z x d W 9 0 O 1 J l Y 2 V p d m V k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y K S 9 B d X R v U m V t b 3 Z l Z E N v b H V t b n M x L n t N U i w w f S Z x d W 9 0 O y w m c X V v d D t T Z W N 0 a W 9 u M S 9 U Y W J s Z T E g K D I p L 0 F 1 d G 9 S Z W 1 v d m V k Q 2 9 s d W 1 u c z E u e 0 5 l d H d v c m s g T n V t Y m V y L D F 9 J n F 1 b 3 Q 7 L C Z x d W 9 0 O 1 N l Y 3 R p b 2 4 x L 1 R h Y m x l M S A o M i k v Q X V 0 b 1 J l b W 9 2 Z W R D b 2 x 1 b W 5 z M S 5 7 T m V 0 d 2 9 y a y B O Y W 1 l L D J 9 J n F 1 b 3 Q 7 L C Z x d W 9 0 O 1 N l Y 3 R p b 2 4 x L 1 R h Y m x l M S A o M i k v Q X V 0 b 1 J l b W 9 2 Z W R D b 2 x 1 b W 5 z M S 5 7 U k V N T 1 R F L 0 l O R E 9 P U i w z f S Z x d W 9 0 O y w m c X V v d D t T Z W N 0 a W 9 u M S 9 U Y W J s Z T E g K D I p L 0 F 1 d G 9 S Z W 1 v d m V k Q 2 9 s d W 1 u c z E u e 1 J l c X V l c 3 R v c i w 0 f S Z x d W 9 0 O y w m c X V v d D t T Z W N 0 a W 9 u M S 9 U Y W J s Z T E g K D I p L 0 F 1 d G 9 S Z W 1 v d m V k Q 2 9 s d W 1 u c z E u e 1 J l c X V p c 2 l 0 a W 9 u Z X I s N X 0 m c X V v d D s s J n F 1 b 3 Q 7 U 2 V j d G l v b j E v V G F i b G U x I C g y K S 9 B d X R v U m V t b 3 Z l Z E N v b H V t b n M x L n t F Q i 8 g Q V J J Q k E s N n 0 m c X V v d D s s J n F 1 b 3 Q 7 U 2 V j d G l v b j E v V G F i b G U x I C g y K S 9 B d X R v U m V t b 3 Z l Z E N v b H V t b n M x L n t I V 0 1 E U y w 3 f S Z x d W 9 0 O y w m c X V v d D t T Z W N 0 a W 9 u M S 9 U Y W J s Z T E g K D I p L 0 F 1 d G 9 S Z W 1 v d m V k Q 2 9 s d W 1 u c z E u e 1 Z l b m R v c i B O b y w 4 f S Z x d W 9 0 O y w m c X V v d D t T Z W N 0 a W 9 u M S 9 U Y W J s Z T E g K D I p L 0 F 1 d G 9 S Z W 1 v d m V k Q 2 9 s d W 1 u c z E u e 1 Z l b m R v c i B O Y W 1 l L D l 9 J n F 1 b 3 Q 7 L C Z x d W 9 0 O 1 N l Y 3 R p b 2 4 x L 1 R h Y m x l M S A o M i k v Q X V 0 b 1 J l b W 9 2 Z W R D b 2 x 1 b W 5 z M S 5 7 U 2 h v c n Q g V G V 4 d C w x M H 0 m c X V v d D s s J n F 1 b 3 Q 7 U 2 V j d G l v b j E v V G F i b G U x I C g y K S 9 B d X R v U m V t b 3 Z l Z E N v b H V t b n M x L n t T a G 9 w c G l u Z y B D Y X J 0 L D E x f S Z x d W 9 0 O y w m c X V v d D t T Z W N 0 a W 9 u M S 9 U Y W J s Z T E g K D I p L 0 F 1 d G 9 S Z W 1 v d m V k Q 2 9 s d W 1 u c z E u e 1 B 1 c m N o Y X N p b m c g R G 9 j d W 1 l b n Q s M T J 9 J n F 1 b 3 Q 7 L C Z x d W 9 0 O 1 N l Y 3 R p b 2 4 x L 1 R h Y m x l M S A o M i k v Q X V 0 b 1 J l b W 9 2 Z W R D b 2 x 1 b W 5 z M S 5 7 U E 8 g S X R l b S w x M 3 0 m c X V v d D s s J n F 1 b 3 Q 7 U 2 V j d G l v b j E v V G F i b G U x I C g y K S 9 B d X R v U m V t b 3 Z l Z E N v b H V t b n M x L n t O Z X Q g U H J p Y 2 U s M T R 9 J n F 1 b 3 Q 7 L C Z x d W 9 0 O 1 N l Y 3 R p b 2 4 x L 1 R h Y m x l M S A o M i k v Q X V 0 b 1 J l b W 9 2 Z W R D b 2 x 1 b W 5 z M S 5 7 Q 3 V y c i B L Z X k s M T V 9 J n F 1 b 3 Q 7 L C Z x d W 9 0 O 1 N l Y 3 R p b 2 4 x L 1 R h Y m x l M S A o M i k v Q X V 0 b 1 J l b W 9 2 Z W R D b 2 x 1 b W 5 z M S 5 7 V G 9 0 Y W w g T G l u Z S B J d G V t I F B y a W N l L D E 2 f S Z x d W 9 0 O y w m c X V v d D t T Z W N 0 a W 9 u M S 9 U Y W J s Z T E g K D I p L 0 F 1 d G 9 S Z W 1 v d m V k Q 2 9 s d W 1 u c z E u e 0 V 4 Y 2 h h b m d l I F J h d G U s M T d 9 J n F 1 b 3 Q 7 L C Z x d W 9 0 O 1 N l Y 3 R p b 2 4 x L 1 R h Y m x l M S A o M i k v Q X V 0 b 1 J l b W 9 2 Z W R D b 2 x 1 b W 5 z M S 5 7 U X R 5 I G 9 y Z G V y Z W Q s M T h 9 J n F 1 b 3 Q 7 L C Z x d W 9 0 O 1 N l Y 3 R p b 2 4 x L 1 R h Y m x l M S A o M i k v Q X V 0 b 1 J l b W 9 2 Z W R D b 2 x 1 b W 5 z M S 5 7 R 1 I g U X R 5 L D E 5 f S Z x d W 9 0 O y w m c X V v d D t T Z W N 0 a W 9 u M S 9 U Y W J s Z T E g K D I p L 0 F 1 d G 9 S Z W 1 v d m V k Q 2 9 s d W 1 u c z E u e 0 d S I H R v I G J l I G R v b m U s M j B 9 J n F 1 b 3 Q 7 L C Z x d W 9 0 O 1 N l Y 3 R p b 2 4 x L 1 R h Y m x l M S A o M i k v Q X V 0 b 1 J l b W 9 2 Z W R D b 2 x 1 b W 5 z M S 5 7 S V I g U X R 5 L D I x f S Z x d W 9 0 O y w m c X V v d D t T Z W N 0 a W 9 u M S 9 U Y W J s Z T E g K D I p L 0 F 1 d G 9 S Z W 1 v d m V k Q 2 9 s d W 1 u c z E u e 0 l S I H R v I G J l I G R v b m U s M j J 9 J n F 1 b 3 Q 7 L C Z x d W 9 0 O 1 N l Y 3 R p b 2 4 x L 1 R h Y m x l M S A o M i k v Q X V 0 b 1 J l b W 9 2 Z W R D b 2 x 1 b W 5 z M S 5 7 S V I g R G 9 j d W 1 l b n Q g T m 8 u L D I z f S Z x d W 9 0 O y w m c X V v d D t T Z W N 0 a W 9 u M S 9 U Y W J s Z T E g K D I p L 0 F 1 d G 9 S Z W 1 v d m V k Q 2 9 s d W 1 u c z E u e 1 B P I F J l c X V l c 3 R l Z C B E Y X R l L D I 0 f S Z x d W 9 0 O y w m c X V v d D t T Z W N 0 a W 9 u M S 9 U Y W J s Z T E g K D I p L 0 F 1 d G 9 S Z W 1 v d m V k Q 2 9 s d W 1 u c z E u e 1 B P I F J l b G V h c 2 V k I E R h d G U s M j V 9 J n F 1 b 3 Q 7 L C Z x d W 9 0 O 1 N l Y 3 R p b 2 4 x L 1 R h Y m x l M S A o M i k v Q X V 0 b 1 J l b W 9 2 Z W R D b 2 x 1 b W 5 z M S 5 7 S W 5 2 b 2 l j Z S B E Y X R l L D I 2 f S Z x d W 9 0 O y w m c X V v d D t T Z W N 0 a W 9 u M S 9 U Y W J s Z T E g K D I p L 0 F 1 d G 9 S Z W 1 v d m V k Q 2 9 s d W 1 u c z E u e 0 R 1 Z S B E Y X R l L D I 3 f S Z x d W 9 0 O y w m c X V v d D t T Z W N 0 a W 9 u M S 9 U Y W J s Z T E g K D I p L 0 F 1 d G 9 S Z W 1 v d m V k Q 2 9 s d W 1 u c z E u e 0 l 0 Z W 1 z I G 9 u I E x v Y W 4 s M j h 9 J n F 1 b 3 Q 7 L C Z x d W 9 0 O 1 N l Y 3 R p b 2 4 x L 1 R h Y m x l M S A o M i k v Q X V 0 b 1 J l b W 9 2 Z W R D b 2 x 1 b W 5 z M S 5 7 S W 5 j b 3 R l c m 1 z K F B h c n Q g M S k s M j l 9 J n F 1 b 3 Q 7 L C Z x d W 9 0 O 1 N l Y 3 R p b 2 4 x L 1 R h Y m x l M S A o M i k v Q X V 0 b 1 J l b W 9 2 Z W R D b 2 x 1 b W 5 z M S 5 7 Q 2 F y c m l l c i w z M H 0 m c X V v d D s s J n F 1 b 3 Q 7 U 2 V j d G l v b j E v V G F i b G U x I C g y K S 9 B d X R v U m V t b 3 Z l Z E N v b H V t b n M x L n t B V 0 I s M z F 9 J n F 1 b 3 Q 7 L C Z x d W 9 0 O 1 N l Y 3 R p b 2 4 x L 1 R h Y m x l M S A o M i k v Q X V 0 b 1 J l b W 9 2 Z W R D b 2 x 1 b W 5 z M S 5 7 R G F 0 Z S B v Z i B E a X J l Y 3 Q g U 2 h p c G 1 l b n Q s M z J 9 J n F 1 b 3 Q 7 L C Z x d W 9 0 O 1 N l Y 3 R p b 2 4 x L 1 R h Y m x l M S A o M i k v Q X V 0 b 1 J l b W 9 2 Z W R D b 2 x 1 b W 5 z M S 5 7 U m V j Z W l 2 Z W Q g R G F 0 Z S w z M 3 0 m c X V v d D t d L C Z x d W 9 0 O 0 N v b H V t b k N v d W 5 0 J n F 1 b 3 Q 7 O j M 0 L C Z x d W 9 0 O 0 t l e U N v b H V t b k 5 h b W V z J n F 1 b 3 Q 7 O l t d L C Z x d W 9 0 O 0 N v b H V t b k l k Z W 5 0 a X R p Z X M m c X V v d D s 6 W y Z x d W 9 0 O 1 N l Y 3 R p b 2 4 x L 1 R h Y m x l M S A o M i k v Q X V 0 b 1 J l b W 9 2 Z W R D b 2 x 1 b W 5 z M S 5 7 T V I s M H 0 m c X V v d D s s J n F 1 b 3 Q 7 U 2 V j d G l v b j E v V G F i b G U x I C g y K S 9 B d X R v U m V t b 3 Z l Z E N v b H V t b n M x L n t O Z X R 3 b 3 J r I E 5 1 b W J l c i w x f S Z x d W 9 0 O y w m c X V v d D t T Z W N 0 a W 9 u M S 9 U Y W J s Z T E g K D I p L 0 F 1 d G 9 S Z W 1 v d m V k Q 2 9 s d W 1 u c z E u e 0 5 l d H d v c m s g T m F t Z S w y f S Z x d W 9 0 O y w m c X V v d D t T Z W N 0 a W 9 u M S 9 U Y W J s Z T E g K D I p L 0 F 1 d G 9 S Z W 1 v d m V k Q 2 9 s d W 1 u c z E u e 1 J F T U 9 U R S 9 J T k R P T 1 I s M 3 0 m c X V v d D s s J n F 1 b 3 Q 7 U 2 V j d G l v b j E v V G F i b G U x I C g y K S 9 B d X R v U m V t b 3 Z l Z E N v b H V t b n M x L n t S Z X F 1 Z X N 0 b 3 I s N H 0 m c X V v d D s s J n F 1 b 3 Q 7 U 2 V j d G l v b j E v V G F i b G U x I C g y K S 9 B d X R v U m V t b 3 Z l Z E N v b H V t b n M x L n t S Z X F 1 a X N p d G l v b m V y L D V 9 J n F 1 b 3 Q 7 L C Z x d W 9 0 O 1 N l Y 3 R p b 2 4 x L 1 R h Y m x l M S A o M i k v Q X V 0 b 1 J l b W 9 2 Z W R D b 2 x 1 b W 5 z M S 5 7 R U I v I E F S S U J B L D Z 9 J n F 1 b 3 Q 7 L C Z x d W 9 0 O 1 N l Y 3 R p b 2 4 x L 1 R h Y m x l M S A o M i k v Q X V 0 b 1 J l b W 9 2 Z W R D b 2 x 1 b W 5 z M S 5 7 S F d N R F M s N 3 0 m c X V v d D s s J n F 1 b 3 Q 7 U 2 V j d G l v b j E v V G F i b G U x I C g y K S 9 B d X R v U m V t b 3 Z l Z E N v b H V t b n M x L n t W Z W 5 k b 3 I g T m 8 s O H 0 m c X V v d D s s J n F 1 b 3 Q 7 U 2 V j d G l v b j E v V G F i b G U x I C g y K S 9 B d X R v U m V t b 3 Z l Z E N v b H V t b n M x L n t W Z W 5 k b 3 I g T m F t Z S w 5 f S Z x d W 9 0 O y w m c X V v d D t T Z W N 0 a W 9 u M S 9 U Y W J s Z T E g K D I p L 0 F 1 d G 9 S Z W 1 v d m V k Q 2 9 s d W 1 u c z E u e 1 N o b 3 J 0 I F R l e H Q s M T B 9 J n F 1 b 3 Q 7 L C Z x d W 9 0 O 1 N l Y 3 R p b 2 4 x L 1 R h Y m x l M S A o M i k v Q X V 0 b 1 J l b W 9 2 Z W R D b 2 x 1 b W 5 z M S 5 7 U 2 h v c H B p b m c g Q 2 F y d C w x M X 0 m c X V v d D s s J n F 1 b 3 Q 7 U 2 V j d G l v b j E v V G F i b G U x I C g y K S 9 B d X R v U m V t b 3 Z l Z E N v b H V t b n M x L n t Q d X J j a G F z a W 5 n I E R v Y 3 V t Z W 5 0 L D E y f S Z x d W 9 0 O y w m c X V v d D t T Z W N 0 a W 9 u M S 9 U Y W J s Z T E g K D I p L 0 F 1 d G 9 S Z W 1 v d m V k Q 2 9 s d W 1 u c z E u e 1 B P I E l 0 Z W 0 s M T N 9 J n F 1 b 3 Q 7 L C Z x d W 9 0 O 1 N l Y 3 R p b 2 4 x L 1 R h Y m x l M S A o M i k v Q X V 0 b 1 J l b W 9 2 Z W R D b 2 x 1 b W 5 z M S 5 7 T m V 0 I F B y a W N l L D E 0 f S Z x d W 9 0 O y w m c X V v d D t T Z W N 0 a W 9 u M S 9 U Y W J s Z T E g K D I p L 0 F 1 d G 9 S Z W 1 v d m V k Q 2 9 s d W 1 u c z E u e 0 N 1 c n I g S 2 V 5 L D E 1 f S Z x d W 9 0 O y w m c X V v d D t T Z W N 0 a W 9 u M S 9 U Y W J s Z T E g K D I p L 0 F 1 d G 9 S Z W 1 v d m V k Q 2 9 s d W 1 u c z E u e 1 R v d G F s I E x p b m U g S X R l b S B Q c m l j Z S w x N n 0 m c X V v d D s s J n F 1 b 3 Q 7 U 2 V j d G l v b j E v V G F i b G U x I C g y K S 9 B d X R v U m V t b 3 Z l Z E N v b H V t b n M x L n t F e G N o Y W 5 n Z S B S Y X R l L D E 3 f S Z x d W 9 0 O y w m c X V v d D t T Z W N 0 a W 9 u M S 9 U Y W J s Z T E g K D I p L 0 F 1 d G 9 S Z W 1 v d m V k Q 2 9 s d W 1 u c z E u e 1 F 0 e S B v c m R l c m V k L D E 4 f S Z x d W 9 0 O y w m c X V v d D t T Z W N 0 a W 9 u M S 9 U Y W J s Z T E g K D I p L 0 F 1 d G 9 S Z W 1 v d m V k Q 2 9 s d W 1 u c z E u e 0 d S I F F 0 e S w x O X 0 m c X V v d D s s J n F 1 b 3 Q 7 U 2 V j d G l v b j E v V G F i b G U x I C g y K S 9 B d X R v U m V t b 3 Z l Z E N v b H V t b n M x L n t H U i B 0 b y B i Z S B k b 2 5 l L D I w f S Z x d W 9 0 O y w m c X V v d D t T Z W N 0 a W 9 u M S 9 U Y W J s Z T E g K D I p L 0 F 1 d G 9 S Z W 1 v d m V k Q 2 9 s d W 1 u c z E u e 0 l S I F F 0 e S w y M X 0 m c X V v d D s s J n F 1 b 3 Q 7 U 2 V j d G l v b j E v V G F i b G U x I C g y K S 9 B d X R v U m V t b 3 Z l Z E N v b H V t b n M x L n t J U i B 0 b y B i Z S B k b 2 5 l L D I y f S Z x d W 9 0 O y w m c X V v d D t T Z W N 0 a W 9 u M S 9 U Y W J s Z T E g K D I p L 0 F 1 d G 9 S Z W 1 v d m V k Q 2 9 s d W 1 u c z E u e 0 l S I E R v Y 3 V t Z W 5 0 I E 5 v L i w y M 3 0 m c X V v d D s s J n F 1 b 3 Q 7 U 2 V j d G l v b j E v V G F i b G U x I C g y K S 9 B d X R v U m V t b 3 Z l Z E N v b H V t b n M x L n t Q T y B S Z X F 1 Z X N 0 Z W Q g R G F 0 Z S w y N H 0 m c X V v d D s s J n F 1 b 3 Q 7 U 2 V j d G l v b j E v V G F i b G U x I C g y K S 9 B d X R v U m V t b 3 Z l Z E N v b H V t b n M x L n t Q T y B S Z W x l Y X N l Z C B E Y X R l L D I 1 f S Z x d W 9 0 O y w m c X V v d D t T Z W N 0 a W 9 u M S 9 U Y W J s Z T E g K D I p L 0 F 1 d G 9 S Z W 1 v d m V k Q 2 9 s d W 1 u c z E u e 0 l u d m 9 p Y 2 U g R G F 0 Z S w y N n 0 m c X V v d D s s J n F 1 b 3 Q 7 U 2 V j d G l v b j E v V G F i b G U x I C g y K S 9 B d X R v U m V t b 3 Z l Z E N v b H V t b n M x L n t E d W U g R G F 0 Z S w y N 3 0 m c X V v d D s s J n F 1 b 3 Q 7 U 2 V j d G l v b j E v V G F i b G U x I C g y K S 9 B d X R v U m V t b 3 Z l Z E N v b H V t b n M x L n t J d G V t c y B v b i B M b 2 F u L D I 4 f S Z x d W 9 0 O y w m c X V v d D t T Z W N 0 a W 9 u M S 9 U Y W J s Z T E g K D I p L 0 F 1 d G 9 S Z W 1 v d m V k Q 2 9 s d W 1 u c z E u e 0 l u Y 2 9 0 Z X J t c y h Q Y X J 0 I D E p L D I 5 f S Z x d W 9 0 O y w m c X V v d D t T Z W N 0 a W 9 u M S 9 U Y W J s Z T E g K D I p L 0 F 1 d G 9 S Z W 1 v d m V k Q 2 9 s d W 1 u c z E u e 0 N h c n J p Z X I s M z B 9 J n F 1 b 3 Q 7 L C Z x d W 9 0 O 1 N l Y 3 R p b 2 4 x L 1 R h Y m x l M S A o M i k v Q X V 0 b 1 J l b W 9 2 Z W R D b 2 x 1 b W 5 z M S 5 7 Q V d C L D M x f S Z x d W 9 0 O y w m c X V v d D t T Z W N 0 a W 9 u M S 9 U Y W J s Z T E g K D I p L 0 F 1 d G 9 S Z W 1 v d m V k Q 2 9 s d W 1 u c z E u e 0 R h d G U g b 2 Y g R G l y Z W N 0 I F N o a X B t Z W 5 0 L D M y f S Z x d W 9 0 O y w m c X V v d D t T Z W N 0 a W 9 u M S 9 U Y W J s Z T E g K D I p L 0 F 1 d G 9 S Z W 1 v d m V k Q 2 9 s d W 1 u c z E u e 1 J l Y 2 V p d m V k I E R h d G U s M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Z p b G x l Z C U y M E R v d 2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8 r v u X 0 X B k O u X w e Y G Y H y Z g A A A A A C A A A A A A A Q Z g A A A A E A A C A A A A A b / G 3 Y n 3 S P r L I I H Z w m v Q A G M Y j v W E x Q T x 0 s S O W I e i 3 4 l w A A A A A O g A A A A A I A A C A A A A B K 3 0 9 J T M U Z i i I K T V b w H 3 + E N 4 7 Q G 3 6 T t Q X R y e 1 E E Y o O Z V A A A A D 4 0 g H f d 2 u 0 m q D C f c 8 B K b 6 M T N f i w Z J 6 g d + r Y O R u / + r f l z F m N e P j L 3 e 7 t Z g Y y n g z r t z p H D Q f f g a E K 5 P R s Y n X S 2 L f a K v 0 d t m z S o S z Y I 6 n U N b P 4 U A A A A C l l k k f 7 b s F v f V v h T 3 o o s P 6 v A f N 5 I O W G Z E a K g G R m T g r 8 d s i Q 5 + h R I b Q i L F A q T 7 t h 9 z Z 2 o I p d o o O w g s q h / a g 3 t X Y < / D a t a M a s h u p > 
</file>

<file path=customXml/itemProps1.xml><?xml version="1.0" encoding="utf-8"?>
<ds:datastoreItem xmlns:ds="http://schemas.openxmlformats.org/officeDocument/2006/customXml" ds:itemID="{1B76A150-743B-4455-91A5-5E73B47532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SIF</vt:lpstr>
      <vt:lpstr>MasterData</vt:lpstr>
      <vt:lpstr>Sheet4</vt:lpstr>
      <vt:lpstr>VendorLookup</vt:lpstr>
      <vt:lpstr>RequestorLookup</vt:lpstr>
      <vt:lpstr>NetworkLookup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Elodie Ngo</dc:creator>
  <cp:lastModifiedBy>Elodie Ngo</cp:lastModifiedBy>
  <dcterms:created xsi:type="dcterms:W3CDTF">2025-07-27T14:27:47Z</dcterms:created>
  <dcterms:modified xsi:type="dcterms:W3CDTF">2025-07-27T21:41:52Z</dcterms:modified>
</cp:coreProperties>
</file>