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olo\Desktop\GitHub_Oraux_agreg\LC\LC 24 Optimisation d'un procédé chimique (CPGE)\"/>
    </mc:Choice>
  </mc:AlternateContent>
  <xr:revisionPtr revIDLastSave="0" documentId="13_ncr:1_{D24F9016-0EBB-41A3-A8F4-F6697AB55A14}" xr6:coauthVersionLast="45" xr6:coauthVersionMax="45" xr10:uidLastSave="{00000000-0000-0000-0000-000000000000}"/>
  <bookViews>
    <workbookView xWindow="1560" yWindow="855" windowWidth="14640" windowHeight="10065" xr2:uid="{00000000-000D-0000-FFFF-FFFF00000000}"/>
  </bookViews>
  <sheets>
    <sheet name="Ks acide benzoïque en fonc° T°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3" l="1"/>
  <c r="N21" i="3"/>
  <c r="N20" i="3"/>
  <c r="N19" i="3"/>
  <c r="I19" i="3" l="1"/>
  <c r="M20" i="3" l="1"/>
  <c r="M21" i="3"/>
  <c r="M22" i="3"/>
  <c r="M19" i="3"/>
  <c r="I22" i="3"/>
  <c r="L22" i="3" s="1"/>
  <c r="I21" i="3"/>
  <c r="L21" i="3" s="1"/>
  <c r="I20" i="3"/>
  <c r="L20" i="3" s="1"/>
  <c r="F17" i="3"/>
  <c r="F11" i="3"/>
  <c r="J19" i="3" l="1"/>
  <c r="J22" i="3"/>
  <c r="J20" i="3"/>
  <c r="L19" i="3"/>
  <c r="J21" i="3"/>
</calcChain>
</file>

<file path=xl/sharedStrings.xml><?xml version="1.0" encoding="utf-8"?>
<sst xmlns="http://schemas.openxmlformats.org/spreadsheetml/2006/main" count="69" uniqueCount="39">
  <si>
    <t xml:space="preserve">préparation de la solution saturée </t>
  </si>
  <si>
    <t>méthode utilisée</t>
  </si>
  <si>
    <t>pipette Pasteur</t>
  </si>
  <si>
    <t>quelques gouttes de BBT</t>
  </si>
  <si>
    <t>balance (g)</t>
  </si>
  <si>
    <t>incertitude</t>
  </si>
  <si>
    <t xml:space="preserve">pipette jaugée (mL) </t>
  </si>
  <si>
    <t>fiole de 100mL (mL)</t>
  </si>
  <si>
    <t>titrage</t>
  </si>
  <si>
    <t xml:space="preserve">Burette graduée 25mL </t>
  </si>
  <si>
    <t>Solution 25°C colorimtrie BBT</t>
  </si>
  <si>
    <t xml:space="preserve">         ?</t>
  </si>
  <si>
    <t>préparation solution titrante à 0,1 Mol/L</t>
  </si>
  <si>
    <t>concentration OH-</t>
  </si>
  <si>
    <t>préparation solution titrante à 2E-2 Mol/L</t>
  </si>
  <si>
    <t>Pr 25°C et 50°C</t>
  </si>
  <si>
    <t>pr 10°C et 0°C</t>
  </si>
  <si>
    <t>Solution 0°C colorimtrie BBT</t>
  </si>
  <si>
    <t>Solution 10°C colorimtrie BBT</t>
  </si>
  <si>
    <t>Solution 50°C colorimtrie BBT</t>
  </si>
  <si>
    <t xml:space="preserve">   Ks valeur</t>
  </si>
  <si>
    <t>ln(Ks)</t>
  </si>
  <si>
    <t>1/T</t>
  </si>
  <si>
    <t>Température (K)</t>
  </si>
  <si>
    <t xml:space="preserve">0°C = </t>
  </si>
  <si>
    <t xml:space="preserve">10°C = </t>
  </si>
  <si>
    <t>25°C =</t>
  </si>
  <si>
    <t>50°C =</t>
  </si>
  <si>
    <t>grandeur mesurée</t>
  </si>
  <si>
    <t>BBT</t>
  </si>
  <si>
    <t>volume à prélever de la solution à 0,1mol/L</t>
  </si>
  <si>
    <t>fiole de 100mL (L)</t>
  </si>
  <si>
    <t>volume d'eau a ajouter (L)</t>
  </si>
  <si>
    <t>masse soude (g)</t>
  </si>
  <si>
    <t>pipette jaugée (L)</t>
  </si>
  <si>
    <t>volume V0 solution saturée (L)</t>
  </si>
  <si>
    <t>Volume à l'équivalence (L)</t>
  </si>
  <si>
    <t>Volume à l'équivalence(L)</t>
  </si>
  <si>
    <t xml:space="preserve">Expérience 2  : détermination du Ks  de l'acide benzoïque en f° de T°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</si>
</sst>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11" fontId="0" fillId="0" borderId="13" xfId="0" applyNumberFormat="1" applyBorder="1"/>
    <xf numFmtId="11" fontId="0" fillId="0" borderId="16" xfId="0" applyNumberFormat="1" applyBorder="1"/>
    <xf numFmtId="0" fontId="0" fillId="0" borderId="13" xfId="0" applyBorder="1"/>
    <xf numFmtId="0" fontId="0" fillId="6" borderId="13" xfId="0" applyFill="1" applyBorder="1"/>
    <xf numFmtId="0" fontId="0" fillId="0" borderId="19" xfId="0" applyBorder="1"/>
    <xf numFmtId="0" fontId="0" fillId="6" borderId="20" xfId="0" applyFill="1" applyBorder="1"/>
    <xf numFmtId="0" fontId="0" fillId="0" borderId="16" xfId="0" applyBorder="1"/>
    <xf numFmtId="0" fontId="2" fillId="7" borderId="15" xfId="0" applyFont="1" applyFill="1" applyBorder="1"/>
    <xf numFmtId="0" fontId="0" fillId="0" borderId="25" xfId="0" applyBorder="1"/>
    <xf numFmtId="0" fontId="0" fillId="6" borderId="26" xfId="0" applyFill="1" applyBorder="1"/>
    <xf numFmtId="11" fontId="0" fillId="0" borderId="27" xfId="0" applyNumberFormat="1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11" fontId="0" fillId="0" borderId="2" xfId="0" applyNumberFormat="1" applyBorder="1"/>
    <xf numFmtId="0" fontId="0" fillId="9" borderId="23" xfId="0" applyFill="1" applyBorder="1"/>
    <xf numFmtId="0" fontId="2" fillId="8" borderId="28" xfId="0" applyFont="1" applyFill="1" applyBorder="1"/>
    <xf numFmtId="0" fontId="0" fillId="6" borderId="29" xfId="0" applyFill="1" applyBorder="1"/>
    <xf numFmtId="0" fontId="0" fillId="0" borderId="30" xfId="0" applyBorder="1"/>
    <xf numFmtId="0" fontId="0" fillId="0" borderId="31" xfId="0" applyNumberFormat="1" applyBorder="1" applyAlignment="1"/>
    <xf numFmtId="0" fontId="0" fillId="0" borderId="32" xfId="0" applyNumberFormat="1" applyBorder="1"/>
    <xf numFmtId="0" fontId="0" fillId="0" borderId="31" xfId="0" applyBorder="1" applyAlignment="1"/>
    <xf numFmtId="0" fontId="0" fillId="0" borderId="33" xfId="0" applyBorder="1"/>
    <xf numFmtId="0" fontId="0" fillId="0" borderId="34" xfId="0" applyBorder="1" applyAlignment="1"/>
    <xf numFmtId="0" fontId="0" fillId="0" borderId="22" xfId="0" applyNumberFormat="1" applyBorder="1"/>
    <xf numFmtId="0" fontId="0" fillId="0" borderId="35" xfId="0" applyBorder="1"/>
    <xf numFmtId="0" fontId="0" fillId="0" borderId="17" xfId="0" applyBorder="1"/>
    <xf numFmtId="0" fontId="0" fillId="0" borderId="36" xfId="0" applyBorder="1"/>
    <xf numFmtId="0" fontId="0" fillId="0" borderId="0" xfId="0" applyBorder="1" applyAlignment="1"/>
    <xf numFmtId="0" fontId="2" fillId="0" borderId="0" xfId="0" applyFont="1" applyAlignment="1"/>
    <xf numFmtId="0" fontId="2" fillId="0" borderId="0" xfId="0" applyFont="1"/>
    <xf numFmtId="11" fontId="0" fillId="0" borderId="1" xfId="0" applyNumberFormat="1" applyBorder="1"/>
    <xf numFmtId="11" fontId="0" fillId="0" borderId="15" xfId="0" applyNumberFormat="1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3FBC-34D6-4FFD-8ADA-8598171A6BBF}">
  <dimension ref="A1:P23"/>
  <sheetViews>
    <sheetView tabSelected="1" zoomScale="85" zoomScaleNormal="85" workbookViewId="0">
      <selection sqref="A1:H1"/>
    </sheetView>
  </sheetViews>
  <sheetFormatPr baseColWidth="10" defaultRowHeight="15" x14ac:dyDescent="0.25"/>
  <cols>
    <col min="2" max="2" width="30" customWidth="1"/>
    <col min="3" max="3" width="15.5703125" customWidth="1"/>
    <col min="4" max="4" width="15.28515625" customWidth="1"/>
    <col min="8" max="8" width="12.7109375" customWidth="1"/>
    <col min="10" max="10" width="17.140625" customWidth="1"/>
    <col min="14" max="14" width="14.85546875" customWidth="1"/>
  </cols>
  <sheetData>
    <row r="1" spans="1:16" x14ac:dyDescent="0.25">
      <c r="A1" s="43" t="s">
        <v>38</v>
      </c>
      <c r="B1" s="43"/>
      <c r="C1" s="43"/>
      <c r="D1" s="43"/>
      <c r="E1" s="43"/>
      <c r="F1" s="43"/>
      <c r="G1" s="43"/>
      <c r="H1" s="43"/>
    </row>
    <row r="2" spans="1:16" ht="15.75" thickBot="1" x14ac:dyDescent="0.3">
      <c r="B2" s="49" t="s">
        <v>0</v>
      </c>
      <c r="C2" s="49"/>
      <c r="D2" s="49"/>
      <c r="I2" s="49" t="s">
        <v>8</v>
      </c>
      <c r="J2" s="49"/>
      <c r="K2" s="49"/>
      <c r="L2" s="49"/>
      <c r="M2" s="49"/>
      <c r="N2" s="49"/>
    </row>
    <row r="3" spans="1:16" ht="15.75" thickTop="1" x14ac:dyDescent="0.25">
      <c r="A3" s="53" t="s">
        <v>28</v>
      </c>
      <c r="B3" s="54"/>
      <c r="C3" s="60" t="s">
        <v>1</v>
      </c>
      <c r="D3" s="59"/>
      <c r="E3" s="13"/>
      <c r="F3" s="14" t="s">
        <v>5</v>
      </c>
      <c r="I3" s="44" t="s">
        <v>17</v>
      </c>
      <c r="J3" s="45"/>
      <c r="K3" s="70"/>
      <c r="L3" s="71"/>
      <c r="M3" s="71"/>
      <c r="N3" s="72"/>
    </row>
    <row r="4" spans="1:16" x14ac:dyDescent="0.25">
      <c r="A4" s="55" t="s">
        <v>35</v>
      </c>
      <c r="B4" s="56"/>
      <c r="C4" s="55" t="s">
        <v>34</v>
      </c>
      <c r="D4" s="56"/>
      <c r="E4" s="40">
        <v>0.02</v>
      </c>
      <c r="F4" s="9">
        <v>3.0000000000000001E-5</v>
      </c>
      <c r="G4" s="61"/>
      <c r="H4" s="48"/>
      <c r="I4" s="51" t="s">
        <v>28</v>
      </c>
      <c r="J4" s="50"/>
      <c r="K4" s="46" t="s">
        <v>1</v>
      </c>
      <c r="L4" s="46"/>
      <c r="M4" s="2"/>
      <c r="N4" s="12" t="s">
        <v>5</v>
      </c>
    </row>
    <row r="5" spans="1:16" ht="15.75" thickBot="1" x14ac:dyDescent="0.3">
      <c r="A5" s="52" t="s">
        <v>29</v>
      </c>
      <c r="B5" s="47"/>
      <c r="C5" s="52" t="s">
        <v>2</v>
      </c>
      <c r="D5" s="47"/>
      <c r="E5" s="65" t="s">
        <v>3</v>
      </c>
      <c r="F5" s="66"/>
      <c r="I5" s="52" t="s">
        <v>36</v>
      </c>
      <c r="J5" s="47"/>
      <c r="K5" s="47" t="s">
        <v>9</v>
      </c>
      <c r="L5" s="47"/>
      <c r="M5" s="16" t="s">
        <v>11</v>
      </c>
      <c r="N5" s="15">
        <v>0.05</v>
      </c>
      <c r="O5" s="48"/>
      <c r="P5" s="48"/>
    </row>
    <row r="6" spans="1:16" ht="15.75" thickTop="1" x14ac:dyDescent="0.25">
      <c r="I6" s="44" t="s">
        <v>18</v>
      </c>
      <c r="J6" s="45"/>
      <c r="K6" s="70"/>
      <c r="L6" s="71"/>
      <c r="M6" s="71"/>
      <c r="N6" s="72"/>
    </row>
    <row r="7" spans="1:16" ht="15.75" thickBot="1" x14ac:dyDescent="0.3">
      <c r="C7" s="38" t="s">
        <v>15</v>
      </c>
      <c r="D7" s="49" t="s">
        <v>12</v>
      </c>
      <c r="E7" s="49"/>
      <c r="F7" s="49"/>
      <c r="G7" s="1"/>
      <c r="H7" s="37"/>
      <c r="I7" s="51" t="s">
        <v>28</v>
      </c>
      <c r="J7" s="50"/>
      <c r="K7" s="46" t="s">
        <v>1</v>
      </c>
      <c r="L7" s="46"/>
      <c r="M7" s="2"/>
      <c r="N7" s="12" t="s">
        <v>5</v>
      </c>
    </row>
    <row r="8" spans="1:16" ht="16.5" thickTop="1" thickBot="1" x14ac:dyDescent="0.3">
      <c r="A8" s="53" t="s">
        <v>28</v>
      </c>
      <c r="B8" s="54"/>
      <c r="C8" s="63" t="s">
        <v>1</v>
      </c>
      <c r="D8" s="64"/>
      <c r="E8" s="17"/>
      <c r="F8" s="18" t="s">
        <v>5</v>
      </c>
      <c r="I8" s="52" t="s">
        <v>37</v>
      </c>
      <c r="J8" s="47"/>
      <c r="K8" s="47" t="s">
        <v>9</v>
      </c>
      <c r="L8" s="47"/>
      <c r="M8" s="16" t="s">
        <v>11</v>
      </c>
      <c r="N8" s="15">
        <v>0.05</v>
      </c>
      <c r="O8" s="48"/>
      <c r="P8" s="48"/>
    </row>
    <row r="9" spans="1:16" ht="15.75" thickTop="1" x14ac:dyDescent="0.25">
      <c r="A9" s="55" t="s">
        <v>33</v>
      </c>
      <c r="B9" s="56"/>
      <c r="C9" s="62" t="s">
        <v>4</v>
      </c>
      <c r="D9" s="56"/>
      <c r="E9" s="2">
        <v>0.4</v>
      </c>
      <c r="F9" s="11">
        <v>0.05</v>
      </c>
      <c r="I9" s="44" t="s">
        <v>10</v>
      </c>
      <c r="J9" s="45"/>
      <c r="K9" s="70"/>
      <c r="L9" s="71"/>
      <c r="M9" s="71"/>
      <c r="N9" s="72"/>
    </row>
    <row r="10" spans="1:16" x14ac:dyDescent="0.25">
      <c r="A10" s="55" t="s">
        <v>32</v>
      </c>
      <c r="B10" s="56"/>
      <c r="C10" s="62" t="s">
        <v>31</v>
      </c>
      <c r="D10" s="56"/>
      <c r="E10" s="40">
        <v>0.1</v>
      </c>
      <c r="F10" s="9">
        <v>1E-4</v>
      </c>
      <c r="I10" s="51" t="s">
        <v>28</v>
      </c>
      <c r="J10" s="50"/>
      <c r="K10" s="46" t="s">
        <v>1</v>
      </c>
      <c r="L10" s="46"/>
      <c r="M10" s="2"/>
      <c r="N10" s="12" t="s">
        <v>5</v>
      </c>
    </row>
    <row r="11" spans="1:16" ht="15.75" thickBot="1" x14ac:dyDescent="0.3">
      <c r="A11" s="57"/>
      <c r="B11" s="58"/>
      <c r="C11" s="68" t="s">
        <v>13</v>
      </c>
      <c r="D11" s="69"/>
      <c r="E11" s="3">
        <v>0.1</v>
      </c>
      <c r="F11" s="19">
        <f>E11*SQRT((F9/E9)^2+(F10/E10)^2)</f>
        <v>1.2500399993600206E-2</v>
      </c>
      <c r="I11" s="52" t="s">
        <v>36</v>
      </c>
      <c r="J11" s="47"/>
      <c r="K11" s="47" t="s">
        <v>9</v>
      </c>
      <c r="L11" s="47"/>
      <c r="M11" s="16" t="s">
        <v>11</v>
      </c>
      <c r="N11" s="15">
        <v>0.05</v>
      </c>
      <c r="O11" s="48"/>
      <c r="P11" s="48"/>
    </row>
    <row r="12" spans="1:16" ht="15.75" thickTop="1" x14ac:dyDescent="0.25">
      <c r="I12" s="44" t="s">
        <v>19</v>
      </c>
      <c r="J12" s="45"/>
      <c r="K12" s="73"/>
      <c r="L12" s="73"/>
      <c r="M12" s="73"/>
      <c r="N12" s="74"/>
    </row>
    <row r="13" spans="1:16" ht="15.75" thickBot="1" x14ac:dyDescent="0.3">
      <c r="C13" s="39" t="s">
        <v>16</v>
      </c>
      <c r="D13" s="49" t="s">
        <v>14</v>
      </c>
      <c r="E13" s="49"/>
      <c r="F13" s="49"/>
      <c r="I13" s="51" t="s">
        <v>28</v>
      </c>
      <c r="J13" s="50"/>
      <c r="K13" s="46" t="s">
        <v>1</v>
      </c>
      <c r="L13" s="46"/>
      <c r="M13" s="2"/>
      <c r="N13" s="12" t="s">
        <v>5</v>
      </c>
    </row>
    <row r="14" spans="1:16" ht="16.5" thickTop="1" thickBot="1" x14ac:dyDescent="0.3">
      <c r="A14" s="53" t="s">
        <v>28</v>
      </c>
      <c r="B14" s="54"/>
      <c r="C14" s="67" t="s">
        <v>1</v>
      </c>
      <c r="D14" s="46"/>
      <c r="E14" s="2"/>
      <c r="F14" s="12" t="s">
        <v>5</v>
      </c>
      <c r="I14" s="52" t="s">
        <v>36</v>
      </c>
      <c r="J14" s="47"/>
      <c r="K14" s="47" t="s">
        <v>9</v>
      </c>
      <c r="L14" s="47"/>
      <c r="M14" s="16" t="s">
        <v>11</v>
      </c>
      <c r="N14" s="15">
        <v>0.05</v>
      </c>
      <c r="O14" s="48"/>
      <c r="P14" s="48"/>
    </row>
    <row r="15" spans="1:16" ht="15.75" thickTop="1" x14ac:dyDescent="0.25">
      <c r="A15" s="55" t="s">
        <v>30</v>
      </c>
      <c r="B15" s="56"/>
      <c r="C15" s="55" t="s">
        <v>6</v>
      </c>
      <c r="D15" s="56"/>
      <c r="E15" s="40">
        <v>0.02</v>
      </c>
      <c r="F15" s="9">
        <v>3.0000000000000001E-5</v>
      </c>
      <c r="G15" s="61"/>
      <c r="H15" s="48"/>
    </row>
    <row r="16" spans="1:16" ht="15.75" thickBot="1" x14ac:dyDescent="0.3">
      <c r="A16" s="55" t="s">
        <v>32</v>
      </c>
      <c r="B16" s="56"/>
      <c r="C16" s="52" t="s">
        <v>7</v>
      </c>
      <c r="D16" s="47"/>
      <c r="E16" s="41">
        <v>0.08</v>
      </c>
      <c r="F16" s="10">
        <v>1E-4</v>
      </c>
    </row>
    <row r="17" spans="1:15" ht="16.5" thickTop="1" thickBot="1" x14ac:dyDescent="0.3">
      <c r="A17" s="57"/>
      <c r="B17" s="58"/>
      <c r="C17" s="68" t="s">
        <v>13</v>
      </c>
      <c r="D17" s="69"/>
      <c r="E17" s="23">
        <v>0.02</v>
      </c>
      <c r="F17" s="19">
        <f>E17*SQRT((F15/E15)^2+(F16/E16)^2)</f>
        <v>3.9051248379533272E-5</v>
      </c>
    </row>
    <row r="18" spans="1:15" ht="16.5" thickTop="1" thickBot="1" x14ac:dyDescent="0.3">
      <c r="H18" s="24" t="s">
        <v>23</v>
      </c>
      <c r="I18" s="25" t="s">
        <v>20</v>
      </c>
      <c r="J18" s="26" t="s">
        <v>5</v>
      </c>
      <c r="L18" s="20" t="s">
        <v>21</v>
      </c>
      <c r="M18" s="5" t="s">
        <v>22</v>
      </c>
      <c r="N18" s="6" t="s">
        <v>5</v>
      </c>
      <c r="O18" s="42"/>
    </row>
    <row r="19" spans="1:15" ht="15.75" thickTop="1" x14ac:dyDescent="0.25">
      <c r="G19" s="34" t="s">
        <v>24</v>
      </c>
      <c r="H19" s="27">
        <v>273</v>
      </c>
      <c r="I19" s="28" t="e">
        <f>(E17*M5)/E4</f>
        <v>#VALUE!</v>
      </c>
      <c r="J19" s="29" t="e">
        <f>I19*SQRT( (F17/E17)^2 + (N5/M5)^2+(F4/E4)^2 )</f>
        <v>#VALUE!</v>
      </c>
      <c r="L19" s="21" t="e">
        <f>LN(I19)</f>
        <v>#VALUE!</v>
      </c>
      <c r="M19" s="4">
        <f>1/H19</f>
        <v>3.663003663003663E-3</v>
      </c>
      <c r="N19" s="7" t="e">
        <f>J19/(I19*L19)</f>
        <v>#VALUE!</v>
      </c>
    </row>
    <row r="20" spans="1:15" x14ac:dyDescent="0.25">
      <c r="G20" s="35" t="s">
        <v>25</v>
      </c>
      <c r="H20" s="27">
        <v>283</v>
      </c>
      <c r="I20" s="28" t="e">
        <f>(E17*M8)/E4</f>
        <v>#VALUE!</v>
      </c>
      <c r="J20" s="29" t="e">
        <f>I20*SQRT( (F17/E17)^2 + (N8/M8)^2+(F4/E4)^2 )</f>
        <v>#VALUE!</v>
      </c>
      <c r="L20" s="21" t="e">
        <f t="shared" ref="L20:L22" si="0">LN(I20)</f>
        <v>#VALUE!</v>
      </c>
      <c r="M20" s="4">
        <f t="shared" ref="M20:M22" si="1">1/H20</f>
        <v>3.5335689045936395E-3</v>
      </c>
      <c r="N20" s="7" t="e">
        <f>J20/(I20*L20)</f>
        <v>#VALUE!</v>
      </c>
    </row>
    <row r="21" spans="1:15" x14ac:dyDescent="0.25">
      <c r="G21" s="35" t="s">
        <v>26</v>
      </c>
      <c r="H21" s="27">
        <v>297</v>
      </c>
      <c r="I21" s="30" t="e">
        <f>(E11*M11)/E4</f>
        <v>#VALUE!</v>
      </c>
      <c r="J21" s="29" t="e">
        <f>I21*SQRT( (F11/E11)^2 + (M11/N11)^2+(F4/E4)^2 )</f>
        <v>#VALUE!</v>
      </c>
      <c r="L21" s="21" t="e">
        <f t="shared" si="0"/>
        <v>#VALUE!</v>
      </c>
      <c r="M21" s="4">
        <f t="shared" si="1"/>
        <v>3.3670033670033669E-3</v>
      </c>
      <c r="N21" s="7" t="e">
        <f>J21/(I21*L21)</f>
        <v>#VALUE!</v>
      </c>
    </row>
    <row r="22" spans="1:15" ht="15.75" thickBot="1" x14ac:dyDescent="0.3">
      <c r="G22" s="36" t="s">
        <v>27</v>
      </c>
      <c r="H22" s="31">
        <v>323</v>
      </c>
      <c r="I22" s="32" t="e">
        <f>(E11*M14)/E4</f>
        <v>#VALUE!</v>
      </c>
      <c r="J22" s="33" t="e">
        <f>I22*SQRT( (F11/E11)^2 + (N14/M14)^2+(F4/E4)^2 )</f>
        <v>#VALUE!</v>
      </c>
      <c r="L22" s="22" t="e">
        <f t="shared" si="0"/>
        <v>#VALUE!</v>
      </c>
      <c r="M22" s="8">
        <f t="shared" si="1"/>
        <v>3.0959752321981426E-3</v>
      </c>
      <c r="N22" s="7" t="e">
        <f>J22/(I22*L22)</f>
        <v>#VALUE!</v>
      </c>
    </row>
    <row r="23" spans="1:15" ht="15.75" thickTop="1" x14ac:dyDescent="0.25"/>
  </sheetData>
  <mergeCells count="58">
    <mergeCell ref="I2:N2"/>
    <mergeCell ref="K3:N3"/>
    <mergeCell ref="K6:N6"/>
    <mergeCell ref="K9:N9"/>
    <mergeCell ref="K12:N12"/>
    <mergeCell ref="I5:J5"/>
    <mergeCell ref="I7:J7"/>
    <mergeCell ref="I8:J8"/>
    <mergeCell ref="I10:J10"/>
    <mergeCell ref="I11:J11"/>
    <mergeCell ref="A9:B9"/>
    <mergeCell ref="A16:B16"/>
    <mergeCell ref="A17:B17"/>
    <mergeCell ref="I4:J4"/>
    <mergeCell ref="I13:J13"/>
    <mergeCell ref="I14:J14"/>
    <mergeCell ref="C15:D15"/>
    <mergeCell ref="C14:D14"/>
    <mergeCell ref="G15:H15"/>
    <mergeCell ref="A10:B10"/>
    <mergeCell ref="A11:B11"/>
    <mergeCell ref="A14:B14"/>
    <mergeCell ref="A15:B15"/>
    <mergeCell ref="C17:D17"/>
    <mergeCell ref="C10:D10"/>
    <mergeCell ref="C11:D11"/>
    <mergeCell ref="O5:P5"/>
    <mergeCell ref="I6:J6"/>
    <mergeCell ref="D7:F7"/>
    <mergeCell ref="K7:L7"/>
    <mergeCell ref="C8:D8"/>
    <mergeCell ref="K8:L8"/>
    <mergeCell ref="O8:P8"/>
    <mergeCell ref="C5:D5"/>
    <mergeCell ref="E5:F5"/>
    <mergeCell ref="A1:H1"/>
    <mergeCell ref="I9:J9"/>
    <mergeCell ref="K10:L10"/>
    <mergeCell ref="K11:L11"/>
    <mergeCell ref="K5:L5"/>
    <mergeCell ref="C3:D3"/>
    <mergeCell ref="I3:J3"/>
    <mergeCell ref="C4:D4"/>
    <mergeCell ref="G4:H4"/>
    <mergeCell ref="K4:L4"/>
    <mergeCell ref="B2:D2"/>
    <mergeCell ref="C9:D9"/>
    <mergeCell ref="A3:B3"/>
    <mergeCell ref="A4:B4"/>
    <mergeCell ref="A5:B5"/>
    <mergeCell ref="A8:B8"/>
    <mergeCell ref="C16:D16"/>
    <mergeCell ref="O11:P11"/>
    <mergeCell ref="I12:J12"/>
    <mergeCell ref="K13:L13"/>
    <mergeCell ref="K14:L14"/>
    <mergeCell ref="O14:P14"/>
    <mergeCell ref="D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Ks acide benzoïque en fonc° T°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Lolo</cp:lastModifiedBy>
  <dcterms:created xsi:type="dcterms:W3CDTF">2015-06-05T18:19:34Z</dcterms:created>
  <dcterms:modified xsi:type="dcterms:W3CDTF">2020-05-09T14:00:53Z</dcterms:modified>
</cp:coreProperties>
</file>