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olo\Desktop\GitHub_Oraux_agreg\LC\LC 20 Détermination de constantes d’équilibre (CPGE)\"/>
    </mc:Choice>
  </mc:AlternateContent>
  <xr:revisionPtr revIDLastSave="0" documentId="13_ncr:1_{B5EA3703-F04F-4F48-B1F0-13603F5F0174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Exp 1 = Pile Daniell " sheetId="1" r:id="rId1"/>
    <sheet name="Exp 2 = Ks acide benzoïque 25°C" sheetId="2" r:id="rId2"/>
    <sheet name="Ks acide benzoïque en fonc° T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3" l="1"/>
  <c r="N21" i="3"/>
  <c r="N22" i="3"/>
  <c r="N19" i="3"/>
  <c r="L20" i="3"/>
  <c r="L21" i="3"/>
  <c r="L22" i="3"/>
  <c r="L19" i="3"/>
  <c r="M20" i="3"/>
  <c r="M21" i="3"/>
  <c r="M22" i="3"/>
  <c r="M19" i="3"/>
  <c r="I11" i="2"/>
  <c r="H11" i="2"/>
  <c r="J22" i="3"/>
  <c r="I22" i="3"/>
  <c r="J21" i="3"/>
  <c r="I21" i="3"/>
  <c r="J20" i="3"/>
  <c r="J19" i="3"/>
  <c r="I20" i="3"/>
  <c r="D17" i="3"/>
  <c r="I19" i="3"/>
  <c r="D11" i="3"/>
  <c r="D11" i="2"/>
</calcChain>
</file>

<file path=xl/sharedStrings.xml><?xml version="1.0" encoding="utf-8"?>
<sst xmlns="http://schemas.openxmlformats.org/spreadsheetml/2006/main" count="101" uniqueCount="47">
  <si>
    <t xml:space="preserve">Expérience 1 : Force électromotrice de la pile Daniell  </t>
  </si>
  <si>
    <t>Mise en place de la pile</t>
  </si>
  <si>
    <t>demi-pile de cuivre</t>
  </si>
  <si>
    <t>concentration</t>
  </si>
  <si>
    <t>volume</t>
  </si>
  <si>
    <t>0,1 mol/L</t>
  </si>
  <si>
    <t>50mL</t>
  </si>
  <si>
    <t>demi-pile de zinc</t>
  </si>
  <si>
    <t xml:space="preserve">préparation de la solution saturée </t>
  </si>
  <si>
    <t>méthode utilisée</t>
  </si>
  <si>
    <t>pipette Pasteur</t>
  </si>
  <si>
    <t>quelques gouttes de BBT</t>
  </si>
  <si>
    <t>balance (g)</t>
  </si>
  <si>
    <t>incertitude</t>
  </si>
  <si>
    <t>pipette jaugée (mL)</t>
  </si>
  <si>
    <t xml:space="preserve">pipette jaugée (mL) </t>
  </si>
  <si>
    <t>d'eau</t>
  </si>
  <si>
    <t>fiole de 100mL (mL)</t>
  </si>
  <si>
    <t xml:space="preserve"> de solution à 0,1 mol/L</t>
  </si>
  <si>
    <t>titrage</t>
  </si>
  <si>
    <t xml:space="preserve">Burette graduée 25mL </t>
  </si>
  <si>
    <t>volume à l'équivalence</t>
  </si>
  <si>
    <t>Solution 25°C courbe PH</t>
  </si>
  <si>
    <t>Solution 25°C colorimtrie BBT</t>
  </si>
  <si>
    <t xml:space="preserve">         ?</t>
  </si>
  <si>
    <t>Expérience 2 : détermination du Ks  à 25°C de l'acide benzoïque</t>
  </si>
  <si>
    <r>
      <t xml:space="preserve"> V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de solution saturée</t>
    </r>
  </si>
  <si>
    <t xml:space="preserve">Ks = </t>
  </si>
  <si>
    <t>préparation solution titrante à 0,1 Mol/L</t>
  </si>
  <si>
    <t>concentration OH-</t>
  </si>
  <si>
    <t xml:space="preserve">         valeur</t>
  </si>
  <si>
    <t>préparation solution titrante à 2E-2 Mol/L</t>
  </si>
  <si>
    <t xml:space="preserve">Expérience 2 ter  : détermination du Ks  de l'acide benzoïque en f° de T°  </t>
  </si>
  <si>
    <t>Pr 25°C et 50°C</t>
  </si>
  <si>
    <t>pr 10°C et 0°C</t>
  </si>
  <si>
    <t>Solution 0°C colorimtrie BBT</t>
  </si>
  <si>
    <t>Solution 10°C colorimtrie BBT</t>
  </si>
  <si>
    <t>Solution 50°C colorimtrie BBT</t>
  </si>
  <si>
    <t xml:space="preserve">   Ks valeur</t>
  </si>
  <si>
    <t>ln(Ks)</t>
  </si>
  <si>
    <t>1/T</t>
  </si>
  <si>
    <t>Température (K)</t>
  </si>
  <si>
    <t xml:space="preserve">0°C = </t>
  </si>
  <si>
    <t xml:space="preserve">10°C = </t>
  </si>
  <si>
    <t>25°C =</t>
  </si>
  <si>
    <t>50°C =</t>
  </si>
  <si>
    <t>ln(incertitude)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</si>
</sst>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11" fontId="0" fillId="0" borderId="17" xfId="0" applyNumberFormat="1" applyBorder="1"/>
    <xf numFmtId="0" fontId="0" fillId="0" borderId="18" xfId="0" applyBorder="1" applyAlignment="1">
      <alignment horizontal="center"/>
    </xf>
    <xf numFmtId="11" fontId="0" fillId="0" borderId="19" xfId="0" applyNumberForma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11" fontId="0" fillId="0" borderId="22" xfId="0" applyNumberFormat="1" applyBorder="1"/>
    <xf numFmtId="0" fontId="0" fillId="5" borderId="18" xfId="0" applyFill="1" applyBorder="1" applyAlignment="1">
      <alignment horizontal="center"/>
    </xf>
    <xf numFmtId="0" fontId="0" fillId="0" borderId="19" xfId="0" applyBorder="1"/>
    <xf numFmtId="0" fontId="0" fillId="7" borderId="19" xfId="0" applyFill="1" applyBorder="1"/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0" borderId="25" xfId="0" applyBorder="1"/>
    <xf numFmtId="0" fontId="0" fillId="7" borderId="26" xfId="0" applyFill="1" applyBorder="1"/>
    <xf numFmtId="0" fontId="0" fillId="0" borderId="22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0" borderId="26" xfId="0" applyBorder="1"/>
    <xf numFmtId="0" fontId="2" fillId="8" borderId="21" xfId="0" applyFont="1" applyFill="1" applyBorder="1"/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0" borderId="31" xfId="0" applyBorder="1"/>
    <xf numFmtId="0" fontId="0" fillId="7" borderId="32" xfId="0" applyFill="1" applyBorder="1"/>
    <xf numFmtId="0" fontId="0" fillId="6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1" fontId="0" fillId="0" borderId="33" xfId="0" applyNumberFormat="1" applyBorder="1"/>
    <xf numFmtId="0" fontId="0" fillId="0" borderId="10" xfId="0" applyBorder="1"/>
    <xf numFmtId="0" fontId="2" fillId="9" borderId="11" xfId="0" applyFont="1" applyFill="1" applyBorder="1"/>
    <xf numFmtId="0" fontId="0" fillId="0" borderId="16" xfId="0" applyBorder="1" applyAlignment="1"/>
    <xf numFmtId="0" fontId="0" fillId="9" borderId="15" xfId="0" applyFill="1" applyBorder="1" applyAlignment="1"/>
    <xf numFmtId="0" fontId="0" fillId="0" borderId="14" xfId="0" applyBorder="1" applyAlignment="1"/>
    <xf numFmtId="0" fontId="0" fillId="0" borderId="13" xfId="0" applyBorder="1"/>
    <xf numFmtId="0" fontId="0" fillId="0" borderId="15" xfId="0" applyBorder="1"/>
    <xf numFmtId="0" fontId="0" fillId="0" borderId="17" xfId="0" applyBorder="1"/>
    <xf numFmtId="11" fontId="0" fillId="0" borderId="7" xfId="0" applyNumberFormat="1" applyBorder="1"/>
    <xf numFmtId="0" fontId="0" fillId="10" borderId="29" xfId="0" applyFill="1" applyBorder="1"/>
    <xf numFmtId="0" fontId="2" fillId="9" borderId="34" xfId="0" applyFont="1" applyFill="1" applyBorder="1"/>
    <xf numFmtId="0" fontId="0" fillId="7" borderId="35" xfId="0" applyFill="1" applyBorder="1"/>
    <xf numFmtId="0" fontId="0" fillId="0" borderId="36" xfId="0" applyBorder="1"/>
    <xf numFmtId="0" fontId="0" fillId="0" borderId="37" xfId="0" applyNumberFormat="1" applyBorder="1" applyAlignment="1"/>
    <xf numFmtId="0" fontId="0" fillId="0" borderId="38" xfId="0" applyNumberFormat="1" applyBorder="1"/>
    <xf numFmtId="0" fontId="0" fillId="0" borderId="37" xfId="0" applyBorder="1" applyAlignment="1"/>
    <xf numFmtId="0" fontId="0" fillId="0" borderId="39" xfId="0" applyBorder="1"/>
    <xf numFmtId="0" fontId="0" fillId="0" borderId="40" xfId="0" applyBorder="1" applyAlignment="1"/>
    <xf numFmtId="0" fontId="0" fillId="0" borderId="28" xfId="0" applyNumberFormat="1" applyBorder="1"/>
    <xf numFmtId="0" fontId="0" fillId="0" borderId="41" xfId="0" applyBorder="1"/>
    <xf numFmtId="0" fontId="0" fillId="0" borderId="23" xfId="0" applyBorder="1"/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customWidth="1"/>
    <col min="3" max="3" width="14.7109375" customWidth="1"/>
  </cols>
  <sheetData>
    <row r="1" spans="1:7" x14ac:dyDescent="0.25">
      <c r="A1" s="3" t="s">
        <v>0</v>
      </c>
      <c r="B1" s="2"/>
      <c r="C1" s="2"/>
      <c r="D1" s="2"/>
      <c r="E1" s="2"/>
      <c r="F1" s="2"/>
      <c r="G1" s="2"/>
    </row>
    <row r="2" spans="1:7" ht="15.75" thickBot="1" x14ac:dyDescent="0.3">
      <c r="B2" s="5" t="s">
        <v>1</v>
      </c>
      <c r="C2" s="5"/>
      <c r="D2" s="5"/>
      <c r="E2" s="5"/>
    </row>
    <row r="3" spans="1:7" ht="15.75" thickBot="1" x14ac:dyDescent="0.3">
      <c r="C3" s="10" t="s">
        <v>3</v>
      </c>
      <c r="D3" s="11" t="s">
        <v>4</v>
      </c>
    </row>
    <row r="4" spans="1:7" x14ac:dyDescent="0.25">
      <c r="A4" s="6" t="s">
        <v>2</v>
      </c>
      <c r="B4" s="8"/>
      <c r="C4" s="12" t="s">
        <v>5</v>
      </c>
      <c r="D4" s="12" t="s">
        <v>6</v>
      </c>
    </row>
    <row r="5" spans="1:7" ht="15.75" thickBot="1" x14ac:dyDescent="0.3">
      <c r="A5" s="7" t="s">
        <v>7</v>
      </c>
      <c r="B5" s="9"/>
      <c r="C5" s="13" t="s">
        <v>5</v>
      </c>
      <c r="D5" s="13" t="s">
        <v>6</v>
      </c>
    </row>
  </sheetData>
  <mergeCells count="3">
    <mergeCell ref="A1:G1"/>
    <mergeCell ref="B2:E2"/>
    <mergeCell ref="A4:B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9515C-F64F-4FD0-AA55-62FFDACA2498}">
  <dimension ref="A1:L14"/>
  <sheetViews>
    <sheetView topLeftCell="B1" zoomScale="85" zoomScaleNormal="85" workbookViewId="0">
      <selection activeCell="H20" sqref="H20"/>
    </sheetView>
  </sheetViews>
  <sheetFormatPr baseColWidth="10" defaultRowHeight="15" x14ac:dyDescent="0.25"/>
  <cols>
    <col min="1" max="1" width="9.5703125" customWidth="1"/>
    <col min="4" max="4" width="15.5703125" customWidth="1"/>
    <col min="8" max="8" width="16.42578125" customWidth="1"/>
  </cols>
  <sheetData>
    <row r="1" spans="1:12" x14ac:dyDescent="0.25">
      <c r="A1" s="3" t="s">
        <v>25</v>
      </c>
      <c r="B1" s="14"/>
      <c r="C1" s="14"/>
      <c r="D1" s="14"/>
      <c r="E1" s="14"/>
    </row>
    <row r="2" spans="1:12" ht="15.75" thickBot="1" x14ac:dyDescent="0.3">
      <c r="B2" s="15" t="s">
        <v>8</v>
      </c>
      <c r="C2" s="15"/>
      <c r="D2" s="15"/>
      <c r="H2" s="15" t="s">
        <v>19</v>
      </c>
      <c r="I2" s="15"/>
      <c r="J2" s="15"/>
    </row>
    <row r="3" spans="1:12" ht="15.75" thickTop="1" x14ac:dyDescent="0.25">
      <c r="A3" s="35" t="s">
        <v>9</v>
      </c>
      <c r="B3" s="36"/>
      <c r="C3" s="37"/>
      <c r="D3" s="38" t="s">
        <v>13</v>
      </c>
      <c r="G3" s="42" t="s">
        <v>22</v>
      </c>
      <c r="H3" s="43"/>
      <c r="I3" s="37"/>
      <c r="J3" s="44"/>
    </row>
    <row r="4" spans="1:12" x14ac:dyDescent="0.25">
      <c r="A4" s="26" t="s">
        <v>14</v>
      </c>
      <c r="B4" s="16"/>
      <c r="C4" s="12">
        <v>20</v>
      </c>
      <c r="D4" s="27">
        <v>3.0000000000000001E-5</v>
      </c>
      <c r="E4" s="19" t="s">
        <v>26</v>
      </c>
      <c r="F4" s="1"/>
      <c r="G4" s="32" t="s">
        <v>9</v>
      </c>
      <c r="H4" s="17"/>
      <c r="I4" s="12"/>
      <c r="J4" s="34" t="s">
        <v>13</v>
      </c>
    </row>
    <row r="5" spans="1:12" ht="15.75" thickBot="1" x14ac:dyDescent="0.3">
      <c r="A5" s="28" t="s">
        <v>10</v>
      </c>
      <c r="B5" s="29"/>
      <c r="C5" s="40" t="s">
        <v>11</v>
      </c>
      <c r="D5" s="41"/>
      <c r="G5" s="28" t="s">
        <v>20</v>
      </c>
      <c r="H5" s="29"/>
      <c r="I5" s="45" t="s">
        <v>24</v>
      </c>
      <c r="J5" s="39">
        <v>0.05</v>
      </c>
      <c r="K5" s="1" t="s">
        <v>21</v>
      </c>
      <c r="L5" s="1"/>
    </row>
    <row r="6" spans="1:12" ht="15.75" thickTop="1" x14ac:dyDescent="0.25">
      <c r="G6" s="42" t="s">
        <v>23</v>
      </c>
      <c r="H6" s="43"/>
      <c r="I6" s="37"/>
      <c r="J6" s="44"/>
    </row>
    <row r="7" spans="1:12" ht="15.75" thickBot="1" x14ac:dyDescent="0.3">
      <c r="B7" s="15" t="s">
        <v>28</v>
      </c>
      <c r="C7" s="15"/>
      <c r="D7" s="15"/>
      <c r="G7" s="32" t="s">
        <v>9</v>
      </c>
      <c r="H7" s="17"/>
      <c r="I7" s="12"/>
      <c r="J7" s="34" t="s">
        <v>13</v>
      </c>
    </row>
    <row r="8" spans="1:12" ht="15.75" thickBot="1" x14ac:dyDescent="0.3">
      <c r="A8" s="46" t="s">
        <v>9</v>
      </c>
      <c r="B8" s="47"/>
      <c r="C8" s="48"/>
      <c r="D8" s="49" t="s">
        <v>13</v>
      </c>
      <c r="G8" s="28" t="s">
        <v>20</v>
      </c>
      <c r="H8" s="29"/>
      <c r="I8" s="45" t="s">
        <v>24</v>
      </c>
      <c r="J8" s="39">
        <v>0.05</v>
      </c>
      <c r="K8" s="1" t="s">
        <v>21</v>
      </c>
      <c r="L8" s="1"/>
    </row>
    <row r="9" spans="1:12" ht="16.5" thickTop="1" thickBot="1" x14ac:dyDescent="0.3">
      <c r="A9" s="20" t="s">
        <v>12</v>
      </c>
      <c r="B9" s="16"/>
      <c r="C9" s="12">
        <v>0.4</v>
      </c>
      <c r="D9" s="33">
        <v>0.05</v>
      </c>
    </row>
    <row r="10" spans="1:12" ht="15.75" thickTop="1" x14ac:dyDescent="0.25">
      <c r="A10" s="20" t="s">
        <v>17</v>
      </c>
      <c r="B10" s="16"/>
      <c r="C10" s="12">
        <v>100</v>
      </c>
      <c r="D10" s="27">
        <v>1E-4</v>
      </c>
      <c r="E10" t="s">
        <v>16</v>
      </c>
      <c r="G10" s="53"/>
      <c r="H10" s="54" t="s">
        <v>30</v>
      </c>
      <c r="I10" s="38" t="s">
        <v>13</v>
      </c>
    </row>
    <row r="11" spans="1:12" ht="15.75" thickBot="1" x14ac:dyDescent="0.3">
      <c r="A11" s="50" t="s">
        <v>29</v>
      </c>
      <c r="B11" s="51"/>
      <c r="C11" s="13">
        <v>0.1</v>
      </c>
      <c r="D11" s="52">
        <f>C11*SQRT((D9/C9)^2+(D10/C10)^2)</f>
        <v>1.25000000004E-2</v>
      </c>
      <c r="G11" s="56" t="s">
        <v>27</v>
      </c>
      <c r="H11" s="55" t="e">
        <f>(C11*I8)/C4</f>
        <v>#VALUE!</v>
      </c>
      <c r="I11" s="25" t="e">
        <f>H11*SQRT( (D11/C11)^2 + (J8/I8)^2+(D4/C4)^2 )</f>
        <v>#VALUE!</v>
      </c>
    </row>
    <row r="14" spans="1:12" ht="15" customHeight="1" x14ac:dyDescent="0.25"/>
  </sheetData>
  <mergeCells count="21">
    <mergeCell ref="G6:H6"/>
    <mergeCell ref="G7:H7"/>
    <mergeCell ref="G8:H8"/>
    <mergeCell ref="K8:L8"/>
    <mergeCell ref="H2:J2"/>
    <mergeCell ref="G5:H5"/>
    <mergeCell ref="G3:H3"/>
    <mergeCell ref="G4:H4"/>
    <mergeCell ref="K5:L5"/>
    <mergeCell ref="B7:D7"/>
    <mergeCell ref="A11:B11"/>
    <mergeCell ref="A8:B8"/>
    <mergeCell ref="A9:B9"/>
    <mergeCell ref="A10:B10"/>
    <mergeCell ref="A1:E1"/>
    <mergeCell ref="B2:D2"/>
    <mergeCell ref="A3:B3"/>
    <mergeCell ref="A4:B4"/>
    <mergeCell ref="A5:B5"/>
    <mergeCell ref="E4:F4"/>
    <mergeCell ref="C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3FBC-34D6-4FFD-8ADA-8598171A6BBF}">
  <dimension ref="A1:N23"/>
  <sheetViews>
    <sheetView tabSelected="1" topLeftCell="G1" zoomScale="85" zoomScaleNormal="85" workbookViewId="0">
      <selection activeCell="Q14" sqref="Q14"/>
    </sheetView>
  </sheetViews>
  <sheetFormatPr baseColWidth="10" defaultRowHeight="15" x14ac:dyDescent="0.25"/>
  <cols>
    <col min="4" max="4" width="15.28515625" customWidth="1"/>
    <col min="8" max="8" width="16.5703125" customWidth="1"/>
    <col min="14" max="14" width="14.85546875" customWidth="1"/>
  </cols>
  <sheetData>
    <row r="1" spans="1:12" x14ac:dyDescent="0.25">
      <c r="A1" s="3" t="s">
        <v>32</v>
      </c>
      <c r="B1" s="3"/>
      <c r="C1" s="3"/>
      <c r="D1" s="3"/>
      <c r="E1" s="3"/>
      <c r="F1" s="3"/>
      <c r="G1" s="3"/>
      <c r="H1" s="3"/>
    </row>
    <row r="2" spans="1:12" ht="15.75" thickBot="1" x14ac:dyDescent="0.3">
      <c r="B2" s="15" t="s">
        <v>8</v>
      </c>
      <c r="C2" s="15"/>
      <c r="D2" s="15"/>
      <c r="H2" s="15" t="s">
        <v>19</v>
      </c>
      <c r="I2" s="15"/>
      <c r="J2" s="15"/>
    </row>
    <row r="3" spans="1:12" ht="15.75" thickTop="1" x14ac:dyDescent="0.25">
      <c r="A3" s="35" t="s">
        <v>9</v>
      </c>
      <c r="B3" s="36"/>
      <c r="C3" s="37"/>
      <c r="D3" s="38" t="s">
        <v>13</v>
      </c>
      <c r="G3" s="42" t="s">
        <v>35</v>
      </c>
      <c r="H3" s="43"/>
      <c r="I3" s="37"/>
      <c r="J3" s="44"/>
    </row>
    <row r="4" spans="1:12" x14ac:dyDescent="0.25">
      <c r="A4" s="26" t="s">
        <v>14</v>
      </c>
      <c r="B4" s="16"/>
      <c r="C4" s="12">
        <v>20</v>
      </c>
      <c r="D4" s="27">
        <v>3.0000000000000001E-5</v>
      </c>
      <c r="E4" s="19" t="s">
        <v>26</v>
      </c>
      <c r="F4" s="1"/>
      <c r="G4" s="32" t="s">
        <v>9</v>
      </c>
      <c r="H4" s="17"/>
      <c r="I4" s="12"/>
      <c r="J4" s="34" t="s">
        <v>13</v>
      </c>
    </row>
    <row r="5" spans="1:12" ht="15.75" thickBot="1" x14ac:dyDescent="0.3">
      <c r="A5" s="28" t="s">
        <v>10</v>
      </c>
      <c r="B5" s="29"/>
      <c r="C5" s="40" t="s">
        <v>11</v>
      </c>
      <c r="D5" s="41"/>
      <c r="G5" s="28" t="s">
        <v>20</v>
      </c>
      <c r="H5" s="29"/>
      <c r="I5" s="45" t="s">
        <v>24</v>
      </c>
      <c r="J5" s="39">
        <v>0.05</v>
      </c>
      <c r="K5" s="1" t="s">
        <v>21</v>
      </c>
      <c r="L5" s="1"/>
    </row>
    <row r="6" spans="1:12" ht="15.75" thickTop="1" x14ac:dyDescent="0.25">
      <c r="G6" s="42" t="s">
        <v>36</v>
      </c>
      <c r="H6" s="43"/>
      <c r="I6" s="37"/>
      <c r="J6" s="44"/>
    </row>
    <row r="7" spans="1:12" ht="15.75" thickBot="1" x14ac:dyDescent="0.3">
      <c r="B7" s="15" t="s">
        <v>28</v>
      </c>
      <c r="C7" s="15"/>
      <c r="D7" s="15"/>
      <c r="E7" s="4" t="s">
        <v>33</v>
      </c>
      <c r="F7" s="57"/>
      <c r="G7" s="32" t="s">
        <v>9</v>
      </c>
      <c r="H7" s="17"/>
      <c r="I7" s="12"/>
      <c r="J7" s="34" t="s">
        <v>13</v>
      </c>
    </row>
    <row r="8" spans="1:12" ht="15.75" thickBot="1" x14ac:dyDescent="0.3">
      <c r="A8" s="46" t="s">
        <v>9</v>
      </c>
      <c r="B8" s="47"/>
      <c r="C8" s="48"/>
      <c r="D8" s="49" t="s">
        <v>13</v>
      </c>
      <c r="G8" s="28" t="s">
        <v>20</v>
      </c>
      <c r="H8" s="29"/>
      <c r="I8" s="45" t="s">
        <v>24</v>
      </c>
      <c r="J8" s="39">
        <v>0.05</v>
      </c>
      <c r="K8" s="1" t="s">
        <v>21</v>
      </c>
      <c r="L8" s="1"/>
    </row>
    <row r="9" spans="1:12" ht="15.75" thickTop="1" x14ac:dyDescent="0.25">
      <c r="A9" s="20" t="s">
        <v>12</v>
      </c>
      <c r="B9" s="16"/>
      <c r="C9" s="12">
        <v>0.4</v>
      </c>
      <c r="D9" s="33">
        <v>0.05</v>
      </c>
      <c r="G9" s="42" t="s">
        <v>23</v>
      </c>
      <c r="H9" s="43"/>
      <c r="I9" s="37"/>
      <c r="J9" s="44"/>
    </row>
    <row r="10" spans="1:12" x14ac:dyDescent="0.25">
      <c r="A10" s="20" t="s">
        <v>17</v>
      </c>
      <c r="B10" s="16"/>
      <c r="C10" s="12">
        <v>100</v>
      </c>
      <c r="D10" s="27">
        <v>1E-4</v>
      </c>
      <c r="E10" t="s">
        <v>16</v>
      </c>
      <c r="G10" s="32" t="s">
        <v>9</v>
      </c>
      <c r="H10" s="17"/>
      <c r="I10" s="12"/>
      <c r="J10" s="34" t="s">
        <v>13</v>
      </c>
    </row>
    <row r="11" spans="1:12" ht="15.75" thickBot="1" x14ac:dyDescent="0.3">
      <c r="A11" s="50" t="s">
        <v>29</v>
      </c>
      <c r="B11" s="51"/>
      <c r="C11" s="13">
        <v>0.1</v>
      </c>
      <c r="D11" s="52">
        <f>C11*SQRT((D9/C9)^2+(D10/C10)^2)</f>
        <v>1.25000000004E-2</v>
      </c>
      <c r="G11" s="28" t="s">
        <v>20</v>
      </c>
      <c r="H11" s="29"/>
      <c r="I11" s="45" t="s">
        <v>24</v>
      </c>
      <c r="J11" s="39">
        <v>0.05</v>
      </c>
      <c r="K11" s="1" t="s">
        <v>21</v>
      </c>
      <c r="L11" s="1"/>
    </row>
    <row r="12" spans="1:12" ht="15.75" thickTop="1" x14ac:dyDescent="0.25">
      <c r="G12" s="42" t="s">
        <v>37</v>
      </c>
      <c r="H12" s="43"/>
      <c r="I12" s="37"/>
      <c r="J12" s="44"/>
    </row>
    <row r="13" spans="1:12" x14ac:dyDescent="0.25">
      <c r="B13" s="15" t="s">
        <v>31</v>
      </c>
      <c r="C13" s="15"/>
      <c r="D13" s="15"/>
      <c r="E13" t="s">
        <v>34</v>
      </c>
      <c r="G13" s="32" t="s">
        <v>9</v>
      </c>
      <c r="H13" s="17"/>
      <c r="I13" s="12"/>
      <c r="J13" s="34" t="s">
        <v>13</v>
      </c>
    </row>
    <row r="14" spans="1:12" ht="15.75" thickBot="1" x14ac:dyDescent="0.3">
      <c r="A14" s="32" t="s">
        <v>9</v>
      </c>
      <c r="B14" s="17"/>
      <c r="C14" s="12"/>
      <c r="D14" s="34" t="s">
        <v>13</v>
      </c>
      <c r="G14" s="28" t="s">
        <v>20</v>
      </c>
      <c r="H14" s="29"/>
      <c r="I14" s="45" t="s">
        <v>24</v>
      </c>
      <c r="J14" s="39">
        <v>0.05</v>
      </c>
      <c r="K14" s="1" t="s">
        <v>21</v>
      </c>
      <c r="L14" s="1"/>
    </row>
    <row r="15" spans="1:12" ht="15.75" thickTop="1" x14ac:dyDescent="0.25">
      <c r="A15" s="26" t="s">
        <v>15</v>
      </c>
      <c r="B15" s="16"/>
      <c r="C15" s="12">
        <v>20</v>
      </c>
      <c r="D15" s="27">
        <v>3.0000000000000001E-5</v>
      </c>
      <c r="E15" s="19" t="s">
        <v>18</v>
      </c>
      <c r="F15" s="1"/>
    </row>
    <row r="16" spans="1:12" ht="15.75" thickBot="1" x14ac:dyDescent="0.3">
      <c r="A16" s="28" t="s">
        <v>17</v>
      </c>
      <c r="B16" s="29"/>
      <c r="C16" s="30">
        <v>80</v>
      </c>
      <c r="D16" s="31">
        <v>1E-4</v>
      </c>
      <c r="E16" t="s">
        <v>16</v>
      </c>
    </row>
    <row r="17" spans="1:14" ht="16.5" thickTop="1" thickBot="1" x14ac:dyDescent="0.3">
      <c r="A17" s="50" t="s">
        <v>29</v>
      </c>
      <c r="B17" s="51"/>
      <c r="C17" s="61">
        <v>0.02</v>
      </c>
      <c r="D17" s="52">
        <f>C17*SQRT((D15/C15)^2+(D16/C16)^2)</f>
        <v>3.9051248379533272E-8</v>
      </c>
    </row>
    <row r="18" spans="1:14" ht="16.5" thickTop="1" thickBot="1" x14ac:dyDescent="0.3">
      <c r="H18" s="62" t="s">
        <v>41</v>
      </c>
      <c r="I18" s="63" t="s">
        <v>38</v>
      </c>
      <c r="J18" s="64" t="s">
        <v>13</v>
      </c>
      <c r="L18" s="53" t="s">
        <v>39</v>
      </c>
      <c r="M18" s="21" t="s">
        <v>40</v>
      </c>
      <c r="N18" s="22" t="s">
        <v>46</v>
      </c>
    </row>
    <row r="19" spans="1:14" ht="15.75" thickTop="1" x14ac:dyDescent="0.25">
      <c r="G19" s="72" t="s">
        <v>42</v>
      </c>
      <c r="H19" s="65">
        <v>273</v>
      </c>
      <c r="I19" s="66" t="e">
        <f>(C17*I5)/C4</f>
        <v>#VALUE!</v>
      </c>
      <c r="J19" s="67" t="e">
        <f>I19*SQRT( (D17/C17)^2 + (J5/I5)^2+(D4/C4)^2 )</f>
        <v>#VALUE!</v>
      </c>
      <c r="L19" s="58" t="e">
        <f>LN(I19)</f>
        <v>#VALUE!</v>
      </c>
      <c r="M19" s="18">
        <f>1/H19</f>
        <v>3.663003663003663E-3</v>
      </c>
      <c r="N19" s="23" t="e">
        <f>LN(J19)</f>
        <v>#VALUE!</v>
      </c>
    </row>
    <row r="20" spans="1:14" x14ac:dyDescent="0.25">
      <c r="G20" s="73" t="s">
        <v>43</v>
      </c>
      <c r="H20" s="65">
        <v>283</v>
      </c>
      <c r="I20" s="66" t="e">
        <f>(C17*I8)/C4</f>
        <v>#VALUE!</v>
      </c>
      <c r="J20" s="67" t="e">
        <f>I20*SQRT( (D17/C17)^2 + (J8/I8)^2+(D4/C4)^2 )</f>
        <v>#VALUE!</v>
      </c>
      <c r="L20" s="58" t="e">
        <f t="shared" ref="L20:L22" si="0">LN(I20)</f>
        <v>#VALUE!</v>
      </c>
      <c r="M20" s="18">
        <f t="shared" ref="M20:M22" si="1">1/H20</f>
        <v>3.5335689045936395E-3</v>
      </c>
      <c r="N20" s="23" t="e">
        <f t="shared" ref="N20:N22" si="2">LN(J20)</f>
        <v>#VALUE!</v>
      </c>
    </row>
    <row r="21" spans="1:14" x14ac:dyDescent="0.25">
      <c r="G21" s="73" t="s">
        <v>44</v>
      </c>
      <c r="H21" s="65">
        <v>297</v>
      </c>
      <c r="I21" s="68" t="e">
        <f>(C11*I11)/C4</f>
        <v>#VALUE!</v>
      </c>
      <c r="J21" s="67" t="e">
        <f>I21*SQRT( (D11/C11)^2 + (I11/J11)^2+(D4/C4)^2 )</f>
        <v>#VALUE!</v>
      </c>
      <c r="L21" s="58" t="e">
        <f t="shared" si="0"/>
        <v>#VALUE!</v>
      </c>
      <c r="M21" s="18">
        <f t="shared" si="1"/>
        <v>3.3670033670033669E-3</v>
      </c>
      <c r="N21" s="23" t="e">
        <f t="shared" si="2"/>
        <v>#VALUE!</v>
      </c>
    </row>
    <row r="22" spans="1:14" ht="15.75" thickBot="1" x14ac:dyDescent="0.3">
      <c r="G22" s="74" t="s">
        <v>45</v>
      </c>
      <c r="H22" s="69">
        <v>323</v>
      </c>
      <c r="I22" s="70" t="e">
        <f>(C11*I14)/C4</f>
        <v>#VALUE!</v>
      </c>
      <c r="J22" s="71" t="e">
        <f>I22*SQRT( (D11/C11)^2 + (J14/I14)^2+(D4/C4)^2 )</f>
        <v>#VALUE!</v>
      </c>
      <c r="L22" s="59" t="e">
        <f t="shared" si="0"/>
        <v>#VALUE!</v>
      </c>
      <c r="M22" s="24">
        <f t="shared" si="1"/>
        <v>3.0959752321981426E-3</v>
      </c>
      <c r="N22" s="60" t="e">
        <f t="shared" si="2"/>
        <v>#VALUE!</v>
      </c>
    </row>
    <row r="23" spans="1:14" ht="15.75" thickTop="1" x14ac:dyDescent="0.25"/>
  </sheetData>
  <mergeCells count="35">
    <mergeCell ref="K11:L11"/>
    <mergeCell ref="G12:H12"/>
    <mergeCell ref="G13:H13"/>
    <mergeCell ref="G14:H14"/>
    <mergeCell ref="K14:L14"/>
    <mergeCell ref="A17:B17"/>
    <mergeCell ref="A10:B10"/>
    <mergeCell ref="A11:B11"/>
    <mergeCell ref="B13:D13"/>
    <mergeCell ref="A1:H1"/>
    <mergeCell ref="G9:H9"/>
    <mergeCell ref="G10:H10"/>
    <mergeCell ref="G11:H11"/>
    <mergeCell ref="G5:H5"/>
    <mergeCell ref="K5:L5"/>
    <mergeCell ref="G6:H6"/>
    <mergeCell ref="B7:D7"/>
    <mergeCell ref="G7:H7"/>
    <mergeCell ref="A8:B8"/>
    <mergeCell ref="G8:H8"/>
    <mergeCell ref="K8:L8"/>
    <mergeCell ref="H2:J2"/>
    <mergeCell ref="A3:B3"/>
    <mergeCell ref="G3:H3"/>
    <mergeCell ref="A4:B4"/>
    <mergeCell ref="E4:F4"/>
    <mergeCell ref="G4:H4"/>
    <mergeCell ref="A16:B16"/>
    <mergeCell ref="A15:B15"/>
    <mergeCell ref="A14:B14"/>
    <mergeCell ref="E15:F15"/>
    <mergeCell ref="B2:D2"/>
    <mergeCell ref="A5:B5"/>
    <mergeCell ref="C5:D5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 1 = Pile Daniell </vt:lpstr>
      <vt:lpstr>Exp 2 = Ks acide benzoïque 25°C</vt:lpstr>
      <vt:lpstr>Ks acide benzoïque en fonc° T°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Lolo</cp:lastModifiedBy>
  <dcterms:created xsi:type="dcterms:W3CDTF">2015-06-05T18:19:34Z</dcterms:created>
  <dcterms:modified xsi:type="dcterms:W3CDTF">2020-04-25T14:03:02Z</dcterms:modified>
</cp:coreProperties>
</file>