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ralopez/Documents/GitHub/SomMuts/ScriptsandData/datafiles/dNdS/"/>
    </mc:Choice>
  </mc:AlternateContent>
  <xr:revisionPtr revIDLastSave="0" documentId="13_ncr:1_{571B9739-8C9A-E247-B207-AAD509C21032}" xr6:coauthVersionLast="43" xr6:coauthVersionMax="43" xr10:uidLastSave="{00000000-0000-0000-0000-000000000000}"/>
  <bookViews>
    <workbookView xWindow="15960" yWindow="460" windowWidth="16440" windowHeight="14400" activeTab="1" xr2:uid="{6E1506E6-DF07-6A43-9835-68AF31CF6811}"/>
  </bookViews>
  <sheets>
    <sheet name="AH09" sheetId="1" r:id="rId1"/>
    <sheet name="Sheet2" sheetId="6" r:id="rId2"/>
    <sheet name="Sheet1" sheetId="5" r:id="rId3"/>
    <sheet name="AH75" sheetId="2" r:id="rId4"/>
    <sheet name="AH88" sheetId="3" r:id="rId5"/>
    <sheet name="AH06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6" l="1"/>
  <c r="D11" i="6" l="1"/>
  <c r="C2" i="6"/>
  <c r="E29" i="6"/>
  <c r="G27" i="6"/>
  <c r="G9" i="6"/>
  <c r="A29" i="6"/>
  <c r="I49" i="5" l="1"/>
  <c r="F54" i="5" l="1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N33" i="1" l="1"/>
  <c r="K14" i="3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K13" i="2" l="1"/>
</calcChain>
</file>

<file path=xl/sharedStrings.xml><?xml version="1.0" encoding="utf-8"?>
<sst xmlns="http://schemas.openxmlformats.org/spreadsheetml/2006/main" count="469" uniqueCount="116">
  <si>
    <t>Site</t>
  </si>
  <si>
    <t>Normal AA</t>
  </si>
  <si>
    <t>Mutant AA</t>
  </si>
  <si>
    <t>position of change</t>
  </si>
  <si>
    <t>contig207383_82203-84</t>
  </si>
  <si>
    <t>Normal SNP</t>
  </si>
  <si>
    <t>Mutant SNP</t>
  </si>
  <si>
    <t>C</t>
  </si>
  <si>
    <t>G</t>
  </si>
  <si>
    <t>contig180227-103</t>
  </si>
  <si>
    <t>T</t>
  </si>
  <si>
    <t>Gly</t>
  </si>
  <si>
    <t>Leu</t>
  </si>
  <si>
    <t>Arg</t>
  </si>
  <si>
    <t>contig216310-186</t>
  </si>
  <si>
    <t>In_ORF?</t>
  </si>
  <si>
    <t>no</t>
  </si>
  <si>
    <t>contig7100-69</t>
  </si>
  <si>
    <t>Ile</t>
  </si>
  <si>
    <t>Thr</t>
  </si>
  <si>
    <t>A</t>
  </si>
  <si>
    <t>contig176282_153388-581</t>
  </si>
  <si>
    <t>Ser</t>
  </si>
  <si>
    <t>Syn_or_NonSyn</t>
  </si>
  <si>
    <t>Syn</t>
  </si>
  <si>
    <t>NonSyn</t>
  </si>
  <si>
    <t>contig149410-183</t>
  </si>
  <si>
    <t>Lys</t>
  </si>
  <si>
    <t>Glu</t>
  </si>
  <si>
    <t>yes</t>
  </si>
  <si>
    <t>contig152222-51</t>
  </si>
  <si>
    <t>contig181255-188</t>
  </si>
  <si>
    <t>Met</t>
  </si>
  <si>
    <t>Ala</t>
  </si>
  <si>
    <t>contig180873-194</t>
  </si>
  <si>
    <t>Gln</t>
  </si>
  <si>
    <t>contig18921_203950-666</t>
  </si>
  <si>
    <t>contig600209-339</t>
  </si>
  <si>
    <t>Trp</t>
  </si>
  <si>
    <t>contig209257-273</t>
  </si>
  <si>
    <t>contig150784-115</t>
  </si>
  <si>
    <t>Tyr</t>
  </si>
  <si>
    <t>His</t>
  </si>
  <si>
    <t>contig187079-153</t>
  </si>
  <si>
    <t>contig152508-369</t>
  </si>
  <si>
    <t>contig77957-308</t>
  </si>
  <si>
    <t>Stop</t>
  </si>
  <si>
    <t>contig152171-68</t>
  </si>
  <si>
    <t>Asn</t>
  </si>
  <si>
    <t>contig119782_145335-1263</t>
  </si>
  <si>
    <t>Cys</t>
  </si>
  <si>
    <t>contig208870-399</t>
  </si>
  <si>
    <t>Val</t>
  </si>
  <si>
    <t>contig176071-412</t>
  </si>
  <si>
    <t>contig114781-169</t>
  </si>
  <si>
    <t>contig183216-46</t>
  </si>
  <si>
    <t>contig210036-140</t>
  </si>
  <si>
    <t>contig177683-192</t>
  </si>
  <si>
    <t>contig130410-129</t>
  </si>
  <si>
    <t>Phe</t>
  </si>
  <si>
    <t>contig216787-153</t>
  </si>
  <si>
    <t>contig182839-155</t>
  </si>
  <si>
    <t>Pro</t>
  </si>
  <si>
    <t>contig149551_151458-1030</t>
  </si>
  <si>
    <t>contig149551_151458-1035</t>
  </si>
  <si>
    <t>contig149551_151458-1042</t>
  </si>
  <si>
    <t>DeNovo_or_LoH</t>
  </si>
  <si>
    <t>DeNovo</t>
  </si>
  <si>
    <t>contig68848-206</t>
  </si>
  <si>
    <t>No</t>
  </si>
  <si>
    <t>LoH</t>
  </si>
  <si>
    <t>contig114732-119</t>
  </si>
  <si>
    <t>contig78339-449</t>
  </si>
  <si>
    <t>Yes</t>
  </si>
  <si>
    <t>contig155603-168</t>
  </si>
  <si>
    <t>Asp</t>
  </si>
  <si>
    <t>contig112877-66</t>
  </si>
  <si>
    <t>contig154098_216400_151636-621</t>
  </si>
  <si>
    <t>contig175848-242</t>
  </si>
  <si>
    <t>contig117540-349</t>
  </si>
  <si>
    <t>contig80643-163</t>
  </si>
  <si>
    <t>contig188499-113</t>
  </si>
  <si>
    <t>contig69367-386</t>
  </si>
  <si>
    <t>contig14749-282</t>
  </si>
  <si>
    <t>contig181086-130</t>
  </si>
  <si>
    <t>contig153908-94</t>
  </si>
  <si>
    <t>contig154133-828</t>
  </si>
  <si>
    <t>contig107357-58</t>
  </si>
  <si>
    <t>not in ORF file</t>
  </si>
  <si>
    <t>contig600029-417</t>
  </si>
  <si>
    <t>contig600029-461</t>
  </si>
  <si>
    <t>contig600029-462</t>
  </si>
  <si>
    <t>contig600029-514</t>
  </si>
  <si>
    <t>contig186310-67</t>
  </si>
  <si>
    <t>contig217171-205</t>
  </si>
  <si>
    <t>contig212591-68</t>
  </si>
  <si>
    <t>contig148570-137</t>
  </si>
  <si>
    <t>ORF_Length_inNucleotides</t>
  </si>
  <si>
    <t>ORFdn</t>
  </si>
  <si>
    <t>ORFds</t>
  </si>
  <si>
    <t>Length*dn</t>
  </si>
  <si>
    <t>Length*ds</t>
  </si>
  <si>
    <t>na</t>
  </si>
  <si>
    <t>overall dN/dS:</t>
  </si>
  <si>
    <t>Overall dN/dS:</t>
  </si>
  <si>
    <t>N/A (no mutations in ORF)</t>
  </si>
  <si>
    <t>Linked sites same contig</t>
  </si>
  <si>
    <t>AH09_1B</t>
  </si>
  <si>
    <t>Position</t>
  </si>
  <si>
    <t>Sample</t>
  </si>
  <si>
    <t>dn</t>
  </si>
  <si>
    <t>ds</t>
  </si>
  <si>
    <t>GOH</t>
  </si>
  <si>
    <t>LOH</t>
  </si>
  <si>
    <t>length*dn</t>
  </si>
  <si>
    <t>length*ds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</si>
</sst>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8397-2DC7-4F49-BFC7-AE1522306538}">
  <dimension ref="A1:N33"/>
  <sheetViews>
    <sheetView topLeftCell="D3" workbookViewId="0">
      <selection activeCell="H18" sqref="H18"/>
    </sheetView>
  </sheetViews>
  <sheetFormatPr baseColWidth="10" defaultRowHeight="16" x14ac:dyDescent="0.2"/>
  <cols>
    <col min="1" max="2" width="15.1640625" customWidth="1"/>
    <col min="13" max="13" width="13.1640625" customWidth="1"/>
  </cols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4</v>
      </c>
      <c r="B2" t="s">
        <v>24</v>
      </c>
      <c r="F2" t="s">
        <v>7</v>
      </c>
      <c r="G2" t="s">
        <v>8</v>
      </c>
      <c r="H2" t="s">
        <v>16</v>
      </c>
      <c r="I2" t="s">
        <v>67</v>
      </c>
      <c r="J2" t="s">
        <v>102</v>
      </c>
    </row>
    <row r="3" spans="1:14" x14ac:dyDescent="0.2">
      <c r="A3" t="s">
        <v>9</v>
      </c>
      <c r="B3" t="s">
        <v>24</v>
      </c>
      <c r="F3" t="s">
        <v>10</v>
      </c>
      <c r="G3" t="s">
        <v>7</v>
      </c>
      <c r="H3" t="s">
        <v>29</v>
      </c>
      <c r="J3">
        <v>174</v>
      </c>
      <c r="K3">
        <v>7.4000000000000003E-3</v>
      </c>
      <c r="L3">
        <v>0</v>
      </c>
      <c r="M3">
        <v>1.2876000000000001</v>
      </c>
      <c r="N3">
        <v>0</v>
      </c>
    </row>
    <row r="4" spans="1:14" x14ac:dyDescent="0.2">
      <c r="A4" t="s">
        <v>14</v>
      </c>
      <c r="B4" t="s">
        <v>24</v>
      </c>
      <c r="C4" t="s">
        <v>13</v>
      </c>
      <c r="D4" t="s">
        <v>13</v>
      </c>
      <c r="E4">
        <v>3</v>
      </c>
      <c r="F4" t="s">
        <v>10</v>
      </c>
      <c r="G4" t="s">
        <v>7</v>
      </c>
      <c r="H4" t="s">
        <v>29</v>
      </c>
      <c r="J4">
        <v>246</v>
      </c>
      <c r="K4">
        <v>0</v>
      </c>
      <c r="L4">
        <v>2.07E-2</v>
      </c>
      <c r="M4">
        <v>0</v>
      </c>
      <c r="N4">
        <v>5.0922000000000001</v>
      </c>
    </row>
    <row r="5" spans="1:14" x14ac:dyDescent="0.2">
      <c r="A5" t="s">
        <v>17</v>
      </c>
      <c r="B5" t="s">
        <v>25</v>
      </c>
      <c r="C5" t="s">
        <v>18</v>
      </c>
      <c r="D5" t="s">
        <v>19</v>
      </c>
      <c r="E5">
        <v>2</v>
      </c>
      <c r="F5" t="s">
        <v>20</v>
      </c>
      <c r="G5" t="s">
        <v>8</v>
      </c>
      <c r="H5" t="s">
        <v>16</v>
      </c>
      <c r="I5" t="s">
        <v>67</v>
      </c>
      <c r="M5">
        <v>0</v>
      </c>
      <c r="N5">
        <v>0</v>
      </c>
    </row>
    <row r="6" spans="1:14" x14ac:dyDescent="0.2">
      <c r="A6" t="s">
        <v>21</v>
      </c>
      <c r="B6" t="s">
        <v>25</v>
      </c>
      <c r="C6" t="s">
        <v>22</v>
      </c>
      <c r="D6" t="s">
        <v>12</v>
      </c>
      <c r="E6">
        <v>2</v>
      </c>
      <c r="F6" t="s">
        <v>7</v>
      </c>
      <c r="G6" t="s">
        <v>10</v>
      </c>
      <c r="H6" t="s">
        <v>16</v>
      </c>
      <c r="I6" t="s">
        <v>67</v>
      </c>
      <c r="M6">
        <v>0</v>
      </c>
      <c r="N6">
        <v>0</v>
      </c>
    </row>
    <row r="7" spans="1:14" x14ac:dyDescent="0.2">
      <c r="A7" t="s">
        <v>26</v>
      </c>
      <c r="B7" t="s">
        <v>25</v>
      </c>
      <c r="C7" t="s">
        <v>27</v>
      </c>
      <c r="D7" t="s">
        <v>28</v>
      </c>
      <c r="E7">
        <v>1</v>
      </c>
      <c r="F7" t="s">
        <v>20</v>
      </c>
      <c r="G7" t="s">
        <v>8</v>
      </c>
      <c r="H7" t="s">
        <v>29</v>
      </c>
      <c r="J7">
        <v>507</v>
      </c>
      <c r="K7">
        <v>2.5000000000000001E-3</v>
      </c>
      <c r="L7">
        <v>0</v>
      </c>
      <c r="M7">
        <v>1.2675000000000001</v>
      </c>
      <c r="N7">
        <v>0</v>
      </c>
    </row>
    <row r="8" spans="1:14" x14ac:dyDescent="0.2">
      <c r="A8" t="s">
        <v>30</v>
      </c>
      <c r="B8" t="s">
        <v>25</v>
      </c>
      <c r="C8" t="s">
        <v>11</v>
      </c>
      <c r="D8" t="s">
        <v>13</v>
      </c>
      <c r="E8">
        <v>1</v>
      </c>
      <c r="F8" t="s">
        <v>8</v>
      </c>
      <c r="G8" t="s">
        <v>7</v>
      </c>
      <c r="H8" t="s">
        <v>29</v>
      </c>
      <c r="J8">
        <v>138</v>
      </c>
      <c r="K8">
        <v>8.9999999999999993E-3</v>
      </c>
      <c r="L8">
        <v>0</v>
      </c>
      <c r="M8">
        <v>1.242</v>
      </c>
      <c r="N8">
        <v>0</v>
      </c>
    </row>
    <row r="9" spans="1:14" x14ac:dyDescent="0.2">
      <c r="A9" t="s">
        <v>31</v>
      </c>
      <c r="B9" t="s">
        <v>25</v>
      </c>
      <c r="C9" t="s">
        <v>18</v>
      </c>
      <c r="D9" t="s">
        <v>32</v>
      </c>
      <c r="E9">
        <v>3</v>
      </c>
      <c r="F9" t="s">
        <v>10</v>
      </c>
      <c r="G9" t="s">
        <v>7</v>
      </c>
      <c r="H9" t="s">
        <v>16</v>
      </c>
      <c r="M9">
        <v>0</v>
      </c>
      <c r="N9">
        <v>0</v>
      </c>
    </row>
    <row r="10" spans="1:14" x14ac:dyDescent="0.2">
      <c r="A10" t="s">
        <v>34</v>
      </c>
      <c r="B10" t="s">
        <v>25</v>
      </c>
      <c r="C10" t="s">
        <v>28</v>
      </c>
      <c r="D10" t="s">
        <v>33</v>
      </c>
      <c r="E10">
        <v>2</v>
      </c>
      <c r="F10" t="s">
        <v>10</v>
      </c>
      <c r="G10" t="s">
        <v>8</v>
      </c>
      <c r="H10" t="s">
        <v>16</v>
      </c>
      <c r="M10">
        <v>0</v>
      </c>
      <c r="N10">
        <v>0</v>
      </c>
    </row>
    <row r="11" spans="1:14" x14ac:dyDescent="0.2">
      <c r="A11" t="s">
        <v>36</v>
      </c>
      <c r="B11" t="s">
        <v>25</v>
      </c>
      <c r="C11" t="s">
        <v>35</v>
      </c>
      <c r="D11" t="s">
        <v>13</v>
      </c>
      <c r="E11">
        <v>2</v>
      </c>
      <c r="F11" t="s">
        <v>20</v>
      </c>
      <c r="G11" t="s">
        <v>8</v>
      </c>
      <c r="H11" t="s">
        <v>16</v>
      </c>
      <c r="M11">
        <v>0</v>
      </c>
      <c r="N11">
        <v>0</v>
      </c>
    </row>
    <row r="12" spans="1:14" x14ac:dyDescent="0.2">
      <c r="A12" t="s">
        <v>37</v>
      </c>
      <c r="B12" t="s">
        <v>25</v>
      </c>
      <c r="C12" t="s">
        <v>12</v>
      </c>
      <c r="D12" t="s">
        <v>38</v>
      </c>
      <c r="E12">
        <v>2</v>
      </c>
      <c r="F12" t="s">
        <v>10</v>
      </c>
      <c r="G12" t="s">
        <v>8</v>
      </c>
      <c r="H12" t="s">
        <v>16</v>
      </c>
      <c r="M12">
        <v>0</v>
      </c>
      <c r="N12">
        <v>0</v>
      </c>
    </row>
    <row r="13" spans="1:14" x14ac:dyDescent="0.2">
      <c r="A13" t="s">
        <v>39</v>
      </c>
      <c r="B13" t="s">
        <v>25</v>
      </c>
      <c r="C13" t="s">
        <v>28</v>
      </c>
      <c r="D13" t="s">
        <v>27</v>
      </c>
      <c r="E13">
        <v>1</v>
      </c>
      <c r="F13" t="s">
        <v>8</v>
      </c>
      <c r="G13" t="s">
        <v>20</v>
      </c>
      <c r="H13" t="s">
        <v>16</v>
      </c>
      <c r="M13">
        <v>0</v>
      </c>
      <c r="N13">
        <v>0</v>
      </c>
    </row>
    <row r="14" spans="1:14" x14ac:dyDescent="0.2">
      <c r="A14" t="s">
        <v>40</v>
      </c>
      <c r="B14" t="s">
        <v>24</v>
      </c>
      <c r="C14" t="s">
        <v>11</v>
      </c>
      <c r="D14" t="s">
        <v>11</v>
      </c>
      <c r="E14">
        <v>3</v>
      </c>
      <c r="F14" t="s">
        <v>20</v>
      </c>
      <c r="G14" t="s">
        <v>7</v>
      </c>
      <c r="H14" t="s">
        <v>16</v>
      </c>
      <c r="I14" t="s">
        <v>67</v>
      </c>
      <c r="M14">
        <v>0</v>
      </c>
      <c r="N14">
        <v>0</v>
      </c>
    </row>
    <row r="15" spans="1:14" x14ac:dyDescent="0.2">
      <c r="A15" t="s">
        <v>44</v>
      </c>
      <c r="B15" t="s">
        <v>25</v>
      </c>
      <c r="C15" t="s">
        <v>41</v>
      </c>
      <c r="D15" t="s">
        <v>42</v>
      </c>
      <c r="E15">
        <v>1</v>
      </c>
      <c r="F15" t="s">
        <v>10</v>
      </c>
      <c r="G15" t="s">
        <v>7</v>
      </c>
      <c r="H15" t="s">
        <v>29</v>
      </c>
      <c r="I15" t="s">
        <v>67</v>
      </c>
      <c r="J15">
        <v>640</v>
      </c>
      <c r="K15">
        <v>2E-3</v>
      </c>
      <c r="L15">
        <v>0</v>
      </c>
      <c r="M15">
        <v>1.28</v>
      </c>
      <c r="N15">
        <v>0</v>
      </c>
    </row>
    <row r="16" spans="1:14" x14ac:dyDescent="0.2">
      <c r="A16" t="s">
        <v>43</v>
      </c>
      <c r="B16" t="s">
        <v>25</v>
      </c>
      <c r="C16" t="s">
        <v>19</v>
      </c>
      <c r="D16" t="s">
        <v>33</v>
      </c>
      <c r="E16">
        <v>1</v>
      </c>
      <c r="F16" t="s">
        <v>20</v>
      </c>
      <c r="G16" t="s">
        <v>8</v>
      </c>
      <c r="H16" t="s">
        <v>16</v>
      </c>
      <c r="I16" t="s">
        <v>67</v>
      </c>
      <c r="M16">
        <v>0</v>
      </c>
      <c r="N16">
        <v>0</v>
      </c>
    </row>
    <row r="17" spans="1:14" x14ac:dyDescent="0.2">
      <c r="A17" t="s">
        <v>45</v>
      </c>
      <c r="B17" t="s">
        <v>25</v>
      </c>
      <c r="C17" t="s">
        <v>46</v>
      </c>
      <c r="D17" t="s">
        <v>35</v>
      </c>
      <c r="E17">
        <v>1</v>
      </c>
      <c r="F17" t="s">
        <v>10</v>
      </c>
      <c r="G17" t="s">
        <v>7</v>
      </c>
      <c r="H17" t="s">
        <v>16</v>
      </c>
      <c r="M17">
        <v>0</v>
      </c>
      <c r="N17">
        <v>0</v>
      </c>
    </row>
    <row r="18" spans="1:14" x14ac:dyDescent="0.2">
      <c r="A18" t="s">
        <v>47</v>
      </c>
      <c r="B18" t="s">
        <v>24</v>
      </c>
      <c r="C18" t="s">
        <v>48</v>
      </c>
      <c r="D18" t="s">
        <v>48</v>
      </c>
      <c r="E18">
        <v>3</v>
      </c>
      <c r="F18" t="s">
        <v>7</v>
      </c>
      <c r="G18" t="s">
        <v>10</v>
      </c>
      <c r="H18" t="s">
        <v>29</v>
      </c>
      <c r="J18">
        <v>114</v>
      </c>
      <c r="K18">
        <v>0</v>
      </c>
      <c r="L18">
        <v>3.9E-2</v>
      </c>
      <c r="M18">
        <v>0</v>
      </c>
      <c r="N18">
        <v>4.4459999999999997</v>
      </c>
    </row>
    <row r="19" spans="1:14" x14ac:dyDescent="0.2">
      <c r="A19" t="s">
        <v>49</v>
      </c>
      <c r="B19" t="s">
        <v>24</v>
      </c>
      <c r="C19" t="s">
        <v>50</v>
      </c>
      <c r="D19" t="s">
        <v>50</v>
      </c>
      <c r="E19">
        <v>3</v>
      </c>
      <c r="F19" t="s">
        <v>10</v>
      </c>
      <c r="G19" t="s">
        <v>7</v>
      </c>
      <c r="H19" t="s">
        <v>29</v>
      </c>
      <c r="J19">
        <v>1392</v>
      </c>
      <c r="K19">
        <v>0</v>
      </c>
      <c r="L19">
        <v>3.8999999999999998E-3</v>
      </c>
      <c r="M19">
        <v>0</v>
      </c>
      <c r="N19">
        <v>5.4287999999999998</v>
      </c>
    </row>
    <row r="20" spans="1:14" x14ac:dyDescent="0.2">
      <c r="A20" t="s">
        <v>51</v>
      </c>
      <c r="B20" t="s">
        <v>25</v>
      </c>
      <c r="C20" t="s">
        <v>52</v>
      </c>
      <c r="D20" t="s">
        <v>18</v>
      </c>
      <c r="E20">
        <v>1</v>
      </c>
      <c r="F20" t="s">
        <v>7</v>
      </c>
      <c r="G20" t="s">
        <v>10</v>
      </c>
      <c r="H20" t="s">
        <v>29</v>
      </c>
      <c r="J20">
        <v>198</v>
      </c>
      <c r="K20">
        <v>6.4999999999999997E-3</v>
      </c>
      <c r="L20">
        <v>0</v>
      </c>
      <c r="M20">
        <v>1.2869999999999999</v>
      </c>
      <c r="N20">
        <v>0</v>
      </c>
    </row>
    <row r="21" spans="1:14" x14ac:dyDescent="0.2">
      <c r="A21" t="s">
        <v>53</v>
      </c>
      <c r="B21" t="s">
        <v>25</v>
      </c>
      <c r="C21" t="s">
        <v>19</v>
      </c>
      <c r="D21" t="s">
        <v>22</v>
      </c>
      <c r="F21" t="s">
        <v>8</v>
      </c>
      <c r="G21" t="s">
        <v>7</v>
      </c>
      <c r="H21" t="s">
        <v>29</v>
      </c>
      <c r="I21" t="s">
        <v>67</v>
      </c>
      <c r="J21">
        <v>881</v>
      </c>
      <c r="K21">
        <v>1.5E-3</v>
      </c>
      <c r="L21">
        <v>0</v>
      </c>
      <c r="M21">
        <v>1.3214999999999999</v>
      </c>
      <c r="N21">
        <v>0</v>
      </c>
    </row>
    <row r="22" spans="1:14" x14ac:dyDescent="0.2">
      <c r="A22" t="s">
        <v>54</v>
      </c>
      <c r="B22" t="s">
        <v>24</v>
      </c>
      <c r="F22" t="s">
        <v>20</v>
      </c>
      <c r="G22" t="s">
        <v>8</v>
      </c>
      <c r="H22" t="s">
        <v>29</v>
      </c>
      <c r="I22" t="s">
        <v>67</v>
      </c>
      <c r="J22">
        <v>117</v>
      </c>
      <c r="K22">
        <v>0</v>
      </c>
      <c r="L22">
        <v>4.7600000000000003E-2</v>
      </c>
      <c r="M22">
        <v>0</v>
      </c>
      <c r="N22">
        <v>5.5692000000000004</v>
      </c>
    </row>
    <row r="23" spans="1:14" x14ac:dyDescent="0.2">
      <c r="A23" t="s">
        <v>55</v>
      </c>
      <c r="B23" t="s">
        <v>24</v>
      </c>
      <c r="C23" t="s">
        <v>11</v>
      </c>
      <c r="D23" t="s">
        <v>22</v>
      </c>
      <c r="E23">
        <v>1</v>
      </c>
      <c r="F23" t="s">
        <v>7</v>
      </c>
      <c r="G23" t="s">
        <v>10</v>
      </c>
      <c r="H23" t="s">
        <v>29</v>
      </c>
      <c r="J23">
        <v>109</v>
      </c>
      <c r="K23">
        <v>1.2E-2</v>
      </c>
      <c r="L23">
        <v>0</v>
      </c>
      <c r="M23">
        <v>1.3080000000000001</v>
      </c>
      <c r="N23">
        <v>0</v>
      </c>
    </row>
    <row r="24" spans="1:14" x14ac:dyDescent="0.2">
      <c r="A24" t="s">
        <v>56</v>
      </c>
      <c r="B24" t="s">
        <v>24</v>
      </c>
      <c r="F24" t="s">
        <v>8</v>
      </c>
      <c r="G24" t="s">
        <v>20</v>
      </c>
      <c r="H24" t="s">
        <v>29</v>
      </c>
      <c r="M24">
        <v>0</v>
      </c>
      <c r="N24">
        <v>0</v>
      </c>
    </row>
    <row r="25" spans="1:14" x14ac:dyDescent="0.2">
      <c r="A25" t="s">
        <v>57</v>
      </c>
      <c r="B25" t="s">
        <v>25</v>
      </c>
      <c r="C25" t="s">
        <v>46</v>
      </c>
      <c r="D25" t="s">
        <v>27</v>
      </c>
      <c r="E25">
        <v>1</v>
      </c>
      <c r="F25" t="s">
        <v>20</v>
      </c>
      <c r="G25" t="s">
        <v>10</v>
      </c>
      <c r="H25" t="s">
        <v>16</v>
      </c>
      <c r="I25" t="s">
        <v>67</v>
      </c>
      <c r="M25">
        <v>0</v>
      </c>
      <c r="N25">
        <v>0</v>
      </c>
    </row>
    <row r="26" spans="1:14" x14ac:dyDescent="0.2">
      <c r="A26" t="s">
        <v>58</v>
      </c>
      <c r="B26" t="s">
        <v>25</v>
      </c>
      <c r="C26" t="s">
        <v>12</v>
      </c>
      <c r="D26" t="s">
        <v>59</v>
      </c>
      <c r="F26" t="s">
        <v>7</v>
      </c>
      <c r="G26" t="s">
        <v>20</v>
      </c>
      <c r="H26" t="s">
        <v>29</v>
      </c>
      <c r="M26">
        <v>0</v>
      </c>
      <c r="N26">
        <v>0</v>
      </c>
    </row>
    <row r="27" spans="1:14" x14ac:dyDescent="0.2">
      <c r="A27" t="s">
        <v>60</v>
      </c>
      <c r="B27" t="s">
        <v>25</v>
      </c>
      <c r="C27" t="s">
        <v>35</v>
      </c>
      <c r="D27" t="s">
        <v>13</v>
      </c>
      <c r="E27">
        <v>2</v>
      </c>
      <c r="F27" t="s">
        <v>20</v>
      </c>
      <c r="G27" t="s">
        <v>8</v>
      </c>
      <c r="H27" t="s">
        <v>16</v>
      </c>
      <c r="M27">
        <v>0</v>
      </c>
      <c r="N27">
        <v>0</v>
      </c>
    </row>
    <row r="28" spans="1:14" x14ac:dyDescent="0.2">
      <c r="A28" t="s">
        <v>61</v>
      </c>
      <c r="B28" t="s">
        <v>25</v>
      </c>
      <c r="C28" t="s">
        <v>19</v>
      </c>
      <c r="D28" t="s">
        <v>62</v>
      </c>
      <c r="E28">
        <v>1</v>
      </c>
      <c r="F28" t="s">
        <v>10</v>
      </c>
      <c r="G28" t="s">
        <v>8</v>
      </c>
      <c r="H28" t="s">
        <v>16</v>
      </c>
      <c r="M28">
        <v>0</v>
      </c>
      <c r="N28">
        <v>0</v>
      </c>
    </row>
    <row r="29" spans="1:14" x14ac:dyDescent="0.2">
      <c r="A29" t="s">
        <v>63</v>
      </c>
      <c r="B29" t="s">
        <v>25</v>
      </c>
      <c r="C29" t="s">
        <v>32</v>
      </c>
      <c r="D29" t="s">
        <v>52</v>
      </c>
      <c r="E29">
        <v>1</v>
      </c>
      <c r="F29" t="s">
        <v>20</v>
      </c>
      <c r="G29" t="s">
        <v>8</v>
      </c>
      <c r="H29" t="s">
        <v>29</v>
      </c>
      <c r="J29">
        <v>1014</v>
      </c>
      <c r="K29">
        <v>3.8E-3</v>
      </c>
      <c r="L29">
        <v>0</v>
      </c>
      <c r="M29">
        <v>3.8532000000000002</v>
      </c>
      <c r="N29">
        <v>0</v>
      </c>
    </row>
    <row r="30" spans="1:14" x14ac:dyDescent="0.2">
      <c r="A30" t="s">
        <v>64</v>
      </c>
      <c r="B30" t="s">
        <v>25</v>
      </c>
      <c r="C30" t="s">
        <v>27</v>
      </c>
      <c r="D30" t="s">
        <v>48</v>
      </c>
      <c r="E30">
        <v>3</v>
      </c>
      <c r="F30" t="s">
        <v>20</v>
      </c>
      <c r="G30" t="s">
        <v>7</v>
      </c>
      <c r="H30" t="s">
        <v>29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t="s">
        <v>65</v>
      </c>
      <c r="B31" t="s">
        <v>25</v>
      </c>
      <c r="C31" t="s">
        <v>22</v>
      </c>
      <c r="D31" t="s">
        <v>11</v>
      </c>
      <c r="E31">
        <v>1</v>
      </c>
      <c r="F31" t="s">
        <v>20</v>
      </c>
      <c r="G31" t="s">
        <v>8</v>
      </c>
      <c r="H31" t="s">
        <v>29</v>
      </c>
      <c r="J31">
        <v>0</v>
      </c>
      <c r="K31">
        <v>0</v>
      </c>
      <c r="L31">
        <v>0</v>
      </c>
      <c r="M31">
        <v>0</v>
      </c>
      <c r="N31">
        <v>0</v>
      </c>
    </row>
    <row r="33" spans="13:14" x14ac:dyDescent="0.2">
      <c r="M33" t="s">
        <v>103</v>
      </c>
      <c r="N33">
        <f>SUM(M2:M31)/SUM(N2:N31)</f>
        <v>0.62556850829267352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B81C-CA76-B04A-84F7-CB43B03E7DA5}">
  <dimension ref="A1:G29"/>
  <sheetViews>
    <sheetView tabSelected="1" workbookViewId="0">
      <selection activeCell="C28" sqref="C28"/>
    </sheetView>
  </sheetViews>
  <sheetFormatPr baseColWidth="10" defaultRowHeight="16" x14ac:dyDescent="0.2"/>
  <sheetData>
    <row r="1" spans="1:7" x14ac:dyDescent="0.2">
      <c r="A1" t="s">
        <v>112</v>
      </c>
    </row>
    <row r="2" spans="1:7" x14ac:dyDescent="0.2">
      <c r="A2" t="s">
        <v>110</v>
      </c>
      <c r="B2" t="s">
        <v>111</v>
      </c>
      <c r="C2">
        <f>4/2</f>
        <v>2</v>
      </c>
      <c r="E2" t="s">
        <v>114</v>
      </c>
      <c r="F2" t="s">
        <v>115</v>
      </c>
    </row>
    <row r="3" spans="1:7" x14ac:dyDescent="0.2">
      <c r="A3">
        <v>2E-3</v>
      </c>
      <c r="B3">
        <v>0</v>
      </c>
      <c r="E3">
        <v>1.28</v>
      </c>
      <c r="F3">
        <v>0</v>
      </c>
    </row>
    <row r="4" spans="1:7" x14ac:dyDescent="0.2">
      <c r="A4">
        <v>1.5E-3</v>
      </c>
      <c r="B4">
        <v>0</v>
      </c>
      <c r="E4">
        <v>1.3214999999999999</v>
      </c>
      <c r="F4">
        <v>0</v>
      </c>
    </row>
    <row r="5" spans="1:7" x14ac:dyDescent="0.2">
      <c r="A5">
        <v>8.0000000000000002E-3</v>
      </c>
      <c r="B5">
        <v>0</v>
      </c>
      <c r="E5">
        <v>1.296</v>
      </c>
      <c r="F5">
        <v>0</v>
      </c>
    </row>
    <row r="6" spans="1:7" x14ac:dyDescent="0.2">
      <c r="A6">
        <v>8.6999999999999994E-3</v>
      </c>
      <c r="B6">
        <v>0</v>
      </c>
      <c r="E6">
        <v>1.2615000000000001</v>
      </c>
      <c r="F6">
        <v>0</v>
      </c>
    </row>
    <row r="7" spans="1:7" x14ac:dyDescent="0.2">
      <c r="A7">
        <v>0</v>
      </c>
      <c r="B7">
        <v>3.9E-2</v>
      </c>
      <c r="E7">
        <v>0</v>
      </c>
      <c r="F7">
        <v>4.4459999999999997</v>
      </c>
    </row>
    <row r="8" spans="1:7" x14ac:dyDescent="0.2">
      <c r="A8">
        <v>0</v>
      </c>
      <c r="B8">
        <v>4.7600000000000003E-2</v>
      </c>
      <c r="E8">
        <v>0</v>
      </c>
      <c r="F8">
        <v>5.5692000000000004</v>
      </c>
    </row>
    <row r="9" spans="1:7" x14ac:dyDescent="0.2">
      <c r="D9">
        <v>0.23325635103926093</v>
      </c>
      <c r="G9">
        <f>SUM(E3:E6)/SUM(F7:F8)</f>
        <v>0.5151170221263679</v>
      </c>
    </row>
    <row r="11" spans="1:7" x14ac:dyDescent="0.2">
      <c r="A11">
        <v>7.4000000000000003E-3</v>
      </c>
      <c r="B11">
        <v>0</v>
      </c>
      <c r="C11" t="s">
        <v>113</v>
      </c>
      <c r="D11">
        <f>12/4</f>
        <v>3</v>
      </c>
      <c r="E11">
        <v>1.2876000000000001</v>
      </c>
      <c r="F11">
        <v>0</v>
      </c>
    </row>
    <row r="12" spans="1:7" x14ac:dyDescent="0.2">
      <c r="A12">
        <v>2.5000000000000001E-3</v>
      </c>
      <c r="B12">
        <v>0</v>
      </c>
      <c r="E12">
        <v>1.2675000000000001</v>
      </c>
      <c r="F12">
        <v>0</v>
      </c>
    </row>
    <row r="13" spans="1:7" x14ac:dyDescent="0.2">
      <c r="A13">
        <v>8.9999999999999993E-3</v>
      </c>
      <c r="B13">
        <v>0</v>
      </c>
      <c r="E13">
        <v>1.242</v>
      </c>
      <c r="F13">
        <v>0</v>
      </c>
    </row>
    <row r="14" spans="1:7" x14ac:dyDescent="0.2">
      <c r="A14">
        <v>6.4999999999999997E-3</v>
      </c>
      <c r="B14">
        <v>0</v>
      </c>
      <c r="E14">
        <v>1.2869999999999999</v>
      </c>
      <c r="F14">
        <v>0</v>
      </c>
    </row>
    <row r="15" spans="1:7" x14ac:dyDescent="0.2">
      <c r="A15">
        <v>1.2E-2</v>
      </c>
      <c r="B15">
        <v>0</v>
      </c>
      <c r="E15">
        <v>1.3080000000000001</v>
      </c>
      <c r="F15">
        <v>0</v>
      </c>
    </row>
    <row r="16" spans="1:7" x14ac:dyDescent="0.2">
      <c r="A16">
        <v>3.8E-3</v>
      </c>
      <c r="B16">
        <v>0</v>
      </c>
      <c r="E16">
        <v>3.8532000000000002</v>
      </c>
      <c r="F16">
        <v>0</v>
      </c>
    </row>
    <row r="17" spans="1:7" x14ac:dyDescent="0.2">
      <c r="A17">
        <v>9.9000000000000008E-3</v>
      </c>
      <c r="B17">
        <v>0</v>
      </c>
      <c r="E17">
        <v>1.2474000000000001</v>
      </c>
      <c r="F17">
        <v>0</v>
      </c>
    </row>
    <row r="18" spans="1:7" x14ac:dyDescent="0.2">
      <c r="A18">
        <v>7.1000000000000004E-3</v>
      </c>
      <c r="B18">
        <v>0</v>
      </c>
      <c r="E18">
        <v>1.2638</v>
      </c>
      <c r="F18">
        <v>0</v>
      </c>
    </row>
    <row r="19" spans="1:7" x14ac:dyDescent="0.2">
      <c r="A19">
        <v>6.7999999999999996E-3</v>
      </c>
      <c r="B19">
        <v>0</v>
      </c>
      <c r="E19">
        <v>1.224</v>
      </c>
      <c r="F19">
        <v>0</v>
      </c>
    </row>
    <row r="20" spans="1:7" x14ac:dyDescent="0.2">
      <c r="A20">
        <v>5.7000000000000002E-3</v>
      </c>
      <c r="B20">
        <v>0</v>
      </c>
      <c r="E20">
        <v>1.3167</v>
      </c>
      <c r="F20">
        <v>0</v>
      </c>
    </row>
    <row r="21" spans="1:7" x14ac:dyDescent="0.2">
      <c r="A21">
        <v>1.8E-3</v>
      </c>
      <c r="B21">
        <v>0</v>
      </c>
      <c r="E21">
        <v>1.3013999999999999</v>
      </c>
      <c r="F21">
        <v>0</v>
      </c>
    </row>
    <row r="22" spans="1:7" x14ac:dyDescent="0.2">
      <c r="A22">
        <v>2.1600000000000001E-2</v>
      </c>
      <c r="B22">
        <v>0</v>
      </c>
      <c r="E22">
        <v>5.3784000000000001</v>
      </c>
      <c r="F22">
        <v>0</v>
      </c>
    </row>
    <row r="23" spans="1:7" x14ac:dyDescent="0.2">
      <c r="A23">
        <v>0</v>
      </c>
      <c r="B23">
        <v>2.07E-2</v>
      </c>
      <c r="E23">
        <v>0</v>
      </c>
      <c r="F23">
        <v>5.0922000000000001</v>
      </c>
    </row>
    <row r="24" spans="1:7" x14ac:dyDescent="0.2">
      <c r="A24">
        <v>0</v>
      </c>
      <c r="B24">
        <v>3.8999999999999998E-3</v>
      </c>
      <c r="E24">
        <v>0</v>
      </c>
      <c r="F24">
        <v>5.4287999999999998</v>
      </c>
    </row>
    <row r="25" spans="1:7" x14ac:dyDescent="0.2">
      <c r="A25">
        <v>0</v>
      </c>
      <c r="B25">
        <v>6.4999999999999997E-3</v>
      </c>
      <c r="E25">
        <v>0</v>
      </c>
      <c r="F25">
        <v>4.641</v>
      </c>
    </row>
    <row r="26" spans="1:7" x14ac:dyDescent="0.2">
      <c r="A26">
        <v>0</v>
      </c>
      <c r="B26">
        <v>6.1000000000000004E-3</v>
      </c>
      <c r="E26">
        <v>0</v>
      </c>
      <c r="F26">
        <v>4.3737000000000004</v>
      </c>
    </row>
    <row r="27" spans="1:7" x14ac:dyDescent="0.2">
      <c r="C27">
        <f>SUM(A11:A26)/SUM(B11:B26)</f>
        <v>2.529569892473118</v>
      </c>
      <c r="D27">
        <v>2.529569892473118</v>
      </c>
      <c r="G27">
        <f>SUM(E11:E26)/SUM(F23:F26)</f>
        <v>1.1249660877265724</v>
      </c>
    </row>
    <row r="29" spans="1:7" x14ac:dyDescent="0.2">
      <c r="A29">
        <f>SUM(A3:A26)/SUM(B3:B26)</f>
        <v>0.92326332794830357</v>
      </c>
      <c r="E29">
        <f>SUM(E3:E26)/SUM(F3:F26)</f>
        <v>0.91827998470435757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B7C5-C365-B545-B297-DB4FCB57E2A5}">
  <dimension ref="A1:J54"/>
  <sheetViews>
    <sheetView topLeftCell="C28" workbookViewId="0">
      <selection activeCell="I49" sqref="I49"/>
    </sheetView>
  </sheetViews>
  <sheetFormatPr baseColWidth="10" defaultRowHeight="16" x14ac:dyDescent="0.2"/>
  <cols>
    <col min="1" max="1" width="25.83203125" customWidth="1"/>
  </cols>
  <sheetData>
    <row r="1" spans="1:10" x14ac:dyDescent="0.2">
      <c r="A1" t="s">
        <v>106</v>
      </c>
      <c r="F1" t="s">
        <v>100</v>
      </c>
      <c r="G1" t="s">
        <v>101</v>
      </c>
      <c r="I1" t="s">
        <v>110</v>
      </c>
      <c r="J1" t="s">
        <v>111</v>
      </c>
    </row>
    <row r="2" spans="1:10" x14ac:dyDescent="0.2">
      <c r="A2" s="1"/>
      <c r="I2" s="1"/>
      <c r="J2" s="1"/>
    </row>
    <row r="3" spans="1:10" x14ac:dyDescent="0.2">
      <c r="A3" s="1"/>
      <c r="F3">
        <v>1.2876000000000001</v>
      </c>
      <c r="G3">
        <v>0</v>
      </c>
      <c r="I3" s="1"/>
      <c r="J3" s="1"/>
    </row>
    <row r="4" spans="1:10" x14ac:dyDescent="0.2">
      <c r="A4" s="1"/>
      <c r="F4">
        <v>0</v>
      </c>
      <c r="G4">
        <v>5.0922000000000001</v>
      </c>
      <c r="I4" s="1">
        <v>0</v>
      </c>
      <c r="J4" s="1">
        <v>6.4999999999999997E-3</v>
      </c>
    </row>
    <row r="5" spans="1:10" x14ac:dyDescent="0.2">
      <c r="A5" t="s">
        <v>108</v>
      </c>
      <c r="B5" t="s">
        <v>109</v>
      </c>
      <c r="C5" t="s">
        <v>5</v>
      </c>
      <c r="D5" t="s">
        <v>6</v>
      </c>
      <c r="E5" t="s">
        <v>15</v>
      </c>
      <c r="F5">
        <v>0</v>
      </c>
      <c r="G5">
        <v>0</v>
      </c>
      <c r="I5" s="1">
        <v>9.9000000000000008E-3</v>
      </c>
      <c r="J5" s="1">
        <v>0</v>
      </c>
    </row>
    <row r="6" spans="1:10" x14ac:dyDescent="0.2">
      <c r="A6" s="1" t="s">
        <v>63</v>
      </c>
      <c r="B6" t="s">
        <v>107</v>
      </c>
      <c r="F6">
        <v>0</v>
      </c>
      <c r="G6">
        <v>0</v>
      </c>
      <c r="I6" s="1">
        <v>8.0000000000000002E-3</v>
      </c>
      <c r="J6" s="1">
        <v>0</v>
      </c>
    </row>
    <row r="7" spans="1:10" x14ac:dyDescent="0.2">
      <c r="A7" s="1" t="s">
        <v>64</v>
      </c>
      <c r="B7" t="s">
        <v>107</v>
      </c>
      <c r="F7">
        <v>1.2675000000000001</v>
      </c>
      <c r="G7">
        <v>0</v>
      </c>
      <c r="I7" s="1">
        <v>0</v>
      </c>
      <c r="J7" s="1">
        <v>6.1000000000000004E-3</v>
      </c>
    </row>
    <row r="8" spans="1:10" x14ac:dyDescent="0.2">
      <c r="A8" s="1" t="s">
        <v>65</v>
      </c>
      <c r="B8" t="s">
        <v>107</v>
      </c>
      <c r="F8">
        <v>1.242</v>
      </c>
      <c r="G8">
        <v>0</v>
      </c>
      <c r="I8">
        <v>7.1000000000000004E-3</v>
      </c>
      <c r="J8">
        <v>0</v>
      </c>
    </row>
    <row r="9" spans="1:10" x14ac:dyDescent="0.2">
      <c r="F9">
        <v>0</v>
      </c>
      <c r="G9">
        <v>0</v>
      </c>
      <c r="I9">
        <v>6.7999999999999996E-3</v>
      </c>
      <c r="J9">
        <v>0</v>
      </c>
    </row>
    <row r="10" spans="1:10" x14ac:dyDescent="0.2">
      <c r="F10">
        <v>0</v>
      </c>
      <c r="G10">
        <v>0</v>
      </c>
      <c r="I10">
        <v>5.7000000000000002E-3</v>
      </c>
      <c r="J10">
        <v>0</v>
      </c>
    </row>
    <row r="11" spans="1:10" x14ac:dyDescent="0.2">
      <c r="F11">
        <v>0</v>
      </c>
      <c r="G11">
        <v>0</v>
      </c>
      <c r="I11">
        <v>1.8E-3</v>
      </c>
      <c r="J11">
        <v>0</v>
      </c>
    </row>
    <row r="12" spans="1:10" x14ac:dyDescent="0.2">
      <c r="F12">
        <v>0</v>
      </c>
      <c r="G12">
        <v>0</v>
      </c>
    </row>
    <row r="13" spans="1:10" x14ac:dyDescent="0.2">
      <c r="F13">
        <v>0</v>
      </c>
      <c r="G13">
        <v>0</v>
      </c>
      <c r="I13">
        <v>8.6999999999999994E-3</v>
      </c>
      <c r="J13">
        <v>0</v>
      </c>
    </row>
    <row r="14" spans="1:10" x14ac:dyDescent="0.2">
      <c r="F14">
        <v>0</v>
      </c>
      <c r="G14">
        <v>0</v>
      </c>
    </row>
    <row r="15" spans="1:10" x14ac:dyDescent="0.2">
      <c r="F15">
        <v>1.28</v>
      </c>
      <c r="G15">
        <v>0</v>
      </c>
    </row>
    <row r="16" spans="1:10" x14ac:dyDescent="0.2">
      <c r="F16">
        <v>0</v>
      </c>
      <c r="G16">
        <v>0</v>
      </c>
      <c r="I16">
        <v>2.1600000000000001E-2</v>
      </c>
      <c r="J16">
        <v>0</v>
      </c>
    </row>
    <row r="17" spans="6:10" x14ac:dyDescent="0.2">
      <c r="F17">
        <v>0</v>
      </c>
      <c r="G17">
        <v>0</v>
      </c>
    </row>
    <row r="18" spans="6:10" x14ac:dyDescent="0.2">
      <c r="F18">
        <v>0</v>
      </c>
      <c r="G18">
        <v>4.4459999999999997</v>
      </c>
      <c r="I18">
        <v>7.4000000000000003E-3</v>
      </c>
      <c r="J18">
        <v>0</v>
      </c>
    </row>
    <row r="19" spans="6:10" x14ac:dyDescent="0.2">
      <c r="F19">
        <v>0</v>
      </c>
      <c r="G19">
        <v>5.4287999999999998</v>
      </c>
      <c r="I19">
        <v>0</v>
      </c>
      <c r="J19">
        <v>2.07E-2</v>
      </c>
    </row>
    <row r="20" spans="6:10" x14ac:dyDescent="0.2">
      <c r="F20">
        <v>1.2869999999999999</v>
      </c>
      <c r="G20">
        <v>0</v>
      </c>
    </row>
    <row r="21" spans="6:10" x14ac:dyDescent="0.2">
      <c r="F21">
        <v>1.3214999999999999</v>
      </c>
      <c r="G21">
        <v>0</v>
      </c>
    </row>
    <row r="22" spans="6:10" x14ac:dyDescent="0.2">
      <c r="F22">
        <v>0</v>
      </c>
      <c r="G22">
        <v>5.5692000000000004</v>
      </c>
      <c r="I22">
        <v>2.5000000000000001E-3</v>
      </c>
      <c r="J22">
        <v>0</v>
      </c>
    </row>
    <row r="23" spans="6:10" x14ac:dyDescent="0.2">
      <c r="F23">
        <v>1.3080000000000001</v>
      </c>
      <c r="G23">
        <v>0</v>
      </c>
      <c r="I23">
        <v>8.9999999999999993E-3</v>
      </c>
      <c r="J23">
        <v>0</v>
      </c>
    </row>
    <row r="24" spans="6:10" x14ac:dyDescent="0.2">
      <c r="F24">
        <v>0</v>
      </c>
      <c r="G24">
        <v>0</v>
      </c>
    </row>
    <row r="25" spans="6:10" x14ac:dyDescent="0.2">
      <c r="F25">
        <v>0</v>
      </c>
      <c r="G25">
        <v>0</v>
      </c>
    </row>
    <row r="26" spans="6:10" x14ac:dyDescent="0.2">
      <c r="F26">
        <v>0</v>
      </c>
      <c r="G26">
        <v>0</v>
      </c>
    </row>
    <row r="27" spans="6:10" x14ac:dyDescent="0.2">
      <c r="F27">
        <v>0</v>
      </c>
      <c r="G27">
        <v>0</v>
      </c>
    </row>
    <row r="28" spans="6:10" x14ac:dyDescent="0.2">
      <c r="F28">
        <v>0</v>
      </c>
      <c r="G28">
        <v>0</v>
      </c>
    </row>
    <row r="29" spans="6:10" x14ac:dyDescent="0.2">
      <c r="F29">
        <v>3.8532000000000002</v>
      </c>
      <c r="G29">
        <v>0</v>
      </c>
    </row>
    <row r="30" spans="6:10" x14ac:dyDescent="0.2">
      <c r="F30">
        <v>0</v>
      </c>
      <c r="G30">
        <v>0</v>
      </c>
      <c r="I30">
        <v>2E-3</v>
      </c>
      <c r="J30">
        <v>0</v>
      </c>
    </row>
    <row r="31" spans="6:10" x14ac:dyDescent="0.2">
      <c r="F31">
        <v>0</v>
      </c>
      <c r="G31">
        <v>0</v>
      </c>
    </row>
    <row r="33" spans="6:10" x14ac:dyDescent="0.2">
      <c r="F33">
        <v>0</v>
      </c>
      <c r="G33">
        <v>0</v>
      </c>
      <c r="I33">
        <v>0</v>
      </c>
      <c r="J33">
        <v>3.9E-2</v>
      </c>
    </row>
    <row r="34" spans="6:10" x14ac:dyDescent="0.2">
      <c r="F34">
        <v>0</v>
      </c>
      <c r="G34">
        <v>0</v>
      </c>
      <c r="I34">
        <v>0</v>
      </c>
      <c r="J34">
        <v>3.8999999999999998E-3</v>
      </c>
    </row>
    <row r="35" spans="6:10" x14ac:dyDescent="0.2">
      <c r="F35">
        <v>0</v>
      </c>
      <c r="G35">
        <v>4.641</v>
      </c>
      <c r="I35">
        <v>6.4999999999999997E-3</v>
      </c>
      <c r="J35">
        <v>0</v>
      </c>
    </row>
    <row r="36" spans="6:10" x14ac:dyDescent="0.2">
      <c r="F36">
        <v>1.2474000000000001</v>
      </c>
      <c r="G36">
        <v>0</v>
      </c>
      <c r="I36">
        <v>1.5E-3</v>
      </c>
      <c r="J36">
        <v>0</v>
      </c>
    </row>
    <row r="37" spans="6:10" x14ac:dyDescent="0.2">
      <c r="F37">
        <v>1.296</v>
      </c>
      <c r="G37">
        <v>0</v>
      </c>
      <c r="I37">
        <v>0</v>
      </c>
      <c r="J37">
        <v>4.7600000000000003E-2</v>
      </c>
    </row>
    <row r="38" spans="6:10" x14ac:dyDescent="0.2">
      <c r="F38">
        <v>0</v>
      </c>
      <c r="G38">
        <v>4.3737000000000004</v>
      </c>
      <c r="I38">
        <v>1.2E-2</v>
      </c>
      <c r="J38">
        <v>0</v>
      </c>
    </row>
    <row r="39" spans="6:10" x14ac:dyDescent="0.2">
      <c r="F39">
        <v>0</v>
      </c>
      <c r="G39">
        <v>0</v>
      </c>
    </row>
    <row r="40" spans="6:10" x14ac:dyDescent="0.2">
      <c r="F40">
        <v>0</v>
      </c>
      <c r="G40">
        <v>0</v>
      </c>
    </row>
    <row r="41" spans="6:10" x14ac:dyDescent="0.2">
      <c r="F41">
        <v>1.2638</v>
      </c>
      <c r="G41">
        <v>0</v>
      </c>
    </row>
    <row r="42" spans="6:10" x14ac:dyDescent="0.2">
      <c r="F42">
        <v>1.224</v>
      </c>
      <c r="G42">
        <v>0</v>
      </c>
    </row>
    <row r="43" spans="6:10" x14ac:dyDescent="0.2">
      <c r="F43">
        <v>1.3167</v>
      </c>
      <c r="G43">
        <v>0</v>
      </c>
    </row>
    <row r="44" spans="6:10" x14ac:dyDescent="0.2">
      <c r="F44">
        <v>1.3013999999999999</v>
      </c>
      <c r="G44">
        <v>0</v>
      </c>
      <c r="I44">
        <v>3.8E-3</v>
      </c>
      <c r="J44">
        <v>0</v>
      </c>
    </row>
    <row r="45" spans="6:10" x14ac:dyDescent="0.2">
      <c r="F45">
        <v>0</v>
      </c>
      <c r="G45">
        <v>0</v>
      </c>
    </row>
    <row r="46" spans="6:10" x14ac:dyDescent="0.2">
      <c r="F46">
        <v>1.2614999999999998</v>
      </c>
      <c r="G46">
        <v>0</v>
      </c>
    </row>
    <row r="47" spans="6:10" x14ac:dyDescent="0.2">
      <c r="F47">
        <v>0</v>
      </c>
      <c r="G47">
        <v>0</v>
      </c>
    </row>
    <row r="48" spans="6:10" x14ac:dyDescent="0.2">
      <c r="F48">
        <v>0</v>
      </c>
      <c r="G48">
        <v>0</v>
      </c>
    </row>
    <row r="49" spans="6:9" x14ac:dyDescent="0.2">
      <c r="F49">
        <v>5.3784000000000001</v>
      </c>
      <c r="G49">
        <v>0</v>
      </c>
      <c r="I49">
        <f>SUM(I2:I47)/SUM(J2:J47)</f>
        <v>0.92326332794830379</v>
      </c>
    </row>
    <row r="50" spans="6:9" x14ac:dyDescent="0.2">
      <c r="F50">
        <v>0</v>
      </c>
      <c r="G50">
        <v>0</v>
      </c>
    </row>
    <row r="51" spans="6:9" x14ac:dyDescent="0.2">
      <c r="F51">
        <v>0</v>
      </c>
      <c r="G51">
        <v>0</v>
      </c>
    </row>
    <row r="52" spans="6:9" x14ac:dyDescent="0.2">
      <c r="F52">
        <v>0</v>
      </c>
      <c r="G52">
        <v>0</v>
      </c>
    </row>
    <row r="54" spans="6:9" x14ac:dyDescent="0.2">
      <c r="F54">
        <f>SUM(F2:F52)/SUM(G2:G52)</f>
        <v>0.91827998470435768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7F26-734F-2345-919B-C25EE327C7C3}">
  <dimension ref="A1:N13"/>
  <sheetViews>
    <sheetView topLeftCell="G1" workbookViewId="0">
      <selection activeCell="K13" sqref="K13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68</v>
      </c>
      <c r="B2" t="s">
        <v>24</v>
      </c>
      <c r="F2" t="s">
        <v>10</v>
      </c>
      <c r="G2" t="s">
        <v>7</v>
      </c>
      <c r="H2" t="s">
        <v>69</v>
      </c>
      <c r="I2" t="s">
        <v>70</v>
      </c>
      <c r="M2">
        <f>J2*K2</f>
        <v>0</v>
      </c>
      <c r="N2">
        <f>J2*L2</f>
        <v>0</v>
      </c>
    </row>
    <row r="3" spans="1:14" x14ac:dyDescent="0.2">
      <c r="A3" t="s">
        <v>71</v>
      </c>
      <c r="B3" t="s">
        <v>24</v>
      </c>
      <c r="F3" t="s">
        <v>7</v>
      </c>
      <c r="G3" t="s">
        <v>10</v>
      </c>
      <c r="H3" t="s">
        <v>69</v>
      </c>
      <c r="I3" t="s">
        <v>70</v>
      </c>
      <c r="M3">
        <f t="shared" ref="M3:M9" si="0">J3*K3</f>
        <v>0</v>
      </c>
      <c r="N3">
        <f t="shared" ref="N3:N9" si="1">J3*L3</f>
        <v>0</v>
      </c>
    </row>
    <row r="4" spans="1:14" x14ac:dyDescent="0.2">
      <c r="A4" t="s">
        <v>72</v>
      </c>
      <c r="B4" t="s">
        <v>24</v>
      </c>
      <c r="F4" t="s">
        <v>8</v>
      </c>
      <c r="G4" t="s">
        <v>10</v>
      </c>
      <c r="H4" t="s">
        <v>73</v>
      </c>
      <c r="I4" t="s">
        <v>70</v>
      </c>
      <c r="J4">
        <v>714</v>
      </c>
      <c r="K4">
        <v>0</v>
      </c>
      <c r="L4">
        <v>6.4999999999999997E-3</v>
      </c>
      <c r="M4">
        <f t="shared" si="0"/>
        <v>0</v>
      </c>
      <c r="N4">
        <f t="shared" si="1"/>
        <v>4.641</v>
      </c>
    </row>
    <row r="5" spans="1:14" x14ac:dyDescent="0.2">
      <c r="A5" t="s">
        <v>74</v>
      </c>
      <c r="B5" t="s">
        <v>25</v>
      </c>
      <c r="C5" t="s">
        <v>75</v>
      </c>
      <c r="D5" t="s">
        <v>33</v>
      </c>
      <c r="E5">
        <v>2</v>
      </c>
      <c r="F5" t="s">
        <v>10</v>
      </c>
      <c r="G5" t="s">
        <v>8</v>
      </c>
      <c r="H5" t="s">
        <v>73</v>
      </c>
      <c r="I5" t="s">
        <v>70</v>
      </c>
      <c r="J5">
        <v>126</v>
      </c>
      <c r="K5">
        <v>9.9000000000000008E-3</v>
      </c>
      <c r="L5">
        <v>0</v>
      </c>
      <c r="M5">
        <f t="shared" si="0"/>
        <v>1.2474000000000001</v>
      </c>
      <c r="N5">
        <f t="shared" si="1"/>
        <v>0</v>
      </c>
    </row>
    <row r="6" spans="1:14" x14ac:dyDescent="0.2">
      <c r="A6" t="s">
        <v>76</v>
      </c>
      <c r="B6" t="s">
        <v>25</v>
      </c>
      <c r="C6" t="s">
        <v>13</v>
      </c>
      <c r="D6" t="s">
        <v>11</v>
      </c>
      <c r="E6">
        <v>1</v>
      </c>
      <c r="F6" t="s">
        <v>20</v>
      </c>
      <c r="G6" t="s">
        <v>8</v>
      </c>
      <c r="H6" t="s">
        <v>73</v>
      </c>
      <c r="I6" t="s">
        <v>67</v>
      </c>
      <c r="J6">
        <v>162</v>
      </c>
      <c r="K6">
        <v>8.0000000000000002E-3</v>
      </c>
      <c r="L6">
        <v>0</v>
      </c>
      <c r="M6">
        <f t="shared" si="0"/>
        <v>1.296</v>
      </c>
      <c r="N6">
        <f t="shared" si="1"/>
        <v>0</v>
      </c>
    </row>
    <row r="7" spans="1:14" x14ac:dyDescent="0.2">
      <c r="A7" t="s">
        <v>77</v>
      </c>
      <c r="B7" t="s">
        <v>24</v>
      </c>
      <c r="F7" t="s">
        <v>10</v>
      </c>
      <c r="G7" t="s">
        <v>7</v>
      </c>
      <c r="H7" t="s">
        <v>73</v>
      </c>
      <c r="I7" t="s">
        <v>70</v>
      </c>
      <c r="J7">
        <v>717</v>
      </c>
      <c r="K7">
        <v>0</v>
      </c>
      <c r="L7">
        <v>6.1000000000000004E-3</v>
      </c>
      <c r="M7">
        <f t="shared" si="0"/>
        <v>0</v>
      </c>
      <c r="N7">
        <f t="shared" si="1"/>
        <v>4.3737000000000004</v>
      </c>
    </row>
    <row r="8" spans="1:14" x14ac:dyDescent="0.2">
      <c r="A8" t="s">
        <v>78</v>
      </c>
      <c r="B8" t="s">
        <v>25</v>
      </c>
      <c r="C8" t="s">
        <v>28</v>
      </c>
      <c r="D8" t="s">
        <v>75</v>
      </c>
      <c r="E8">
        <v>3</v>
      </c>
      <c r="F8" t="s">
        <v>10</v>
      </c>
      <c r="G8" t="s">
        <v>20</v>
      </c>
      <c r="H8" t="s">
        <v>69</v>
      </c>
      <c r="I8" t="s">
        <v>70</v>
      </c>
      <c r="M8">
        <f t="shared" si="0"/>
        <v>0</v>
      </c>
      <c r="N8">
        <f t="shared" si="1"/>
        <v>0</v>
      </c>
    </row>
    <row r="9" spans="1:14" x14ac:dyDescent="0.2">
      <c r="A9" t="s">
        <v>79</v>
      </c>
      <c r="B9" t="s">
        <v>24</v>
      </c>
      <c r="F9" t="s">
        <v>7</v>
      </c>
      <c r="G9" t="s">
        <v>10</v>
      </c>
      <c r="H9" t="s">
        <v>69</v>
      </c>
      <c r="I9" t="s">
        <v>70</v>
      </c>
      <c r="M9">
        <f t="shared" si="0"/>
        <v>0</v>
      </c>
      <c r="N9">
        <f t="shared" si="1"/>
        <v>0</v>
      </c>
    </row>
    <row r="13" spans="1:14" x14ac:dyDescent="0.2">
      <c r="J13" t="s">
        <v>104</v>
      </c>
      <c r="K13">
        <f>SUM(M2:M9)/SUM(N2:N9)</f>
        <v>0.28213917268461508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36D8-675D-A14A-9763-22D7D8CA1F2D}">
  <dimension ref="A1:N14"/>
  <sheetViews>
    <sheetView topLeftCell="E1" workbookViewId="0">
      <selection activeCell="J14" sqref="J14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80</v>
      </c>
      <c r="B2" t="s">
        <v>25</v>
      </c>
      <c r="C2" t="s">
        <v>48</v>
      </c>
      <c r="D2" t="s">
        <v>27</v>
      </c>
      <c r="E2">
        <v>3</v>
      </c>
      <c r="F2" t="s">
        <v>7</v>
      </c>
      <c r="G2" t="s">
        <v>20</v>
      </c>
      <c r="H2" t="s">
        <v>73</v>
      </c>
      <c r="I2" t="s">
        <v>70</v>
      </c>
      <c r="J2">
        <v>178</v>
      </c>
      <c r="K2">
        <v>7.1000000000000004E-3</v>
      </c>
      <c r="L2">
        <v>0</v>
      </c>
      <c r="M2">
        <f>J2*K2</f>
        <v>1.2638</v>
      </c>
      <c r="N2">
        <f>J2*L2</f>
        <v>0</v>
      </c>
    </row>
    <row r="3" spans="1:14" x14ac:dyDescent="0.2">
      <c r="A3" t="s">
        <v>81</v>
      </c>
      <c r="B3" t="s">
        <v>25</v>
      </c>
      <c r="C3" t="s">
        <v>52</v>
      </c>
      <c r="D3" t="s">
        <v>18</v>
      </c>
      <c r="E3">
        <v>1</v>
      </c>
      <c r="F3" t="s">
        <v>8</v>
      </c>
      <c r="G3" t="s">
        <v>20</v>
      </c>
      <c r="H3" t="s">
        <v>73</v>
      </c>
      <c r="I3" t="s">
        <v>70</v>
      </c>
      <c r="J3">
        <v>180</v>
      </c>
      <c r="K3">
        <v>6.7999999999999996E-3</v>
      </c>
      <c r="L3">
        <v>0</v>
      </c>
      <c r="M3">
        <f t="shared" ref="M3:M13" si="0">J3*K3</f>
        <v>1.224</v>
      </c>
      <c r="N3">
        <f t="shared" ref="N3:N12" si="1">J3*L3</f>
        <v>0</v>
      </c>
    </row>
    <row r="4" spans="1:14" x14ac:dyDescent="0.2">
      <c r="A4" t="s">
        <v>82</v>
      </c>
      <c r="B4" t="s">
        <v>25</v>
      </c>
      <c r="C4" t="s">
        <v>52</v>
      </c>
      <c r="D4" t="s">
        <v>12</v>
      </c>
      <c r="E4">
        <v>1</v>
      </c>
      <c r="F4" t="s">
        <v>7</v>
      </c>
      <c r="G4" t="s">
        <v>20</v>
      </c>
      <c r="H4" t="s">
        <v>73</v>
      </c>
      <c r="I4" t="s">
        <v>70</v>
      </c>
      <c r="J4">
        <v>231</v>
      </c>
      <c r="K4">
        <v>5.7000000000000002E-3</v>
      </c>
      <c r="L4">
        <v>0</v>
      </c>
      <c r="M4">
        <f t="shared" si="0"/>
        <v>1.3167</v>
      </c>
      <c r="N4">
        <f t="shared" si="1"/>
        <v>0</v>
      </c>
    </row>
    <row r="5" spans="1:14" x14ac:dyDescent="0.2">
      <c r="A5" t="s">
        <v>83</v>
      </c>
      <c r="B5" t="s">
        <v>25</v>
      </c>
      <c r="C5" t="s">
        <v>18</v>
      </c>
      <c r="D5" t="s">
        <v>32</v>
      </c>
      <c r="F5" t="s">
        <v>20</v>
      </c>
      <c r="G5" t="s">
        <v>7</v>
      </c>
      <c r="H5" t="s">
        <v>73</v>
      </c>
      <c r="I5" t="s">
        <v>70</v>
      </c>
      <c r="J5">
        <v>723</v>
      </c>
      <c r="K5">
        <v>1.8E-3</v>
      </c>
      <c r="L5">
        <v>0</v>
      </c>
      <c r="M5">
        <f t="shared" si="0"/>
        <v>1.3013999999999999</v>
      </c>
      <c r="N5">
        <f t="shared" si="1"/>
        <v>0</v>
      </c>
    </row>
    <row r="6" spans="1:14" x14ac:dyDescent="0.2">
      <c r="A6" t="s">
        <v>84</v>
      </c>
      <c r="B6" t="s">
        <v>25</v>
      </c>
      <c r="C6" t="s">
        <v>27</v>
      </c>
      <c r="D6" t="s">
        <v>18</v>
      </c>
      <c r="F6" t="s">
        <v>20</v>
      </c>
      <c r="G6" t="s">
        <v>10</v>
      </c>
      <c r="H6" t="s">
        <v>69</v>
      </c>
      <c r="I6" t="s">
        <v>67</v>
      </c>
      <c r="M6">
        <f t="shared" si="0"/>
        <v>0</v>
      </c>
      <c r="N6">
        <f t="shared" si="1"/>
        <v>0</v>
      </c>
    </row>
    <row r="7" spans="1:14" x14ac:dyDescent="0.2">
      <c r="A7" t="s">
        <v>85</v>
      </c>
      <c r="B7" t="s">
        <v>25</v>
      </c>
      <c r="C7" t="s">
        <v>48</v>
      </c>
      <c r="D7" t="s">
        <v>42</v>
      </c>
      <c r="F7" t="s">
        <v>10</v>
      </c>
      <c r="G7" t="s">
        <v>8</v>
      </c>
      <c r="H7" t="s">
        <v>73</v>
      </c>
      <c r="I7" t="s">
        <v>67</v>
      </c>
      <c r="J7">
        <v>145</v>
      </c>
      <c r="K7">
        <v>8.6999999999999994E-3</v>
      </c>
      <c r="L7">
        <v>0</v>
      </c>
      <c r="M7">
        <f t="shared" si="0"/>
        <v>1.2614999999999998</v>
      </c>
      <c r="N7">
        <f t="shared" si="1"/>
        <v>0</v>
      </c>
    </row>
    <row r="8" spans="1:14" x14ac:dyDescent="0.2">
      <c r="A8" t="s">
        <v>86</v>
      </c>
      <c r="B8" t="s">
        <v>25</v>
      </c>
      <c r="C8" t="s">
        <v>38</v>
      </c>
      <c r="D8" t="s">
        <v>46</v>
      </c>
      <c r="F8" t="s">
        <v>8</v>
      </c>
      <c r="G8" t="s">
        <v>20</v>
      </c>
      <c r="H8" t="s">
        <v>69</v>
      </c>
      <c r="I8" t="s">
        <v>67</v>
      </c>
      <c r="M8">
        <f t="shared" si="0"/>
        <v>0</v>
      </c>
      <c r="N8">
        <f t="shared" si="1"/>
        <v>0</v>
      </c>
    </row>
    <row r="9" spans="1:14" x14ac:dyDescent="0.2">
      <c r="A9" t="s">
        <v>87</v>
      </c>
      <c r="B9" t="s">
        <v>88</v>
      </c>
      <c r="M9">
        <f t="shared" si="0"/>
        <v>0</v>
      </c>
      <c r="N9">
        <f t="shared" si="1"/>
        <v>0</v>
      </c>
    </row>
    <row r="10" spans="1:14" x14ac:dyDescent="0.2">
      <c r="A10" t="s">
        <v>89</v>
      </c>
      <c r="B10" t="s">
        <v>25</v>
      </c>
      <c r="C10" t="s">
        <v>52</v>
      </c>
      <c r="D10" t="s">
        <v>18</v>
      </c>
      <c r="E10">
        <v>1</v>
      </c>
      <c r="F10" t="s">
        <v>7</v>
      </c>
      <c r="G10" t="s">
        <v>10</v>
      </c>
      <c r="H10" t="s">
        <v>73</v>
      </c>
      <c r="I10" t="s">
        <v>70</v>
      </c>
      <c r="J10">
        <v>249</v>
      </c>
      <c r="K10">
        <v>2.1600000000000001E-2</v>
      </c>
      <c r="L10">
        <v>0</v>
      </c>
      <c r="M10">
        <f t="shared" si="0"/>
        <v>5.3784000000000001</v>
      </c>
      <c r="N10">
        <f t="shared" si="1"/>
        <v>0</v>
      </c>
    </row>
    <row r="11" spans="1:14" x14ac:dyDescent="0.2">
      <c r="A11" t="s">
        <v>90</v>
      </c>
      <c r="B11" t="s">
        <v>25</v>
      </c>
      <c r="C11" t="s">
        <v>62</v>
      </c>
      <c r="D11" t="s">
        <v>52</v>
      </c>
      <c r="E11">
        <v>3</v>
      </c>
      <c r="F11" t="s">
        <v>8</v>
      </c>
      <c r="G11" t="s">
        <v>20</v>
      </c>
      <c r="H11" t="s">
        <v>73</v>
      </c>
      <c r="I11" t="s">
        <v>67</v>
      </c>
      <c r="M11">
        <f t="shared" si="0"/>
        <v>0</v>
      </c>
      <c r="N11">
        <f t="shared" si="1"/>
        <v>0</v>
      </c>
    </row>
    <row r="12" spans="1:14" x14ac:dyDescent="0.2">
      <c r="A12" t="s">
        <v>91</v>
      </c>
      <c r="B12" t="s">
        <v>25</v>
      </c>
      <c r="C12" t="s">
        <v>62</v>
      </c>
      <c r="D12" t="s">
        <v>52</v>
      </c>
      <c r="E12">
        <v>2</v>
      </c>
      <c r="F12" t="s">
        <v>8</v>
      </c>
      <c r="G12" t="s">
        <v>7</v>
      </c>
      <c r="H12" t="s">
        <v>73</v>
      </c>
      <c r="I12" t="s">
        <v>67</v>
      </c>
      <c r="M12">
        <f t="shared" si="0"/>
        <v>0</v>
      </c>
      <c r="N12">
        <f t="shared" si="1"/>
        <v>0</v>
      </c>
    </row>
    <row r="13" spans="1:14" x14ac:dyDescent="0.2">
      <c r="A13" t="s">
        <v>92</v>
      </c>
      <c r="B13" t="s">
        <v>25</v>
      </c>
      <c r="C13" t="s">
        <v>27</v>
      </c>
      <c r="D13" t="s">
        <v>48</v>
      </c>
      <c r="E13">
        <v>3</v>
      </c>
      <c r="F13" t="s">
        <v>10</v>
      </c>
      <c r="G13" t="s">
        <v>8</v>
      </c>
      <c r="H13" t="s">
        <v>73</v>
      </c>
      <c r="I13" t="s">
        <v>67</v>
      </c>
      <c r="M13">
        <f t="shared" si="0"/>
        <v>0</v>
      </c>
      <c r="N13">
        <f>J13*L13</f>
        <v>0</v>
      </c>
    </row>
    <row r="14" spans="1:14" x14ac:dyDescent="0.2">
      <c r="J14" t="s">
        <v>104</v>
      </c>
      <c r="K14" t="e">
        <f>SUM(K2:K10)/SUM(L2:L11)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67EC-2CFC-0A4D-A5A4-AEB89157AEEC}">
  <dimension ref="A1:N7"/>
  <sheetViews>
    <sheetView workbookViewId="0">
      <selection activeCell="J1" sqref="J1:N5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93</v>
      </c>
      <c r="B2" t="s">
        <v>25</v>
      </c>
      <c r="C2" t="s">
        <v>35</v>
      </c>
      <c r="D2" t="s">
        <v>27</v>
      </c>
      <c r="E2">
        <v>1</v>
      </c>
      <c r="F2" t="s">
        <v>7</v>
      </c>
      <c r="G2" t="s">
        <v>20</v>
      </c>
      <c r="H2" t="s">
        <v>69</v>
      </c>
      <c r="I2" t="s">
        <v>70</v>
      </c>
    </row>
    <row r="3" spans="1:14" x14ac:dyDescent="0.2">
      <c r="A3" t="s">
        <v>94</v>
      </c>
      <c r="B3" t="s">
        <v>24</v>
      </c>
      <c r="F3" t="s">
        <v>10</v>
      </c>
      <c r="G3" t="s">
        <v>7</v>
      </c>
      <c r="H3" t="s">
        <v>69</v>
      </c>
      <c r="I3" t="s">
        <v>67</v>
      </c>
    </row>
    <row r="4" spans="1:14" x14ac:dyDescent="0.2">
      <c r="A4" t="s">
        <v>95</v>
      </c>
      <c r="B4" t="s">
        <v>25</v>
      </c>
      <c r="C4" t="s">
        <v>48</v>
      </c>
      <c r="D4" t="s">
        <v>27</v>
      </c>
      <c r="E4">
        <v>3</v>
      </c>
      <c r="F4" t="s">
        <v>8</v>
      </c>
      <c r="G4" t="s">
        <v>7</v>
      </c>
      <c r="H4" t="s">
        <v>69</v>
      </c>
      <c r="I4" t="s">
        <v>70</v>
      </c>
    </row>
    <row r="5" spans="1:14" x14ac:dyDescent="0.2">
      <c r="A5" t="s">
        <v>96</v>
      </c>
      <c r="B5" t="s">
        <v>25</v>
      </c>
      <c r="C5" t="s">
        <v>27</v>
      </c>
      <c r="D5" t="s">
        <v>48</v>
      </c>
      <c r="E5">
        <v>3</v>
      </c>
      <c r="F5" t="s">
        <v>7</v>
      </c>
      <c r="G5" t="s">
        <v>20</v>
      </c>
      <c r="H5" t="s">
        <v>69</v>
      </c>
      <c r="I5" t="s">
        <v>70</v>
      </c>
    </row>
    <row r="7" spans="1:14" x14ac:dyDescent="0.2">
      <c r="J7" t="s">
        <v>104</v>
      </c>
      <c r="K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AH09</vt:lpstr>
      <vt:lpstr>Sheet2</vt:lpstr>
      <vt:lpstr>Sheet1</vt:lpstr>
      <vt:lpstr>AH75</vt:lpstr>
      <vt:lpstr>AH88</vt:lpstr>
      <vt:lpstr>AH06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Elora Hayter Lopez</dc:creator>
  <cp:lastModifiedBy>Elora Hayter Lopez</cp:lastModifiedBy>
  <dcterms:created xsi:type="dcterms:W3CDTF">2018-08-28T17:22:32Z</dcterms:created>
  <dcterms:modified xsi:type="dcterms:W3CDTF">2019-05-09T01:13:49Z</dcterms:modified>
</cp:coreProperties>
</file>