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te\Documents\GitHub\Poketorneo\comprobacion de roms\"/>
    </mc:Choice>
  </mc:AlternateContent>
  <xr:revisionPtr revIDLastSave="0" documentId="13_ncr:1_{807A808C-59DD-46C5-9608-EB50A5608680}" xr6:coauthVersionLast="47" xr6:coauthVersionMax="47" xr10:uidLastSave="{00000000-0000-0000-0000-000000000000}"/>
  <bookViews>
    <workbookView xWindow="8685" yWindow="495" windowWidth="28800" windowHeight="15345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D61" i="1" a="1"/>
  <c r="D61" i="1" s="1"/>
  <c r="K83" i="1" a="1"/>
  <c r="K83" i="1" s="1"/>
  <c r="D30" i="1"/>
  <c r="H25" i="1"/>
  <c r="J22" i="1"/>
  <c r="K61" i="1" a="1"/>
  <c r="K61" i="1" s="1"/>
  <c r="E23" i="1"/>
  <c r="E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80" i="1" a="1"/>
  <c r="G80" i="1" s="1"/>
  <c r="J77" i="1" a="1"/>
  <c r="J77" i="1" s="1"/>
  <c r="J76" i="1" a="1"/>
  <c r="J76" i="1" s="1"/>
  <c r="D48" i="1" s="1" a="1"/>
  <c r="D48" i="1" s="1"/>
  <c r="G73" i="1" a="1"/>
  <c r="G73" i="1" s="1"/>
  <c r="J55" i="1" a="1"/>
  <c r="J55" i="1" s="1"/>
  <c r="G58" i="1" a="1"/>
  <c r="G58" i="1" s="1"/>
  <c r="G22" i="1"/>
  <c r="I22" i="1"/>
  <c r="K22" i="1"/>
  <c r="M71" i="1" s="1"/>
  <c r="G23" i="1"/>
  <c r="I23" i="1"/>
  <c r="K23" i="1"/>
  <c r="G24" i="1"/>
  <c r="I24" i="1"/>
  <c r="K24" i="1"/>
  <c r="G25" i="1"/>
  <c r="I25" i="1"/>
  <c r="K25" i="1"/>
  <c r="E24" i="1"/>
  <c r="E22" i="1"/>
  <c r="M74" i="1" l="1"/>
  <c r="D2" i="1" a="1"/>
  <c r="H24" i="1" l="1"/>
  <c r="H23" i="1"/>
  <c r="G51" i="1" a="1"/>
  <c r="G51" i="1" s="1"/>
  <c r="J24" i="1"/>
  <c r="J23" i="1"/>
  <c r="J25" i="1"/>
  <c r="F22" i="1"/>
  <c r="F23" i="1"/>
  <c r="F24" i="1"/>
  <c r="F25" i="1"/>
  <c r="D2" i="1"/>
  <c r="M70" i="1" l="1"/>
  <c r="M73" i="1"/>
  <c r="D49" i="1"/>
  <c r="M72" i="1"/>
  <c r="M69" i="1"/>
  <c r="H30" i="1"/>
  <c r="D52" i="1"/>
  <c r="D57" i="1"/>
  <c r="D38" i="1"/>
  <c r="D70" i="1"/>
  <c r="D83" i="1"/>
  <c r="J34" i="1"/>
  <c r="G81" i="1" a="1"/>
  <c r="G81" i="1" s="1"/>
  <c r="D60" i="1"/>
  <c r="G59" i="1" s="1" a="1"/>
  <c r="G59" i="1" s="1"/>
  <c r="D53" i="1"/>
  <c r="F34" i="1"/>
  <c r="D56" i="1"/>
  <c r="G72" i="1" a="1"/>
  <c r="G72" i="1" s="1"/>
  <c r="J30" i="1"/>
  <c r="J39" i="1"/>
  <c r="J33" i="1"/>
  <c r="J37" i="1"/>
  <c r="J38" i="1"/>
  <c r="J31" i="1"/>
  <c r="J36" i="1"/>
  <c r="J40" i="1"/>
  <c r="J32" i="1"/>
  <c r="J41" i="1"/>
  <c r="J35" i="1"/>
  <c r="H35" i="1"/>
  <c r="H41" i="1"/>
  <c r="H32" i="1"/>
  <c r="H34" i="1"/>
  <c r="H38" i="1"/>
  <c r="H37" i="1"/>
  <c r="H39" i="1"/>
  <c r="H33" i="1"/>
  <c r="H31" i="1"/>
  <c r="H40" i="1"/>
  <c r="H36" i="1"/>
  <c r="F38" i="1"/>
  <c r="F30" i="1"/>
  <c r="F33" i="1"/>
  <c r="F39" i="1"/>
  <c r="F37" i="1"/>
  <c r="F41" i="1"/>
  <c r="F32" i="1"/>
  <c r="F35" i="1"/>
  <c r="F36" i="1"/>
  <c r="F31" i="1"/>
  <c r="F40" i="1"/>
  <c r="D35" i="1"/>
  <c r="D32" i="1"/>
  <c r="D41" i="1"/>
  <c r="D34" i="1"/>
  <c r="D39" i="1"/>
  <c r="D37" i="1"/>
  <c r="D33" i="1"/>
  <c r="D40" i="1"/>
  <c r="D36" i="1"/>
  <c r="D31" i="1"/>
  <c r="G50" i="1" l="1" a="1"/>
  <c r="G50" i="1" s="1"/>
  <c r="J54" i="1" s="1" a="1"/>
  <c r="J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<sst xmlns="http://schemas.openxmlformats.org/spreadsheetml/2006/main" count="36" uniqueCount="29">
  <si>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Nombre</t>
  </si>
  <si>
    <t>Eloy</t>
  </si>
  <si>
    <t>Pérez</t>
  </si>
  <si>
    <t>Taty</t>
  </si>
  <si>
    <t>Santi</t>
  </si>
  <si>
    <t>Pablo</t>
  </si>
  <si>
    <t>Zazuri</t>
  </si>
  <si>
    <t>Miguel El Bolas</t>
  </si>
  <si>
    <t>Carlos Garrido</t>
  </si>
  <si>
    <t>Juan Antonio</t>
  </si>
  <si>
    <t>Alvaro Alcaide</t>
  </si>
  <si>
    <t>Grupo A</t>
  </si>
  <si>
    <t>Grupo B</t>
  </si>
  <si>
    <t>Grupo C</t>
  </si>
  <si>
    <t>Grupo D</t>
  </si>
  <si>
    <t>Puntos</t>
  </si>
  <si>
    <t>WINER BRACKET</t>
  </si>
  <si>
    <t>LOSSER BRACKET</t>
  </si>
  <si>
    <t>Rubén Aós</t>
  </si>
  <si>
    <t>David</t>
  </si>
  <si>
    <t>María</t>
  </si>
  <si>
    <t>Villa</t>
  </si>
  <si>
    <t>Abigail Abi Abby Abbie</t>
  </si>
  <si>
    <t>numero</t>
  </si>
  <si>
    <t>naleatorio</t>
  </si>
  <si>
    <t>valores cambiantes</t>
  </si>
  <si>
    <t>Ganador</t>
  </si>
  <si>
    <t>Apa (amigo de Miguel el bolas)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</si>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</sst>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rgb="FFE06666"/>
      </patternFill>
    </fill>
    <fill>
      <patternFill patternType="solid">
        <fgColor rgb="FF0070C0"/>
        <bgColor rgb="FF3C78D8"/>
      </patternFill>
    </fill>
    <fill>
      <patternFill patternType="solid">
        <fgColor rgb="FF0070C0"/>
        <bgColor rgb="FFE06666"/>
      </patternFill>
    </fill>
    <fill>
      <patternFill patternType="solid">
        <fgColor theme="9" tint="0.39997558519241921"/>
        <bgColor rgb="FFC27BA0"/>
      </patternFill>
    </fill>
    <fill>
      <patternFill patternType="solid">
        <fgColor theme="9" tint="0.39997558519241921"/>
        <bgColor rgb="FFE0666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56">
    <xf numFmtId="0" fontId="0" fillId="0" borderId="0" xfId="0" applyFont="1" applyAlignment="1"/>
    <xf numFmtId="0" fontId="4" fillId="0" borderId="0" xfId="0" applyFont="1"/>
    <xf numFmtId="0" fontId="7" fillId="2" borderId="2" xfId="0" applyFont="1" applyFill="1" applyBorder="1" applyAlignment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7" fillId="5" borderId="1" xfId="0" applyFont="1" applyFill="1" applyBorder="1" applyAlignment="1"/>
    <xf numFmtId="0" fontId="7" fillId="6" borderId="10" xfId="0" applyFont="1" applyFill="1" applyBorder="1" applyAlignment="1"/>
    <xf numFmtId="0" fontId="7" fillId="6" borderId="12" xfId="0" applyFont="1" applyFill="1" applyBorder="1" applyAlignment="1"/>
    <xf numFmtId="0" fontId="5" fillId="7" borderId="1" xfId="0" applyFont="1" applyFill="1" applyBorder="1" applyAlignment="1"/>
    <xf numFmtId="0" fontId="7" fillId="8" borderId="10" xfId="0" applyFont="1" applyFill="1" applyBorder="1" applyAlignment="1"/>
    <xf numFmtId="0" fontId="7" fillId="8" borderId="12" xfId="0" applyFont="1" applyFill="1" applyBorder="1" applyAlignment="1"/>
    <xf numFmtId="0" fontId="7" fillId="9" borderId="1" xfId="0" applyFont="1" applyFill="1" applyBorder="1" applyAlignment="1"/>
    <xf numFmtId="0" fontId="7" fillId="10" borderId="10" xfId="0" applyFont="1" applyFill="1" applyBorder="1" applyAlignment="1"/>
    <xf numFmtId="0" fontId="7" fillId="10" borderId="12" xfId="0" applyFont="1" applyFill="1" applyBorder="1" applyAlignment="1"/>
    <xf numFmtId="0" fontId="7" fillId="10" borderId="11" xfId="0" applyFont="1" applyFill="1" applyBorder="1" applyAlignment="1"/>
    <xf numFmtId="0" fontId="7" fillId="8" borderId="11" xfId="0" applyFont="1" applyFill="1" applyBorder="1" applyAlignment="1"/>
    <xf numFmtId="0" fontId="7" fillId="6" borderId="11" xfId="0" applyFont="1" applyFill="1" applyBorder="1" applyAlignment="1"/>
    <xf numFmtId="0" fontId="8" fillId="0" borderId="0" xfId="0" applyFont="1" applyAlignment="1"/>
    <xf numFmtId="0" fontId="3" fillId="3" borderId="10" xfId="1" applyBorder="1" applyAlignment="1"/>
    <xf numFmtId="0" fontId="3" fillId="3" borderId="5" xfId="1" applyBorder="1" applyAlignment="1"/>
    <xf numFmtId="0" fontId="3" fillId="3" borderId="0" xfId="1" applyAlignment="1"/>
    <xf numFmtId="0" fontId="3" fillId="3" borderId="12" xfId="1" applyBorder="1" applyAlignment="1"/>
    <xf numFmtId="0" fontId="3" fillId="3" borderId="7" xfId="1" applyBorder="1" applyAlignment="1"/>
    <xf numFmtId="0" fontId="3" fillId="4" borderId="10" xfId="2" applyBorder="1" applyAlignment="1"/>
    <xf numFmtId="0" fontId="3" fillId="4" borderId="5" xfId="2" applyBorder="1" applyAlignment="1"/>
    <xf numFmtId="0" fontId="3" fillId="4" borderId="0" xfId="2" applyAlignment="1"/>
    <xf numFmtId="0" fontId="3" fillId="4" borderId="12" xfId="2" applyBorder="1" applyAlignment="1"/>
    <xf numFmtId="0" fontId="3" fillId="4" borderId="7" xfId="2" applyBorder="1" applyAlignment="1"/>
    <xf numFmtId="0" fontId="8" fillId="0" borderId="13" xfId="0" applyFont="1" applyBorder="1" applyAlignment="1">
      <alignment wrapText="1"/>
    </xf>
    <xf numFmtId="0" fontId="6" fillId="0" borderId="0" xfId="0" applyFont="1"/>
    <xf numFmtId="0" fontId="4" fillId="0" borderId="0" xfId="0" applyNumberFormat="1" applyFont="1" applyAlignment="1"/>
    <xf numFmtId="0" fontId="6" fillId="0" borderId="0" xfId="0" applyFont="1" applyAlignment="1"/>
    <xf numFmtId="0" fontId="7" fillId="2" borderId="8" xfId="0" applyFont="1" applyFill="1" applyBorder="1" applyAlignment="1"/>
    <xf numFmtId="0" fontId="7" fillId="2" borderId="4" xfId="0" applyFont="1" applyFill="1" applyBorder="1" applyAlignment="1"/>
    <xf numFmtId="0" fontId="7" fillId="2" borderId="6" xfId="0" applyFont="1" applyFill="1" applyBorder="1" applyAlignment="1"/>
    <xf numFmtId="0" fontId="7" fillId="5" borderId="2" xfId="0" applyFont="1" applyFill="1" applyBorder="1" applyAlignment="1"/>
    <xf numFmtId="0" fontId="7" fillId="6" borderId="0" xfId="0" applyFont="1" applyFill="1" applyBorder="1" applyAlignment="1"/>
    <xf numFmtId="0" fontId="7" fillId="6" borderId="14" xfId="0" applyFont="1" applyFill="1" applyBorder="1" applyAlignment="1"/>
    <xf numFmtId="0" fontId="7" fillId="6" borderId="3" xfId="0" applyFont="1" applyFill="1" applyBorder="1" applyAlignment="1"/>
    <xf numFmtId="0" fontId="5" fillId="7" borderId="2" xfId="0" applyFont="1" applyFill="1" applyBorder="1" applyAlignment="1"/>
    <xf numFmtId="0" fontId="7" fillId="8" borderId="0" xfId="0" applyFont="1" applyFill="1" applyBorder="1" applyAlignment="1"/>
    <xf numFmtId="0" fontId="7" fillId="8" borderId="14" xfId="0" applyFont="1" applyFill="1" applyBorder="1" applyAlignment="1"/>
    <xf numFmtId="0" fontId="7" fillId="8" borderId="3" xfId="0" applyFont="1" applyFill="1" applyBorder="1" applyAlignment="1"/>
    <xf numFmtId="0" fontId="7" fillId="10" borderId="5" xfId="0" applyFont="1" applyFill="1" applyBorder="1" applyAlignment="1"/>
    <xf numFmtId="0" fontId="7" fillId="10" borderId="9" xfId="0" applyFont="1" applyFill="1" applyBorder="1" applyAlignment="1"/>
    <xf numFmtId="0" fontId="7" fillId="10" borderId="7" xfId="0" applyFont="1" applyFill="1" applyBorder="1" applyAlignment="1"/>
    <xf numFmtId="0" fontId="5" fillId="9" borderId="2" xfId="0" applyFont="1" applyFill="1" applyBorder="1" applyAlignment="1"/>
    <xf numFmtId="0" fontId="3" fillId="4" borderId="0" xfId="2" applyAlignment="1">
      <alignment horizontal="center"/>
    </xf>
    <xf numFmtId="0" fontId="2" fillId="3" borderId="10" xfId="1" applyFont="1" applyBorder="1" applyAlignment="1"/>
    <xf numFmtId="0" fontId="2" fillId="3" borderId="12" xfId="1" applyFont="1" applyBorder="1" applyAlignment="1"/>
    <xf numFmtId="0" fontId="1" fillId="3" borderId="0" xfId="1" applyFont="1" applyAlignment="1">
      <alignment horizontal="center"/>
    </xf>
    <xf numFmtId="0" fontId="9" fillId="4" borderId="10" xfId="2" applyFont="1" applyBorder="1" applyAlignment="1"/>
    <xf numFmtId="0" fontId="3" fillId="3" borderId="0" xfId="1" applyAlignment="1">
      <alignment horizontal="center"/>
    </xf>
    <xf numFmtId="0" fontId="3" fillId="4" borderId="0" xfId="2" applyAlignment="1">
      <alignment horizontal="center"/>
    </xf>
  </cellXfs>
  <cellStyles count="3">
    <cellStyle name="40% - Énfasis1" xfId="1" builtinId="31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M83"/>
  <sheetViews>
    <sheetView tabSelected="1" topLeftCell="C1" zoomScaleNormal="100" workbookViewId="0">
      <pane ySplit="1" topLeftCell="A53" activePane="bottomLeft" state="frozen"/>
      <selection pane="bottomLeft" activeCell="M63" sqref="M63"/>
    </sheetView>
  </sheetViews>
  <sheetFormatPr baseColWidth="10" defaultColWidth="14.42578125" defaultRowHeight="15.75" customHeight="1" x14ac:dyDescent="0.2"/>
  <cols>
    <col min="1" max="1" width="12" customWidth="1"/>
    <col min="2" max="2" width="26.42578125" customWidth="1"/>
    <col min="3" max="3" width="17.5703125" customWidth="1"/>
    <col min="4" max="4" width="26.42578125" customWidth="1"/>
    <col min="5" max="5" width="20.7109375" customWidth="1"/>
    <col min="6" max="6" width="23.85546875" customWidth="1"/>
    <col min="7" max="7" width="20.42578125" customWidth="1"/>
    <col min="8" max="8" width="21.5703125" customWidth="1"/>
    <col min="9" max="9" width="20.7109375" customWidth="1"/>
    <col min="10" max="10" width="21.5703125" customWidth="1"/>
    <col min="11" max="11" width="18.85546875" customWidth="1"/>
    <col min="12" max="12" width="21.5703125" customWidth="1"/>
    <col min="13" max="13" width="38.42578125" customWidth="1"/>
  </cols>
  <sheetData>
    <row r="1" spans="1:10" ht="13.5" thickBot="1" x14ac:dyDescent="0.25">
      <c r="A1" s="31" t="s">
        <v>23</v>
      </c>
      <c r="B1" s="1" t="s">
        <v>0</v>
      </c>
      <c r="C1" s="33" t="s">
        <v>24</v>
      </c>
      <c r="D1" s="33"/>
      <c r="I1" s="19" t="s">
        <v>25</v>
      </c>
    </row>
    <row r="2" spans="1:10" ht="13.5" thickBot="1" x14ac:dyDescent="0.25">
      <c r="A2" s="32">
        <v>1</v>
      </c>
      <c r="B2" s="30" t="s">
        <v>18</v>
      </c>
      <c r="C2">
        <v>3</v>
      </c>
      <c r="D2" t="str" cm="1">
        <f t="array" ref="D2:D17">_xlfn.SORTBY(B2:B17,C2:C17)</f>
        <v>Apa (amigo de Miguel el bolas)</v>
      </c>
      <c r="I2">
        <f ca="1">RAND()</f>
        <v>0.34757813415353389</v>
      </c>
    </row>
    <row r="3" spans="1:10" ht="13.5" thickBot="1" x14ac:dyDescent="0.25">
      <c r="A3" s="32">
        <v>2</v>
      </c>
      <c r="B3" s="30" t="s">
        <v>19</v>
      </c>
      <c r="C3">
        <v>2</v>
      </c>
      <c r="D3" t="str">
        <v>David</v>
      </c>
      <c r="H3" s="19"/>
      <c r="I3">
        <f t="shared" ref="I3:I17" ca="1" si="0">RAND()</f>
        <v>0.49688431025647517</v>
      </c>
    </row>
    <row r="4" spans="1:10" ht="13.5" thickBot="1" x14ac:dyDescent="0.25">
      <c r="A4" s="32">
        <v>3</v>
      </c>
      <c r="B4" s="30" t="s">
        <v>1</v>
      </c>
      <c r="C4">
        <v>10</v>
      </c>
      <c r="D4" t="str">
        <v>Rubén Aós</v>
      </c>
      <c r="I4">
        <f t="shared" ca="1" si="0"/>
        <v>0.73843265769038313</v>
      </c>
    </row>
    <row r="5" spans="1:10" ht="13.5" thickBot="1" x14ac:dyDescent="0.25">
      <c r="A5" s="32">
        <v>4</v>
      </c>
      <c r="B5" s="30" t="s">
        <v>20</v>
      </c>
      <c r="C5">
        <v>13</v>
      </c>
      <c r="D5" t="str">
        <v>Pérez</v>
      </c>
      <c r="I5">
        <f t="shared" ca="1" si="0"/>
        <v>0.60897731586340476</v>
      </c>
      <c r="J5" s="19"/>
    </row>
    <row r="6" spans="1:10" ht="13.5" thickBot="1" x14ac:dyDescent="0.25">
      <c r="A6" s="32">
        <v>5</v>
      </c>
      <c r="B6" s="30" t="s">
        <v>2</v>
      </c>
      <c r="C6">
        <v>4</v>
      </c>
      <c r="D6" t="str">
        <v>Alvaro Alcaide</v>
      </c>
      <c r="I6">
        <f t="shared" ca="1" si="0"/>
        <v>0.288326548443405</v>
      </c>
    </row>
    <row r="7" spans="1:10" ht="13.5" thickBot="1" x14ac:dyDescent="0.25">
      <c r="A7" s="32">
        <v>6</v>
      </c>
      <c r="B7" s="30" t="s">
        <v>21</v>
      </c>
      <c r="C7">
        <v>6</v>
      </c>
      <c r="D7" t="str">
        <v>Villa</v>
      </c>
      <c r="I7">
        <f t="shared" ca="1" si="0"/>
        <v>0.75412038193343534</v>
      </c>
    </row>
    <row r="8" spans="1:10" ht="13.5" thickBot="1" x14ac:dyDescent="0.25">
      <c r="A8" s="32">
        <v>7</v>
      </c>
      <c r="B8" s="30" t="s">
        <v>3</v>
      </c>
      <c r="C8">
        <v>9</v>
      </c>
      <c r="D8" t="str">
        <v>Pablo</v>
      </c>
      <c r="I8">
        <f t="shared" ca="1" si="0"/>
        <v>0.5951687545930302</v>
      </c>
    </row>
    <row r="9" spans="1:10" ht="13.5" thickBot="1" x14ac:dyDescent="0.25">
      <c r="A9" s="32">
        <v>8</v>
      </c>
      <c r="B9" s="30" t="s">
        <v>4</v>
      </c>
      <c r="C9">
        <v>14</v>
      </c>
      <c r="D9" t="str">
        <v>Miguel El Bolas</v>
      </c>
      <c r="I9">
        <f t="shared" ca="1" si="0"/>
        <v>0.38177533027192168</v>
      </c>
    </row>
    <row r="10" spans="1:10" ht="13.5" thickBot="1" x14ac:dyDescent="0.25">
      <c r="A10" s="32">
        <v>9</v>
      </c>
      <c r="B10" s="30" t="s">
        <v>5</v>
      </c>
      <c r="C10">
        <v>7</v>
      </c>
      <c r="D10" t="str">
        <v>Taty</v>
      </c>
      <c r="F10" s="19"/>
      <c r="I10">
        <f t="shared" ca="1" si="0"/>
        <v>0.49532909305938977</v>
      </c>
    </row>
    <row r="11" spans="1:10" ht="13.5" thickBot="1" x14ac:dyDescent="0.25">
      <c r="A11" s="32">
        <v>10</v>
      </c>
      <c r="B11" s="30" t="s">
        <v>6</v>
      </c>
      <c r="C11">
        <v>11</v>
      </c>
      <c r="D11" t="str">
        <v>Eloy</v>
      </c>
      <c r="F11" s="19"/>
      <c r="I11">
        <f t="shared" ca="1" si="0"/>
        <v>0.95845301586569431</v>
      </c>
    </row>
    <row r="12" spans="1:10" ht="13.5" thickBot="1" x14ac:dyDescent="0.25">
      <c r="A12" s="32">
        <v>11</v>
      </c>
      <c r="B12" s="30" t="s">
        <v>7</v>
      </c>
      <c r="C12">
        <v>8</v>
      </c>
      <c r="D12" t="str">
        <v>Zazuri</v>
      </c>
      <c r="F12" s="19"/>
      <c r="I12">
        <f t="shared" ca="1" si="0"/>
        <v>3.5624484786467736E-2</v>
      </c>
    </row>
    <row r="13" spans="1:10" ht="13.5" thickBot="1" x14ac:dyDescent="0.25">
      <c r="A13" s="32">
        <v>12</v>
      </c>
      <c r="B13" s="30" t="s">
        <v>22</v>
      </c>
      <c r="C13">
        <v>16</v>
      </c>
      <c r="D13" t="str">
        <v>Juan Antonio</v>
      </c>
      <c r="F13" s="19"/>
      <c r="I13">
        <f t="shared" ca="1" si="0"/>
        <v>0.71702868175617285</v>
      </c>
    </row>
    <row r="14" spans="1:10" ht="13.5" thickBot="1" x14ac:dyDescent="0.25">
      <c r="A14" s="32">
        <v>13</v>
      </c>
      <c r="B14" s="30" t="s">
        <v>8</v>
      </c>
      <c r="C14">
        <v>15</v>
      </c>
      <c r="D14" t="str">
        <v>María</v>
      </c>
      <c r="F14" s="19"/>
      <c r="I14">
        <f t="shared" ca="1" si="0"/>
        <v>0.69553377726230059</v>
      </c>
    </row>
    <row r="15" spans="1:10" ht="13.5" thickBot="1" x14ac:dyDescent="0.25">
      <c r="A15" s="32">
        <v>14</v>
      </c>
      <c r="B15" s="30" t="s">
        <v>9</v>
      </c>
      <c r="C15">
        <v>12</v>
      </c>
      <c r="D15" t="str">
        <v>Santi</v>
      </c>
      <c r="F15" s="19"/>
      <c r="I15">
        <f t="shared" ca="1" si="0"/>
        <v>9.5249591444697579E-2</v>
      </c>
    </row>
    <row r="16" spans="1:10" ht="13.5" thickBot="1" x14ac:dyDescent="0.25">
      <c r="A16" s="32">
        <v>15</v>
      </c>
      <c r="B16" s="30" t="s">
        <v>10</v>
      </c>
      <c r="C16">
        <v>5</v>
      </c>
      <c r="D16" t="str">
        <v>Carlos Garrido</v>
      </c>
      <c r="I16">
        <f t="shared" ca="1" si="0"/>
        <v>1.2924251579465529E-2</v>
      </c>
    </row>
    <row r="17" spans="1:11" ht="15" customHeight="1" x14ac:dyDescent="0.2">
      <c r="A17" s="32">
        <v>16</v>
      </c>
      <c r="B17" s="19" t="s">
        <v>27</v>
      </c>
      <c r="C17">
        <v>1</v>
      </c>
      <c r="D17" t="str">
        <v>Abigail Abi Abby Abbie</v>
      </c>
      <c r="I17">
        <f t="shared" ca="1" si="0"/>
        <v>0.83315940332984506</v>
      </c>
    </row>
    <row r="21" spans="1:11" ht="12.75" x14ac:dyDescent="0.2">
      <c r="D21" s="2" t="s">
        <v>11</v>
      </c>
      <c r="E21" s="2" t="s">
        <v>15</v>
      </c>
      <c r="F21" s="37" t="s">
        <v>12</v>
      </c>
      <c r="G21" s="7" t="s">
        <v>15</v>
      </c>
      <c r="H21" s="41" t="s">
        <v>13</v>
      </c>
      <c r="I21" s="10" t="s">
        <v>15</v>
      </c>
      <c r="J21" s="48" t="s">
        <v>14</v>
      </c>
      <c r="K21" s="13" t="s">
        <v>15</v>
      </c>
    </row>
    <row r="22" spans="1:11" ht="12.75" x14ac:dyDescent="0.2">
      <c r="D22" s="4" t="s">
        <v>28</v>
      </c>
      <c r="E22" s="35">
        <f>E30+E34+E38</f>
        <v>0</v>
      </c>
      <c r="F22" s="8" t="str">
        <f>D6</f>
        <v>Alvaro Alcaide</v>
      </c>
      <c r="G22" s="39">
        <f t="shared" ref="G22" si="1">G30+G34+G38</f>
        <v>0</v>
      </c>
      <c r="H22" s="11" t="str">
        <f>D10</f>
        <v>Taty</v>
      </c>
      <c r="I22" s="43">
        <f t="shared" ref="I22" si="2">I30+I34+I38</f>
        <v>0</v>
      </c>
      <c r="J22" s="14" t="str">
        <f>B2</f>
        <v>Rubén Aós</v>
      </c>
      <c r="K22" s="45">
        <f t="shared" ref="K22" si="3">K30+K34+K38</f>
        <v>0</v>
      </c>
    </row>
    <row r="23" spans="1:11" ht="12.75" x14ac:dyDescent="0.2">
      <c r="D23" s="5" t="s">
        <v>28</v>
      </c>
      <c r="E23" s="3">
        <f>E31+E36+E40</f>
        <v>0</v>
      </c>
      <c r="F23" s="18" t="str">
        <f t="shared" ref="F23:F25" si="4">D7</f>
        <v>Villa</v>
      </c>
      <c r="G23" s="38">
        <f t="shared" ref="G23" si="5">G31+G36+G40</f>
        <v>4</v>
      </c>
      <c r="H23" s="17" t="str">
        <f>D11</f>
        <v>Eloy</v>
      </c>
      <c r="I23" s="42">
        <f t="shared" ref="I23" si="6">I31+I36+I40</f>
        <v>2</v>
      </c>
      <c r="J23" s="16" t="str">
        <f t="shared" ref="J23:J25" si="7">D15</f>
        <v>Santi</v>
      </c>
      <c r="K23" s="46">
        <f t="shared" ref="K23" si="8">K31+K36+K40</f>
        <v>6</v>
      </c>
    </row>
    <row r="24" spans="1:11" ht="12.75" x14ac:dyDescent="0.2">
      <c r="D24" s="5" t="s">
        <v>28</v>
      </c>
      <c r="E24" s="34">
        <f>E32+E35+E41</f>
        <v>0</v>
      </c>
      <c r="F24" s="18" t="str">
        <f t="shared" si="4"/>
        <v>Pablo</v>
      </c>
      <c r="G24" s="38">
        <f t="shared" ref="G24" si="9">G32+G35+G41</f>
        <v>2</v>
      </c>
      <c r="H24" s="17" t="str">
        <f>D12</f>
        <v>Zazuri</v>
      </c>
      <c r="I24" s="42">
        <f t="shared" ref="I24" si="10">I32+I35+I41</f>
        <v>6</v>
      </c>
      <c r="J24" s="16" t="str">
        <f t="shared" si="7"/>
        <v>Carlos Garrido</v>
      </c>
      <c r="K24" s="46">
        <f t="shared" ref="K24" si="11">K32+K35+K41</f>
        <v>2</v>
      </c>
    </row>
    <row r="25" spans="1:11" ht="12.75" x14ac:dyDescent="0.2">
      <c r="D25" s="6" t="s">
        <v>28</v>
      </c>
      <c r="E25" s="36">
        <f>E33+E37+E39</f>
        <v>0</v>
      </c>
      <c r="F25" s="9" t="str">
        <f t="shared" si="4"/>
        <v>Miguel El Bolas</v>
      </c>
      <c r="G25" s="40">
        <f t="shared" ref="G25" si="12">G33+G37+G39</f>
        <v>6</v>
      </c>
      <c r="H25" s="12" t="str">
        <f>B17</f>
        <v>Apa (amigo de Miguel el bolas)</v>
      </c>
      <c r="I25" s="44">
        <f t="shared" ref="I25" si="13">I33+I37+I39</f>
        <v>4</v>
      </c>
      <c r="J25" s="15" t="str">
        <f t="shared" si="7"/>
        <v>Abigail Abi Abby Abbie</v>
      </c>
      <c r="K25" s="47">
        <f t="shared" ref="K25" si="14">K33+K37+K39</f>
        <v>4</v>
      </c>
    </row>
    <row r="30" spans="1:11" ht="15.75" customHeight="1" x14ac:dyDescent="0.2">
      <c r="D30" s="4" t="str">
        <f>D22</f>
        <v>np</v>
      </c>
      <c r="E30" s="4"/>
      <c r="F30" s="8" t="str">
        <f t="shared" ref="F30" si="15">F22</f>
        <v>Alvaro Alcaide</v>
      </c>
      <c r="G30" s="8"/>
      <c r="H30" s="11" t="str">
        <f t="shared" ref="H30" si="16">H22</f>
        <v>Taty</v>
      </c>
      <c r="I30" s="11"/>
      <c r="J30" s="14" t="str">
        <f t="shared" ref="J30" si="17">J22</f>
        <v>Rubén Aós</v>
      </c>
      <c r="K30" s="14"/>
    </row>
    <row r="31" spans="1:11" ht="15.75" customHeight="1" x14ac:dyDescent="0.2">
      <c r="D31" s="6" t="str">
        <f>D23</f>
        <v>np</v>
      </c>
      <c r="E31" s="6"/>
      <c r="F31" s="9" t="str">
        <f t="shared" ref="F31" si="18">F23</f>
        <v>Villa</v>
      </c>
      <c r="G31" s="9">
        <v>2</v>
      </c>
      <c r="H31" s="12" t="str">
        <f t="shared" ref="H31" si="19">H23</f>
        <v>Eloy</v>
      </c>
      <c r="I31" s="12">
        <v>2</v>
      </c>
      <c r="J31" s="15" t="str">
        <f t="shared" ref="J31" si="20">J23</f>
        <v>Santi</v>
      </c>
      <c r="K31" s="15">
        <v>2</v>
      </c>
    </row>
    <row r="32" spans="1:11" ht="15.75" customHeight="1" x14ac:dyDescent="0.2">
      <c r="D32" s="4" t="str">
        <f>D24</f>
        <v>np</v>
      </c>
      <c r="E32" s="4"/>
      <c r="F32" s="8" t="str">
        <f t="shared" ref="F32" si="21">F24</f>
        <v>Pablo</v>
      </c>
      <c r="G32" s="8"/>
      <c r="H32" s="11" t="str">
        <f t="shared" ref="H32" si="22">H24</f>
        <v>Zazuri</v>
      </c>
      <c r="I32" s="11">
        <v>2</v>
      </c>
      <c r="J32" s="14" t="str">
        <f t="shared" ref="J32" si="23">J24</f>
        <v>Carlos Garrido</v>
      </c>
      <c r="K32" s="14"/>
    </row>
    <row r="33" spans="1:11" ht="15.75" customHeight="1" x14ac:dyDescent="0.2">
      <c r="D33" s="6" t="str">
        <f>D25</f>
        <v>np</v>
      </c>
      <c r="E33" s="6"/>
      <c r="F33" s="9" t="str">
        <f t="shared" ref="F33" si="24">F25</f>
        <v>Miguel El Bolas</v>
      </c>
      <c r="G33" s="9">
        <v>2</v>
      </c>
      <c r="H33" s="12" t="str">
        <f t="shared" ref="H33" si="25">H25</f>
        <v>Apa (amigo de Miguel el bolas)</v>
      </c>
      <c r="I33" s="12"/>
      <c r="J33" s="15" t="str">
        <f t="shared" ref="J33" si="26">J25</f>
        <v>Abigail Abi Abby Abbie</v>
      </c>
      <c r="K33" s="15">
        <v>2</v>
      </c>
    </row>
    <row r="34" spans="1:11" ht="15.75" customHeight="1" x14ac:dyDescent="0.2">
      <c r="D34" s="4" t="str">
        <f>D22</f>
        <v>np</v>
      </c>
      <c r="E34" s="4"/>
      <c r="F34" s="8" t="str">
        <f t="shared" ref="F34" si="27">F22</f>
        <v>Alvaro Alcaide</v>
      </c>
      <c r="G34" s="8"/>
      <c r="H34" s="11" t="str">
        <f t="shared" ref="H34" si="28">H22</f>
        <v>Taty</v>
      </c>
      <c r="I34" s="11"/>
      <c r="J34" s="14" t="str">
        <f t="shared" ref="J34" si="29">J22</f>
        <v>Rubén Aós</v>
      </c>
      <c r="K34" s="14"/>
    </row>
    <row r="35" spans="1:11" ht="15.75" customHeight="1" x14ac:dyDescent="0.2">
      <c r="D35" s="6" t="str">
        <f>D24</f>
        <v>np</v>
      </c>
      <c r="E35" s="6"/>
      <c r="F35" s="9" t="str">
        <f t="shared" ref="F35" si="30">F24</f>
        <v>Pablo</v>
      </c>
      <c r="G35" s="9">
        <v>2</v>
      </c>
      <c r="H35" s="12" t="str">
        <f t="shared" ref="H35" si="31">H24</f>
        <v>Zazuri</v>
      </c>
      <c r="I35" s="12">
        <v>2</v>
      </c>
      <c r="J35" s="15" t="str">
        <f t="shared" ref="J35" si="32">J24</f>
        <v>Carlos Garrido</v>
      </c>
      <c r="K35" s="15">
        <v>2</v>
      </c>
    </row>
    <row r="36" spans="1:11" ht="15.75" customHeight="1" x14ac:dyDescent="0.2">
      <c r="D36" s="4" t="str">
        <f>D23</f>
        <v>np</v>
      </c>
      <c r="E36" s="4"/>
      <c r="F36" s="8" t="str">
        <f t="shared" ref="F36" si="33">F23</f>
        <v>Villa</v>
      </c>
      <c r="G36" s="8"/>
      <c r="H36" s="11" t="str">
        <f t="shared" ref="H36" si="34">H23</f>
        <v>Eloy</v>
      </c>
      <c r="I36" s="11"/>
      <c r="J36" s="14" t="str">
        <f t="shared" ref="J36" si="35">J23</f>
        <v>Santi</v>
      </c>
      <c r="K36" s="14">
        <v>2</v>
      </c>
    </row>
    <row r="37" spans="1:11" ht="15.75" customHeight="1" x14ac:dyDescent="0.2">
      <c r="D37" s="6" t="str">
        <f>D25</f>
        <v>np</v>
      </c>
      <c r="E37" s="6"/>
      <c r="F37" s="9" t="str">
        <f t="shared" ref="F37" si="36">F25</f>
        <v>Miguel El Bolas</v>
      </c>
      <c r="G37" s="9">
        <v>2</v>
      </c>
      <c r="H37" s="12" t="str">
        <f t="shared" ref="H37" si="37">H25</f>
        <v>Apa (amigo de Miguel el bolas)</v>
      </c>
      <c r="I37" s="12">
        <v>2</v>
      </c>
      <c r="J37" s="15" t="str">
        <f t="shared" ref="J37" si="38">J25</f>
        <v>Abigail Abi Abby Abbie</v>
      </c>
      <c r="K37" s="15"/>
    </row>
    <row r="38" spans="1:11" ht="15.75" customHeight="1" x14ac:dyDescent="0.2">
      <c r="D38" s="4" t="str">
        <f>D22</f>
        <v>np</v>
      </c>
      <c r="E38" s="4"/>
      <c r="F38" s="8" t="str">
        <f t="shared" ref="F38" si="39">F22</f>
        <v>Alvaro Alcaide</v>
      </c>
      <c r="G38" s="8"/>
      <c r="H38" s="11" t="str">
        <f t="shared" ref="H38" si="40">H22</f>
        <v>Taty</v>
      </c>
      <c r="I38" s="11"/>
      <c r="J38" s="14" t="str">
        <f t="shared" ref="J38" si="41">J22</f>
        <v>Rubén Aós</v>
      </c>
      <c r="K38" s="14"/>
    </row>
    <row r="39" spans="1:11" ht="15.75" customHeight="1" x14ac:dyDescent="0.2">
      <c r="D39" s="6" t="str">
        <f>D25</f>
        <v>np</v>
      </c>
      <c r="E39" s="6"/>
      <c r="F39" s="9" t="str">
        <f t="shared" ref="F39" si="42">F25</f>
        <v>Miguel El Bolas</v>
      </c>
      <c r="G39" s="9">
        <v>2</v>
      </c>
      <c r="H39" s="12" t="str">
        <f t="shared" ref="H39" si="43">H25</f>
        <v>Apa (amigo de Miguel el bolas)</v>
      </c>
      <c r="I39" s="12">
        <v>2</v>
      </c>
      <c r="J39" s="15" t="str">
        <f t="shared" ref="J39" si="44">J25</f>
        <v>Abigail Abi Abby Abbie</v>
      </c>
      <c r="K39" s="15">
        <v>2</v>
      </c>
    </row>
    <row r="40" spans="1:11" ht="15.75" customHeight="1" x14ac:dyDescent="0.2">
      <c r="D40" s="4" t="str">
        <f>D23</f>
        <v>np</v>
      </c>
      <c r="E40" s="4"/>
      <c r="F40" s="8" t="str">
        <f t="shared" ref="F40" si="45">F23</f>
        <v>Villa</v>
      </c>
      <c r="G40" s="8">
        <v>2</v>
      </c>
      <c r="H40" s="11" t="str">
        <f t="shared" ref="H40" si="46">H23</f>
        <v>Eloy</v>
      </c>
      <c r="I40" s="11"/>
      <c r="J40" s="14" t="str">
        <f t="shared" ref="J40" si="47">J23</f>
        <v>Santi</v>
      </c>
      <c r="K40" s="14">
        <v>2</v>
      </c>
    </row>
    <row r="41" spans="1:11" ht="15.75" customHeight="1" x14ac:dyDescent="0.2">
      <c r="D41" s="6" t="str">
        <f>D24</f>
        <v>np</v>
      </c>
      <c r="E41" s="6"/>
      <c r="F41" s="9" t="str">
        <f t="shared" ref="F41" si="48">F24</f>
        <v>Pablo</v>
      </c>
      <c r="G41" s="9"/>
      <c r="H41" s="12" t="str">
        <f t="shared" ref="H41" si="49">H24</f>
        <v>Zazuri</v>
      </c>
      <c r="I41" s="12">
        <v>2</v>
      </c>
      <c r="J41" s="15" t="str">
        <f t="shared" ref="J41" si="50">J24</f>
        <v>Carlos Garrido</v>
      </c>
      <c r="K41" s="15"/>
    </row>
    <row r="44" spans="1:11" ht="15.75" customHeight="1" x14ac:dyDescent="0.2">
      <c r="A44" s="19"/>
      <c r="B44" s="19"/>
    </row>
    <row r="48" spans="1:11" ht="15.75" customHeight="1" x14ac:dyDescent="0.2">
      <c r="D48" s="50" t="str" cm="1">
        <f t="array" ref="D48">_xlfn.IFS(K76&gt;K77,J76,K76&lt;K77,J77,K76=K77,"")</f>
        <v/>
      </c>
      <c r="E48" s="21">
        <v>0</v>
      </c>
      <c r="F48" s="22"/>
      <c r="G48" s="54" t="s">
        <v>16</v>
      </c>
      <c r="H48" s="54"/>
      <c r="I48" s="22"/>
      <c r="J48" s="22"/>
      <c r="K48" s="22"/>
    </row>
    <row r="49" spans="4:11" ht="15.75" customHeight="1" x14ac:dyDescent="0.2">
      <c r="D49" s="51" t="str">
        <f ca="1">OFFSET(G21,MATCH(LARGE(G22:G25,2),G22:G25,0),-1)</f>
        <v>Villa</v>
      </c>
      <c r="E49" s="24">
        <v>3</v>
      </c>
      <c r="F49" s="22"/>
      <c r="G49" s="22"/>
      <c r="H49" s="22"/>
      <c r="I49" s="22"/>
      <c r="J49" s="22"/>
      <c r="K49" s="22"/>
    </row>
    <row r="50" spans="4:11" ht="15.75" customHeight="1" x14ac:dyDescent="0.2">
      <c r="D50" s="22"/>
      <c r="E50" s="22"/>
      <c r="F50" s="22"/>
      <c r="G50" s="20" t="str" cm="1">
        <f t="array" aca="1" ref="G50" ca="1">_xlfn.IFS(E48&gt;E49,D48,E48&lt;E49,D49,E48=E49,"")</f>
        <v>Villa</v>
      </c>
      <c r="H50" s="21"/>
      <c r="I50" s="22"/>
      <c r="J50" s="22"/>
      <c r="K50" s="22"/>
    </row>
    <row r="51" spans="4:11" ht="15.75" customHeight="1" x14ac:dyDescent="0.2">
      <c r="D51" s="22"/>
      <c r="E51" s="22"/>
      <c r="F51" s="22"/>
      <c r="G51" s="23" t="str" cm="1">
        <f t="array" ref="G51">_xlfn.IFS(E52&gt;E53,D52,E52&lt;E53,D53,E52=E53,"")</f>
        <v/>
      </c>
      <c r="H51" s="24"/>
      <c r="I51" s="22"/>
      <c r="J51" s="22"/>
      <c r="K51" s="22"/>
    </row>
    <row r="52" spans="4:11" ht="15.75" customHeight="1" x14ac:dyDescent="0.2">
      <c r="D52" s="20" t="str">
        <f ca="1">OFFSET(I21,MATCH(LARGE(I22:I25,1),I22:I25,0),-1)</f>
        <v>Zazuri</v>
      </c>
      <c r="E52" s="21"/>
      <c r="F52" s="22"/>
      <c r="G52" s="22"/>
      <c r="H52" s="22"/>
      <c r="I52" s="22"/>
      <c r="J52" s="22"/>
      <c r="K52" s="22"/>
    </row>
    <row r="53" spans="4:11" ht="15.75" customHeight="1" x14ac:dyDescent="0.2">
      <c r="D53" s="23" t="str">
        <f ca="1">OFFSET(K21,MATCH(LARGE(K22:K25,2),K22:K25,0),-1)</f>
        <v>Abigail Abi Abby Abbie</v>
      </c>
      <c r="E53" s="24"/>
      <c r="F53" s="22"/>
      <c r="G53" s="22"/>
      <c r="H53" s="22"/>
      <c r="I53" s="22"/>
      <c r="J53" s="22"/>
      <c r="K53" s="22"/>
    </row>
    <row r="54" spans="4:11" ht="15.75" customHeight="1" x14ac:dyDescent="0.2">
      <c r="D54" s="22"/>
      <c r="E54" s="22"/>
      <c r="F54" s="22"/>
      <c r="G54" s="22"/>
      <c r="H54" s="22"/>
      <c r="I54" s="22"/>
      <c r="J54" s="20" t="str" cm="1">
        <f t="array" ref="J54">_xlfn.IFS(H50&gt;H51,G50,H50&lt;H51,G51,H50=H51,"")</f>
        <v/>
      </c>
      <c r="K54" s="21"/>
    </row>
    <row r="55" spans="4:11" ht="15.75" customHeight="1" x14ac:dyDescent="0.2">
      <c r="D55" s="22"/>
      <c r="E55" s="22"/>
      <c r="F55" s="22"/>
      <c r="G55" s="22"/>
      <c r="H55" s="22"/>
      <c r="I55" s="22"/>
      <c r="J55" s="23" t="str" cm="1">
        <f t="array" ref="J55">_xlfn.IFS(H58&gt;H59,G58,H58&lt;H59,G59,H58=H59,"")</f>
        <v/>
      </c>
      <c r="K55" s="24"/>
    </row>
    <row r="56" spans="4:11" ht="15.75" customHeight="1" x14ac:dyDescent="0.2">
      <c r="D56" s="20" t="str">
        <f ca="1">OFFSET(G21,MATCH(LARGE(G22:G25,1),G22:G25,0),-1)</f>
        <v>Miguel El Bolas</v>
      </c>
      <c r="E56" s="21"/>
      <c r="F56" s="22"/>
      <c r="G56" s="22"/>
      <c r="H56" s="22"/>
      <c r="I56" s="22"/>
      <c r="J56" s="22"/>
      <c r="K56" s="22"/>
    </row>
    <row r="57" spans="4:11" ht="15.75" customHeight="1" x14ac:dyDescent="0.2">
      <c r="D57" s="23" t="str">
        <f ca="1">OFFSET(I21,MATCH(LARGE(I22:I25,2),I22:I25,0),-1)</f>
        <v>Apa (amigo de Miguel el bolas)</v>
      </c>
      <c r="E57" s="24"/>
      <c r="F57" s="22"/>
      <c r="G57" s="22"/>
      <c r="H57" s="22"/>
      <c r="I57" s="22"/>
      <c r="J57" s="22"/>
      <c r="K57" s="22"/>
    </row>
    <row r="58" spans="4:11" ht="15.75" customHeight="1" x14ac:dyDescent="0.2">
      <c r="D58" s="22"/>
      <c r="E58" s="22"/>
      <c r="F58" s="22"/>
      <c r="G58" s="20" t="str" cm="1">
        <f t="array" ref="G58">_xlfn.IFS(E56&gt;E57,D56,E56&lt;E57,D57,E56=E57,"")</f>
        <v/>
      </c>
      <c r="H58" s="21"/>
      <c r="I58" s="22"/>
      <c r="J58" s="22"/>
      <c r="K58" s="22"/>
    </row>
    <row r="59" spans="4:11" ht="15.75" customHeight="1" x14ac:dyDescent="0.2">
      <c r="D59" s="22"/>
      <c r="E59" s="22"/>
      <c r="F59" s="22"/>
      <c r="G59" s="23" t="str" cm="1">
        <f t="array" aca="1" ref="G59" ca="1">_xlfn.IFS(E60&gt;E61,D60,E60&lt;E61,D61,E60=E61,"")</f>
        <v>Santi</v>
      </c>
      <c r="H59" s="24"/>
      <c r="I59" s="22"/>
      <c r="J59" s="22"/>
      <c r="K59" s="22"/>
    </row>
    <row r="60" spans="4:11" ht="15.75" customHeight="1" x14ac:dyDescent="0.2">
      <c r="D60" s="20" t="str">
        <f ca="1">OFFSET(K21,MATCH(LARGE(K22:K25,1),K22:K25,0),-1)</f>
        <v>Santi</v>
      </c>
      <c r="E60" s="21">
        <v>3</v>
      </c>
      <c r="F60" s="22"/>
      <c r="G60" s="22"/>
      <c r="H60" s="22"/>
      <c r="I60" s="22"/>
      <c r="J60" s="22"/>
      <c r="K60" s="52" t="s">
        <v>26</v>
      </c>
    </row>
    <row r="61" spans="4:11" ht="15.75" customHeight="1" x14ac:dyDescent="0.2">
      <c r="D61" s="23" t="str" cm="1">
        <f t="array" ref="D61">_xlfn.IFS(K76&lt;K77,J76,K76&gt;K77,J77,K76=K77,"")</f>
        <v/>
      </c>
      <c r="E61" s="24">
        <v>0</v>
      </c>
      <c r="F61" s="22"/>
      <c r="G61" s="22"/>
      <c r="H61" s="22"/>
      <c r="I61" s="22"/>
      <c r="J61" s="22"/>
      <c r="K61" s="22" t="str" cm="1">
        <f t="array" ref="K61">_xlfn.IFS(K54&gt;K55,J54,K54&lt;K55,J55,K54=K55,"")</f>
        <v/>
      </c>
    </row>
    <row r="69" spans="4:13" ht="15.75" customHeight="1" x14ac:dyDescent="0.2">
      <c r="M69" t="str">
        <f ca="1">OFFSET(G21,MATCH(LARGE(G22:G25,4),G22:G25,0),-1)</f>
        <v>Alvaro Alcaide</v>
      </c>
    </row>
    <row r="70" spans="4:13" ht="15.75" customHeight="1" x14ac:dyDescent="0.2">
      <c r="D70" s="25" t="str">
        <f ca="1">OFFSET(E21,MATCH(LARGE(E22:E25,3),E22:E25,0),-1)</f>
        <v>np</v>
      </c>
      <c r="E70" s="26">
        <v>0</v>
      </c>
      <c r="F70" s="27"/>
      <c r="G70" s="55" t="s">
        <v>17</v>
      </c>
      <c r="H70" s="55"/>
      <c r="I70" s="27"/>
      <c r="J70" s="27"/>
      <c r="K70" s="27"/>
      <c r="M70" t="str">
        <f ca="1">OFFSET(I21,MATCH(LARGE(I22:I25,3),I22:I25,0),-1)</f>
        <v>Eloy</v>
      </c>
    </row>
    <row r="71" spans="4:13" ht="15.75" customHeight="1" x14ac:dyDescent="0.2">
      <c r="D71" s="28"/>
      <c r="E71" s="29">
        <v>3</v>
      </c>
      <c r="F71" s="27"/>
      <c r="G71" s="27"/>
      <c r="H71" s="27"/>
      <c r="I71" s="27"/>
      <c r="J71" s="27"/>
      <c r="K71" s="27"/>
      <c r="M71" t="str">
        <f ca="1">OFFSET(K21,MATCH(LARGE(K22:K25,4),K22:K25,0),-1)</f>
        <v>Rubén Aós</v>
      </c>
    </row>
    <row r="72" spans="4:13" ht="15.75" customHeight="1" x14ac:dyDescent="0.2">
      <c r="D72" s="27"/>
      <c r="E72" s="27"/>
      <c r="F72" s="27"/>
      <c r="G72" s="25" cm="1">
        <f t="array" ref="G72">_xlfn.IFS(E70&gt;E71,D70,E70&lt;E71,D71,E70=E71,"")</f>
        <v>0</v>
      </c>
      <c r="H72" s="26"/>
      <c r="I72" s="27"/>
      <c r="J72" s="27"/>
      <c r="K72" s="27"/>
      <c r="M72" t="str">
        <f ca="1">OFFSET(G21,MATCH(LARGE(G22:G25,3),G22:G25,0),-1)</f>
        <v>Pablo</v>
      </c>
    </row>
    <row r="73" spans="4:13" ht="15.75" customHeight="1" x14ac:dyDescent="0.2">
      <c r="D73" s="27"/>
      <c r="E73" s="27"/>
      <c r="F73" s="27"/>
      <c r="G73" s="28" t="str" cm="1">
        <f t="array" ref="G73">_xlfn.IFS(E74&gt;E75,D74,E74&lt;E75,D75,E74=E75,"")</f>
        <v/>
      </c>
      <c r="H73" s="29"/>
      <c r="I73" s="27"/>
      <c r="J73" s="27"/>
      <c r="K73" s="27"/>
      <c r="M73" t="str">
        <f ca="1">OFFSET(I21,MATCH(LARGE(I22:I25,4),I22:I25,0),-1)</f>
        <v>Taty</v>
      </c>
    </row>
    <row r="74" spans="4:13" ht="15.75" customHeight="1" x14ac:dyDescent="0.2">
      <c r="D74" s="25"/>
      <c r="E74" s="26"/>
      <c r="F74" s="27"/>
      <c r="G74" s="27"/>
      <c r="H74" s="27"/>
      <c r="I74" s="27"/>
      <c r="J74" s="27"/>
      <c r="K74" s="27"/>
      <c r="M74" t="str">
        <f ca="1">OFFSET(K21,MATCH(LARGE(K22:K25,3),K22:K25,0),-1)</f>
        <v>Carlos Garrido</v>
      </c>
    </row>
    <row r="75" spans="4:13" ht="15.75" customHeight="1" x14ac:dyDescent="0.2">
      <c r="D75" s="28"/>
      <c r="E75" s="29"/>
      <c r="F75" s="27"/>
      <c r="G75" s="27"/>
      <c r="H75" s="27"/>
      <c r="I75" s="27"/>
      <c r="J75" s="27"/>
      <c r="K75" s="27"/>
    </row>
    <row r="76" spans="4:13" ht="15.75" customHeight="1" x14ac:dyDescent="0.2">
      <c r="D76" s="27"/>
      <c r="E76" s="27"/>
      <c r="F76" s="27"/>
      <c r="G76" s="27"/>
      <c r="H76" s="27"/>
      <c r="I76" s="27"/>
      <c r="J76" s="25" t="str" cm="1">
        <f t="array" ref="J76">_xlfn.IFS(H72&gt;H73,G72,H72&lt;H73,G73,H72=H73,"")</f>
        <v/>
      </c>
      <c r="K76" s="26"/>
    </row>
    <row r="77" spans="4:13" ht="15.75" customHeight="1" x14ac:dyDescent="0.2">
      <c r="D77" s="27"/>
      <c r="E77" s="27"/>
      <c r="F77" s="27"/>
      <c r="G77" s="27"/>
      <c r="H77" s="27"/>
      <c r="I77" s="27"/>
      <c r="J77" s="28" t="str" cm="1">
        <f t="array" ref="J77">_xlfn.IFS(H80&gt;H81,G80,H80&lt;H81,G81,H80=H81,"")</f>
        <v/>
      </c>
      <c r="K77" s="29"/>
    </row>
    <row r="78" spans="4:13" ht="15.75" customHeight="1" x14ac:dyDescent="0.2">
      <c r="D78" s="25"/>
      <c r="E78" s="26"/>
      <c r="F78" s="27"/>
      <c r="G78" s="27"/>
      <c r="H78" s="27"/>
      <c r="I78" s="27"/>
      <c r="J78" s="27"/>
      <c r="K78" s="27"/>
    </row>
    <row r="79" spans="4:13" ht="15.75" customHeight="1" x14ac:dyDescent="0.2">
      <c r="D79" s="28"/>
      <c r="E79" s="29"/>
      <c r="F79" s="27"/>
      <c r="G79" s="27"/>
      <c r="H79" s="27"/>
      <c r="I79" s="27"/>
      <c r="J79" s="27"/>
      <c r="K79" s="27"/>
    </row>
    <row r="80" spans="4:13" ht="15.75" customHeight="1" x14ac:dyDescent="0.2">
      <c r="D80" s="27"/>
      <c r="E80" s="27"/>
      <c r="F80" s="27"/>
      <c r="G80" s="25" t="str" cm="1">
        <f t="array" ref="G80">_xlfn.IFS(E78&gt;E79,D78,E78&lt;E79,D79,E78=E79,"")</f>
        <v/>
      </c>
      <c r="H80" s="26"/>
      <c r="I80" s="27"/>
      <c r="J80" s="27"/>
      <c r="K80" s="27"/>
    </row>
    <row r="81" spans="4:11" ht="15.75" customHeight="1" x14ac:dyDescent="0.2">
      <c r="D81" s="27"/>
      <c r="E81" s="27"/>
      <c r="F81" s="27"/>
      <c r="G81" s="28" cm="1">
        <f t="array" ref="G81">_xlfn.IFS(E82&gt;E83,D82,E82&lt;E83,D83,E82=E83,"")</f>
        <v>0</v>
      </c>
      <c r="H81" s="29"/>
      <c r="I81" s="27"/>
      <c r="J81" s="27"/>
      <c r="K81" s="27"/>
    </row>
    <row r="82" spans="4:11" ht="15.75" customHeight="1" x14ac:dyDescent="0.2">
      <c r="D82" s="53"/>
      <c r="E82" s="26">
        <v>3</v>
      </c>
      <c r="F82" s="27"/>
      <c r="G82" s="27"/>
      <c r="H82" s="27"/>
      <c r="I82" s="27"/>
      <c r="J82" s="27"/>
      <c r="K82" s="49" t="s">
        <v>26</v>
      </c>
    </row>
    <row r="83" spans="4:11" ht="15.75" customHeight="1" x14ac:dyDescent="0.2">
      <c r="D83" s="28" t="str">
        <f ca="1">OFFSET(E21,MATCH(LARGE(E22:E25,4),E22:E25,0),-1)</f>
        <v>np</v>
      </c>
      <c r="E83" s="29">
        <v>0</v>
      </c>
      <c r="F83" s="27"/>
      <c r="G83" s="27"/>
      <c r="H83" s="27"/>
      <c r="I83" s="27"/>
      <c r="J83" s="27"/>
      <c r="K83" s="27" t="str" cm="1">
        <f t="array" ref="K83">_xlfn.IFS(K76&gt;K77,J76,K76&lt;K77,J77,K76=K77,"")</f>
        <v/>
      </c>
    </row>
  </sheetData>
  <mergeCells count="2">
    <mergeCell ref="G48:H48"/>
    <mergeCell ref="G70:H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corte26 rj</cp:lastModifiedBy>
  <dcterms:created xsi:type="dcterms:W3CDTF">2021-10-27T14:21:54Z</dcterms:created>
  <dcterms:modified xsi:type="dcterms:W3CDTF">2022-02-06T15:08:57Z</dcterms:modified>
</cp:coreProperties>
</file>