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penao/thinkful/project/"/>
    </mc:Choice>
  </mc:AlternateContent>
  <bookViews>
    <workbookView xWindow="4140" yWindow="640" windowWidth="24540" windowHeight="15600"/>
  </bookViews>
  <sheets>
    <sheet name="Sheet2" sheetId="2" r:id="rId1"/>
  </sheets>
  <definedNames>
    <definedName name="_xlnm._FilterDatabase" localSheetId="0" hidden="1">Sheet2!$B$1:$G$1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E33" i="2"/>
  <c r="E40" i="2"/>
  <c r="E10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7" i="2"/>
  <c r="E38" i="2"/>
  <c r="E39" i="2"/>
  <c r="E41" i="2"/>
  <c r="E42" i="2"/>
  <c r="E43" i="2"/>
  <c r="E44" i="2"/>
  <c r="E45" i="2"/>
  <c r="E46" i="2"/>
  <c r="E47" i="2"/>
  <c r="E48" i="2"/>
  <c r="E49" i="2"/>
  <c r="E50" i="2"/>
  <c r="E51" i="2"/>
  <c r="E5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sharedStrings.xml><?xml version="1.0" encoding="utf-8"?>
<sst xmlns="http://schemas.openxmlformats.org/spreadsheetml/2006/main" count="487" uniqueCount="196">
  <si>
    <t>State</t>
  </si>
  <si>
    <t>Sales Rep</t>
  </si>
  <si>
    <t>AL</t>
  </si>
  <si>
    <t>Southeast</t>
  </si>
  <si>
    <t>TX</t>
  </si>
  <si>
    <t>Texas</t>
  </si>
  <si>
    <t>OH</t>
  </si>
  <si>
    <t>SC</t>
  </si>
  <si>
    <t>Richard Panuski</t>
  </si>
  <si>
    <t>NE</t>
  </si>
  <si>
    <t>Melissa Lasher</t>
  </si>
  <si>
    <t>Plains</t>
  </si>
  <si>
    <t>IN</t>
  </si>
  <si>
    <t>IL</t>
  </si>
  <si>
    <t>NC</t>
  </si>
  <si>
    <t>MI</t>
  </si>
  <si>
    <t>CT</t>
  </si>
  <si>
    <t>Sarah Mills</t>
  </si>
  <si>
    <t>Northeast</t>
  </si>
  <si>
    <t>PA</t>
  </si>
  <si>
    <t>MN</t>
  </si>
  <si>
    <t>Damon Flynn</t>
  </si>
  <si>
    <t>West</t>
  </si>
  <si>
    <t>GA</t>
  </si>
  <si>
    <t>WI</t>
  </si>
  <si>
    <t>TN</t>
  </si>
  <si>
    <t>FL</t>
  </si>
  <si>
    <t>NY</t>
  </si>
  <si>
    <t>VA</t>
  </si>
  <si>
    <t>Brian Kelly</t>
  </si>
  <si>
    <t>Mid Atlantic</t>
  </si>
  <si>
    <t>OR</t>
  </si>
  <si>
    <t>KY</t>
  </si>
  <si>
    <t>WA</t>
  </si>
  <si>
    <t>AR</t>
  </si>
  <si>
    <t>WY</t>
  </si>
  <si>
    <t>IA</t>
  </si>
  <si>
    <t>KS</t>
  </si>
  <si>
    <t>CA</t>
  </si>
  <si>
    <t>MD</t>
  </si>
  <si>
    <t>OK</t>
  </si>
  <si>
    <t>MA</t>
  </si>
  <si>
    <t>MO</t>
  </si>
  <si>
    <t>WV</t>
  </si>
  <si>
    <t>AZ</t>
  </si>
  <si>
    <t>NJ</t>
  </si>
  <si>
    <t>ME</t>
  </si>
  <si>
    <t>Washington</t>
  </si>
  <si>
    <t>ND</t>
  </si>
  <si>
    <t>New York</t>
  </si>
  <si>
    <t>RI</t>
  </si>
  <si>
    <t>MS</t>
  </si>
  <si>
    <t>NM</t>
  </si>
  <si>
    <t>UT</t>
  </si>
  <si>
    <t>LA</t>
  </si>
  <si>
    <t>Oregon</t>
  </si>
  <si>
    <t>NH</t>
  </si>
  <si>
    <t>DE</t>
  </si>
  <si>
    <t>CO</t>
  </si>
  <si>
    <t>VT</t>
  </si>
  <si>
    <t>DC</t>
  </si>
  <si>
    <t>AK</t>
  </si>
  <si>
    <t>HI</t>
  </si>
  <si>
    <t>ID</t>
  </si>
  <si>
    <t>NV</t>
  </si>
  <si>
    <t>SD</t>
  </si>
  <si>
    <t>MT</t>
  </si>
  <si>
    <t>Wyoming</t>
  </si>
  <si>
    <t>Indiana</t>
  </si>
  <si>
    <t>Territory</t>
  </si>
  <si>
    <t>PA/NJ</t>
  </si>
  <si>
    <t>Mass/RI</t>
  </si>
  <si>
    <t>IL/IN</t>
  </si>
  <si>
    <t>Southcentral</t>
  </si>
  <si>
    <t>Gulf States</t>
  </si>
  <si>
    <t>Inside Territory</t>
  </si>
  <si>
    <t>Wendy Bouton</t>
  </si>
  <si>
    <t>Jennifer Stanton</t>
  </si>
  <si>
    <t>Michael Bova</t>
  </si>
  <si>
    <t>Karen Murray</t>
  </si>
  <si>
    <t>005700000031zBvAAI</t>
  </si>
  <si>
    <t>005700000030xpVAAQ</t>
  </si>
  <si>
    <t>005700000033QzlAAE</t>
  </si>
  <si>
    <t>005700000031zC0AAI</t>
  </si>
  <si>
    <t>005700000033LcNAAU</t>
  </si>
  <si>
    <t>005700000030xpuAAA</t>
  </si>
  <si>
    <t>005700000030xppAAA</t>
  </si>
  <si>
    <t>Inside ID</t>
  </si>
  <si>
    <t>State Full</t>
  </si>
  <si>
    <t>Oklahoma</t>
  </si>
  <si>
    <t>New Mexico</t>
  </si>
  <si>
    <t>Kentucky</t>
  </si>
  <si>
    <t>Tennessee</t>
  </si>
  <si>
    <t>Louisiana</t>
  </si>
  <si>
    <t>Arkansas</t>
  </si>
  <si>
    <t>Mississippi</t>
  </si>
  <si>
    <t>Alabama</t>
  </si>
  <si>
    <t>Illinois</t>
  </si>
  <si>
    <t>Colorado</t>
  </si>
  <si>
    <t>Kansas</t>
  </si>
  <si>
    <t>Michigan</t>
  </si>
  <si>
    <t>Missouri</t>
  </si>
  <si>
    <t>Nebraska</t>
  </si>
  <si>
    <t>Wisconsin</t>
  </si>
  <si>
    <t>Iowa</t>
  </si>
  <si>
    <t>Minnesota</t>
  </si>
  <si>
    <t>North Dakota</t>
  </si>
  <si>
    <t>South Dakota</t>
  </si>
  <si>
    <t>Idaho</t>
  </si>
  <si>
    <t>Montana</t>
  </si>
  <si>
    <t>Alaska</t>
  </si>
  <si>
    <t>California</t>
  </si>
  <si>
    <t>Hawaii</t>
  </si>
  <si>
    <t>Arizona</t>
  </si>
  <si>
    <t>Nevada</t>
  </si>
  <si>
    <t>Utah</t>
  </si>
  <si>
    <t>Pennsylvania</t>
  </si>
  <si>
    <t>New Jersey</t>
  </si>
  <si>
    <t>Massachusetts</t>
  </si>
  <si>
    <t>Rhode Island</t>
  </si>
  <si>
    <t>Connecticut</t>
  </si>
  <si>
    <t>Maine</t>
  </si>
  <si>
    <t>New Hampshire</t>
  </si>
  <si>
    <t>Ohio</t>
  </si>
  <si>
    <t>Vermont</t>
  </si>
  <si>
    <t>District of Columbia</t>
  </si>
  <si>
    <t>Delaware</t>
  </si>
  <si>
    <t>Maryland</t>
  </si>
  <si>
    <t>Virginia</t>
  </si>
  <si>
    <t>West Virginia</t>
  </si>
  <si>
    <t>Georgia</t>
  </si>
  <si>
    <t>North Carolina</t>
  </si>
  <si>
    <t>South Carolina</t>
  </si>
  <si>
    <t>Florida</t>
  </si>
  <si>
    <t>Brian</t>
  </si>
  <si>
    <t>Jenny</t>
  </si>
  <si>
    <t>Karen</t>
  </si>
  <si>
    <t>Mel</t>
  </si>
  <si>
    <t>Mike</t>
  </si>
  <si>
    <t>Richard</t>
  </si>
  <si>
    <t>Ron</t>
  </si>
  <si>
    <t>Sarah</t>
  </si>
  <si>
    <t>Wendy</t>
  </si>
  <si>
    <t>NAME</t>
  </si>
  <si>
    <t>EMAIL</t>
  </si>
  <si>
    <t>ISACTIVE</t>
  </si>
  <si>
    <t>00570000003sL2IAAU</t>
  </si>
  <si>
    <t>Pam DeNutte</t>
  </si>
  <si>
    <t>pdenutte@vetsfirstchoice.com</t>
  </si>
  <si>
    <t>0057000000130mbAAA</t>
  </si>
  <si>
    <t>System Admin</t>
  </si>
  <si>
    <t>enrollments@vetsfirstchoice.com</t>
  </si>
  <si>
    <t>00570000002KNjbAAG</t>
  </si>
  <si>
    <t>SFDC1 Admin1</t>
  </si>
  <si>
    <t>rmontford@salesforce.com</t>
  </si>
  <si>
    <t>005700000030xorAAA</t>
  </si>
  <si>
    <t>dflynn@vetsfirstchoice.com</t>
  </si>
  <si>
    <t>005700000032EzHAAU</t>
  </si>
  <si>
    <t>Salesforce Admin</t>
  </si>
  <si>
    <t>salesforce@vetsfirstchoice.com</t>
  </si>
  <si>
    <t>00570000003bv0nAAA</t>
  </si>
  <si>
    <t>Sam Johnson</t>
  </si>
  <si>
    <t>sjohnson@vetsfirstchoice.com</t>
  </si>
  <si>
    <t>mlasher@vetsfirstchoice.com</t>
  </si>
  <si>
    <t>bkelly@vetsfirstchoice.com</t>
  </si>
  <si>
    <t>smills@vetsfirstchoice.com</t>
  </si>
  <si>
    <t>jstanton@vetsfirstchoice.com</t>
  </si>
  <si>
    <t>mbova@vetsfirstchoice.com</t>
  </si>
  <si>
    <t>005700000032hoiAAA</t>
  </si>
  <si>
    <t>Susan Tuller</t>
  </si>
  <si>
    <t>stuller@vetsfirstchoice.com</t>
  </si>
  <si>
    <t>kmurray@vetsfirstchoice.com</t>
  </si>
  <si>
    <t>wbouton@vetsfirstchoice.com</t>
  </si>
  <si>
    <t>00570000003sL2rAAE</t>
  </si>
  <si>
    <t>Abby Ingalls</t>
  </si>
  <si>
    <t>aingalls@vetsfirstchoice.com</t>
  </si>
  <si>
    <t>005700000010mpQAAQ</t>
  </si>
  <si>
    <t>Practice Support</t>
  </si>
  <si>
    <t>customerservice@vetsfirstchoice.com</t>
  </si>
  <si>
    <t>005700000032yblAAA</t>
  </si>
  <si>
    <t>Pat Panaia</t>
  </si>
  <si>
    <t>ppanaia@vetsfirstchoice.com</t>
  </si>
  <si>
    <t>005700000030xpaAAA</t>
  </si>
  <si>
    <t>Ron Grade</t>
  </si>
  <si>
    <t>rgrade@vetsfirstchoice.com</t>
  </si>
  <si>
    <t>005700000030xpfAAA</t>
  </si>
  <si>
    <t>rpanuski@vetsfirstchoice.com</t>
  </si>
  <si>
    <t>00570000002KNjgAAG</t>
  </si>
  <si>
    <t>Oscar Pena</t>
  </si>
  <si>
    <t>opena@vetsfirstchoice.com</t>
  </si>
  <si>
    <t>Column1</t>
  </si>
  <si>
    <t>Jean Murphy</t>
  </si>
  <si>
    <t>00570000003wCvW</t>
  </si>
  <si>
    <t>melissa Lasher</t>
  </si>
  <si>
    <t>wendy Bouton</t>
  </si>
  <si>
    <t>sarah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</si>
</sst>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6" fillId="0" borderId="0" xfId="0" applyFont="1"/>
    <xf numFmtId="0" fontId="0" fillId="0" borderId="0" xfId="0" applyAlignment="1"/>
    <xf numFmtId="0" fontId="3" fillId="0" borderId="0" xfId="0" applyFont="1" applyAlignment="1">
      <alignment vertical="top"/>
    </xf>
    <xf numFmtId="0" fontId="8" fillId="3" borderId="0" xfId="16"/>
    <xf numFmtId="0" fontId="7" fillId="2" borderId="0" xfId="15"/>
    <xf numFmtId="164" fontId="2" fillId="0" borderId="0" xfId="0" applyNumberFormat="1" applyFont="1" applyBorder="1" applyAlignme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/>
    <xf numFmtId="0" fontId="8" fillId="3" borderId="0" xfId="16" applyAlignment="1">
      <alignment vertical="top"/>
    </xf>
    <xf numFmtId="0" fontId="0" fillId="0" borderId="0" xfId="0" applyBorder="1"/>
  </cellXfs>
  <cellStyles count="109">
    <cellStyle name="Bad" xfId="1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10"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numFmt numFmtId="0" formatCode="General"/>
    </dxf>
    <dxf>
      <alignment horizontal="general" vertical="top" textRotation="0" wrapText="0" indent="0" justifyLastLine="0" shrinkToFit="0" readingOrder="0"/>
    </dxf>
    <dxf>
      <font>
        <b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52" totalsRowShown="0" dataDxfId="9">
  <autoFilter ref="A1:G52"/>
  <sortState ref="A2:G52">
    <sortCondition ref="B1:B52"/>
  </sortState>
  <tableColumns count="7">
    <tableColumn id="1" name="Territory">
      <calculatedColumnFormula>VLOOKUP(Table1[[#This Row],[State]],Table2[[State]:[Territory]],2,0)</calculatedColumnFormula>
    </tableColumn>
    <tableColumn id="2" name="State"/>
    <tableColumn id="3" name="State Full" dataDxfId="8"/>
    <tableColumn id="4" name="Sales Rep" dataCellStyle="Normal"/>
    <tableColumn id="5" name="ID" dataCellStyle="Normal">
      <calculatedColumnFormula>VLOOKUP(Table1[[#This Row],[Sales Rep]],Table3[[NAME]:[ID]],2,0)</calculatedColumnFormula>
    </tableColumn>
    <tableColumn id="6" name="Inside Territory" dataCellStyle="Good"/>
    <tableColumn id="7" name="Inside ID" dataCellStyle="Good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L52" totalsRowShown="0">
  <autoFilter ref="I1:L52"/>
  <sortState ref="I2:K52">
    <sortCondition ref="I1:I52"/>
  </sortState>
  <tableColumns count="4">
    <tableColumn id="2" name="State" dataDxfId="7"/>
    <tableColumn id="1" name="Territory" dataDxfId="6"/>
    <tableColumn id="3" name="Sales Rep" dataDxfId="5"/>
    <tableColumn id="4" name="Column1" dataDxfId="4">
      <calculatedColumnFormula>Table2[[#This Row],[Sales Rep]]=Table4[[#This Row],[Sales Rep]]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S22" totalsRowShown="0">
  <autoFilter ref="P1:S22"/>
  <tableColumns count="4">
    <tableColumn id="1" name="NAME"/>
    <tableColumn id="2" name="ID"/>
    <tableColumn id="3" name="EMAIL"/>
    <tableColumn id="4" name="ISACTIVE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M1:N52" totalsRowShown="0" headerRowBorderDxfId="3" tableBorderDxfId="2">
  <autoFilter ref="M1:N52"/>
  <sortState ref="M2:N52">
    <sortCondition ref="M1:M52"/>
  </sortState>
  <tableColumns count="2">
    <tableColumn id="1" name="State" dataDxfId="1"/>
    <tableColumn id="2" name="Sales Rep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130" zoomScaleNormal="130" zoomScalePageLayoutView="130" workbookViewId="0">
      <pane ySplit="1" topLeftCell="A2" activePane="bottomLeft" state="frozen"/>
      <selection pane="bottomLeft" activeCell="E7" sqref="E7"/>
    </sheetView>
  </sheetViews>
  <sheetFormatPr baseColWidth="10" defaultColWidth="9.5" defaultRowHeight="15" x14ac:dyDescent="0.2"/>
  <cols>
    <col min="1" max="1" width="12.33203125" bestFit="1" customWidth="1"/>
    <col min="2" max="2" width="10.6640625" bestFit="1" customWidth="1"/>
    <col min="3" max="3" width="16" bestFit="1" customWidth="1"/>
    <col min="4" max="4" width="16.5" bestFit="1" customWidth="1"/>
    <col min="5" max="5" width="20.1640625" bestFit="1" customWidth="1"/>
    <col min="6" max="6" width="16.6640625" bestFit="1" customWidth="1"/>
    <col min="7" max="7" width="20.1640625" bestFit="1" customWidth="1"/>
    <col min="8" max="8" width="18.6640625" customWidth="1"/>
    <col min="9" max="9" width="10.6640625" bestFit="1" customWidth="1"/>
    <col min="10" max="10" width="10.83203125" bestFit="1" customWidth="1"/>
    <col min="11" max="11" width="12" bestFit="1" customWidth="1"/>
    <col min="12" max="12" width="10.6640625" bestFit="1" customWidth="1"/>
    <col min="13" max="13" width="14.1640625" bestFit="1" customWidth="1"/>
    <col min="14" max="14" width="19.5" bestFit="1" customWidth="1"/>
    <col min="15" max="15" width="19.5" customWidth="1"/>
    <col min="16" max="16" width="29.83203125" bestFit="1" customWidth="1"/>
    <col min="17" max="17" width="19.5" bestFit="1" customWidth="1"/>
    <col min="18" max="18" width="29.83203125" bestFit="1" customWidth="1"/>
  </cols>
  <sheetData>
    <row r="1" spans="1:19" ht="19" thickBot="1" x14ac:dyDescent="0.3">
      <c r="A1" t="s">
        <v>69</v>
      </c>
      <c r="B1" t="s">
        <v>0</v>
      </c>
      <c r="C1" t="s">
        <v>88</v>
      </c>
      <c r="D1" t="s">
        <v>1</v>
      </c>
      <c r="E1" t="s">
        <v>63</v>
      </c>
      <c r="F1" s="9" t="s">
        <v>75</v>
      </c>
      <c r="G1" s="9" t="s">
        <v>87</v>
      </c>
      <c r="I1" s="1" t="s">
        <v>0</v>
      </c>
      <c r="J1" s="6" t="s">
        <v>69</v>
      </c>
      <c r="K1" s="2" t="s">
        <v>1</v>
      </c>
      <c r="L1" t="s">
        <v>190</v>
      </c>
      <c r="M1" s="11" t="s">
        <v>0</v>
      </c>
      <c r="N1" s="12" t="s">
        <v>1</v>
      </c>
      <c r="O1" s="10"/>
      <c r="P1" t="s">
        <v>143</v>
      </c>
      <c r="Q1" t="s">
        <v>63</v>
      </c>
      <c r="R1" t="s">
        <v>144</v>
      </c>
      <c r="S1" t="s">
        <v>145</v>
      </c>
    </row>
    <row r="2" spans="1:19" ht="18" x14ac:dyDescent="0.25">
      <c r="A2" t="str">
        <f>VLOOKUP(Table1[[#This Row],[State]],Table2[[State]:[Territory]],2,0)</f>
        <v>Plains</v>
      </c>
      <c r="B2" t="s">
        <v>61</v>
      </c>
      <c r="C2" s="5" t="s">
        <v>110</v>
      </c>
      <c r="D2" t="s">
        <v>76</v>
      </c>
      <c r="E2" t="str">
        <f>VLOOKUP(Table1[[#This Row],[Sales Rep]],Table3[[NAME]:[ID]],2,0)</f>
        <v>005700000033QzlAAE</v>
      </c>
      <c r="F2" s="9"/>
      <c r="G2" s="9"/>
      <c r="H2" s="5"/>
      <c r="I2" s="4" t="s">
        <v>61</v>
      </c>
      <c r="J2" s="6" t="s">
        <v>11</v>
      </c>
      <c r="K2" s="3" t="s">
        <v>138</v>
      </c>
      <c r="L2" t="b">
        <f>Table2[[#This Row],[Sales Rep]]=Table4[[#This Row],[Sales Rep]]</f>
        <v>1</v>
      </c>
      <c r="M2" s="4" t="s">
        <v>61</v>
      </c>
      <c r="N2" s="3" t="s">
        <v>138</v>
      </c>
      <c r="O2" s="3"/>
      <c r="P2" t="s">
        <v>174</v>
      </c>
      <c r="Q2" t="s">
        <v>173</v>
      </c>
      <c r="R2" t="s">
        <v>175</v>
      </c>
      <c r="S2" t="b">
        <v>1</v>
      </c>
    </row>
    <row r="3" spans="1:19" ht="18" x14ac:dyDescent="0.25">
      <c r="A3" t="str">
        <f>VLOOKUP(Table1[[#This Row],[State]],Table2[[State]:[Territory]],2,0)</f>
        <v>Gulf States</v>
      </c>
      <c r="B3" t="s">
        <v>2</v>
      </c>
      <c r="C3" s="5" t="s">
        <v>96</v>
      </c>
      <c r="D3" t="s">
        <v>76</v>
      </c>
      <c r="E3" t="str">
        <f>VLOOKUP(Table1[[#This Row],[Sales Rep]],Table3[[NAME]:[ID]],2,0)</f>
        <v>005700000033QzlAAE</v>
      </c>
      <c r="F3" s="9"/>
      <c r="G3" s="9"/>
      <c r="H3" s="5"/>
      <c r="I3" s="4" t="s">
        <v>2</v>
      </c>
      <c r="J3" s="6" t="s">
        <v>74</v>
      </c>
      <c r="K3" s="3" t="s">
        <v>142</v>
      </c>
      <c r="L3" t="b">
        <f>Table2[[#This Row],[Sales Rep]]=Table4[[#This Row],[Sales Rep]]</f>
        <v>1</v>
      </c>
      <c r="M3" s="4" t="s">
        <v>2</v>
      </c>
      <c r="N3" s="3" t="s">
        <v>142</v>
      </c>
      <c r="O3" s="3"/>
      <c r="P3" t="s">
        <v>29</v>
      </c>
      <c r="Q3" t="s">
        <v>86</v>
      </c>
      <c r="R3" t="s">
        <v>164</v>
      </c>
      <c r="S3" t="b">
        <v>1</v>
      </c>
    </row>
    <row r="4" spans="1:19" ht="18" x14ac:dyDescent="0.25">
      <c r="A4" t="str">
        <f>VLOOKUP(Table1[[#This Row],[State]],Table2[[State]:[Territory]],2,0)</f>
        <v>Gulf States</v>
      </c>
      <c r="B4" t="s">
        <v>34</v>
      </c>
      <c r="C4" s="5" t="s">
        <v>94</v>
      </c>
      <c r="D4" t="s">
        <v>76</v>
      </c>
      <c r="E4" t="str">
        <f>VLOOKUP(Table1[[#This Row],[Sales Rep]],Table3[[NAME]:[ID]],2,0)</f>
        <v>005700000033QzlAAE</v>
      </c>
      <c r="F4" s="9"/>
      <c r="G4" s="9"/>
      <c r="H4" s="5"/>
      <c r="I4" s="4" t="s">
        <v>34</v>
      </c>
      <c r="J4" s="6" t="s">
        <v>74</v>
      </c>
      <c r="K4" s="7" t="s">
        <v>135</v>
      </c>
      <c r="L4" t="b">
        <f>Table2[[#This Row],[Sales Rep]]=Table4[[#This Row],[Sales Rep]]</f>
        <v>1</v>
      </c>
      <c r="M4" s="4" t="s">
        <v>34</v>
      </c>
      <c r="N4" s="7" t="s">
        <v>135</v>
      </c>
      <c r="O4" s="3"/>
      <c r="P4" t="s">
        <v>21</v>
      </c>
      <c r="Q4" t="s">
        <v>155</v>
      </c>
      <c r="R4" t="s">
        <v>156</v>
      </c>
      <c r="S4" t="b">
        <v>1</v>
      </c>
    </row>
    <row r="5" spans="1:19" ht="18" x14ac:dyDescent="0.25">
      <c r="A5" t="str">
        <f>VLOOKUP(Table1[[#This Row],[State]],Table2[[State]:[Territory]],2,0)</f>
        <v>West</v>
      </c>
      <c r="B5" t="s">
        <v>44</v>
      </c>
      <c r="C5" s="5" t="s">
        <v>113</v>
      </c>
      <c r="D5" t="s">
        <v>77</v>
      </c>
      <c r="E5" t="str">
        <f>VLOOKUP(Table1[[#This Row],[Sales Rep]],Table3[[NAME]:[ID]],2,0)</f>
        <v>005700000031zBvAAI</v>
      </c>
      <c r="F5" s="9"/>
      <c r="G5" s="9"/>
      <c r="H5" s="5"/>
      <c r="I5" s="4" t="s">
        <v>44</v>
      </c>
      <c r="J5" s="6" t="s">
        <v>22</v>
      </c>
      <c r="K5" s="3" t="s">
        <v>138</v>
      </c>
      <c r="L5" t="b">
        <f>Table2[[#This Row],[Sales Rep]]=Table4[[#This Row],[Sales Rep]]</f>
        <v>1</v>
      </c>
      <c r="M5" s="4" t="s">
        <v>44</v>
      </c>
      <c r="N5" s="3" t="s">
        <v>138</v>
      </c>
      <c r="O5" s="3"/>
      <c r="P5" t="s">
        <v>77</v>
      </c>
      <c r="Q5" t="s">
        <v>80</v>
      </c>
      <c r="R5" t="s">
        <v>166</v>
      </c>
      <c r="S5" t="b">
        <v>1</v>
      </c>
    </row>
    <row r="6" spans="1:19" ht="18" x14ac:dyDescent="0.25">
      <c r="A6" t="str">
        <f>VLOOKUP(Table1[[#This Row],[State]],Table2[[State]:[Territory]],2,0)</f>
        <v>Southeast</v>
      </c>
      <c r="B6" t="s">
        <v>38</v>
      </c>
      <c r="C6" s="5" t="s">
        <v>111</v>
      </c>
      <c r="D6" t="s">
        <v>191</v>
      </c>
      <c r="E6" t="str">
        <f>VLOOKUP(Table1[[#This Row],[Sales Rep]],Table3[[NAME]:[ID]],2,0)</f>
        <v>00570000003wCvW</v>
      </c>
      <c r="F6" s="9"/>
      <c r="G6" s="9"/>
      <c r="H6" s="5"/>
      <c r="I6" s="4" t="s">
        <v>38</v>
      </c>
      <c r="J6" s="6" t="s">
        <v>3</v>
      </c>
      <c r="K6" s="3" t="s">
        <v>138</v>
      </c>
      <c r="L6" t="b">
        <f>Table2[[#This Row],[Sales Rep]]=Table4[[#This Row],[Sales Rep]]</f>
        <v>1</v>
      </c>
      <c r="M6" s="4" t="s">
        <v>38</v>
      </c>
      <c r="N6" s="3" t="s">
        <v>138</v>
      </c>
      <c r="O6" s="3"/>
      <c r="P6" t="s">
        <v>79</v>
      </c>
      <c r="Q6" t="s">
        <v>84</v>
      </c>
      <c r="R6" t="s">
        <v>171</v>
      </c>
      <c r="S6" t="b">
        <v>1</v>
      </c>
    </row>
    <row r="7" spans="1:19" ht="18" x14ac:dyDescent="0.25">
      <c r="A7" t="str">
        <f>VLOOKUP(Table1[[#This Row],[State]],Table2[[State]:[Territory]],2,0)</f>
        <v>IL/IN</v>
      </c>
      <c r="B7" t="s">
        <v>58</v>
      </c>
      <c r="C7" s="5" t="s">
        <v>98</v>
      </c>
      <c r="D7" t="s">
        <v>10</v>
      </c>
      <c r="E7" t="str">
        <f>VLOOKUP(Table1[[#This Row],[Sales Rep]],Table3[[NAME]:[ID]],2,0)</f>
        <v>005700000030xpVAAQ</v>
      </c>
      <c r="F7" s="9"/>
      <c r="G7" s="9"/>
      <c r="H7" s="5"/>
      <c r="I7" s="4" t="s">
        <v>58</v>
      </c>
      <c r="J7" s="6" t="s">
        <v>72</v>
      </c>
      <c r="K7" s="3" t="s">
        <v>137</v>
      </c>
      <c r="L7" t="b">
        <f>Table2[[#This Row],[Sales Rep]]=Table4[[#This Row],[Sales Rep]]</f>
        <v>1</v>
      </c>
      <c r="M7" s="4" t="s">
        <v>58</v>
      </c>
      <c r="N7" s="3" t="s">
        <v>137</v>
      </c>
      <c r="O7" s="3"/>
      <c r="P7" t="s">
        <v>10</v>
      </c>
      <c r="Q7" t="s">
        <v>81</v>
      </c>
      <c r="R7" t="s">
        <v>163</v>
      </c>
      <c r="S7" t="b">
        <v>1</v>
      </c>
    </row>
    <row r="8" spans="1:19" ht="18" x14ac:dyDescent="0.25">
      <c r="A8" t="str">
        <f>VLOOKUP(Table1[[#This Row],[State]],Table2[[State]:[Territory]],2,0)</f>
        <v>Southcentral</v>
      </c>
      <c r="B8" t="s">
        <v>16</v>
      </c>
      <c r="C8" s="5" t="s">
        <v>120</v>
      </c>
      <c r="D8" t="s">
        <v>17</v>
      </c>
      <c r="E8" t="str">
        <f>VLOOKUP(Table1[[#This Row],[Sales Rep]],Table3[[NAME]:[ID]],2,0)</f>
        <v>005700000030xpuAAA</v>
      </c>
      <c r="F8" s="9"/>
      <c r="G8" s="9"/>
      <c r="H8" s="5"/>
      <c r="I8" s="4" t="s">
        <v>16</v>
      </c>
      <c r="J8" s="6" t="s">
        <v>73</v>
      </c>
      <c r="K8" s="13" t="s">
        <v>140</v>
      </c>
      <c r="L8" t="b">
        <f>Table2[[#This Row],[Sales Rep]]=Table4[[#This Row],[Sales Rep]]</f>
        <v>0</v>
      </c>
      <c r="M8" s="4" t="s">
        <v>16</v>
      </c>
      <c r="N8" s="3" t="s">
        <v>141</v>
      </c>
      <c r="O8" s="3"/>
      <c r="P8" t="s">
        <v>78</v>
      </c>
      <c r="Q8" t="s">
        <v>83</v>
      </c>
      <c r="R8" t="s">
        <v>167</v>
      </c>
      <c r="S8" t="b">
        <v>1</v>
      </c>
    </row>
    <row r="9" spans="1:19" ht="18" x14ac:dyDescent="0.25">
      <c r="A9" t="str">
        <f>VLOOKUP(Table1[[#This Row],[State]],Table2[[State]:[Territory]],2,0)</f>
        <v>Mid Atlantic</v>
      </c>
      <c r="B9" t="s">
        <v>60</v>
      </c>
      <c r="C9" s="5" t="s">
        <v>125</v>
      </c>
      <c r="D9" t="s">
        <v>191</v>
      </c>
      <c r="E9" t="str">
        <f>VLOOKUP(Table1[[#This Row],[Sales Rep]],Table3[[NAME]:[ID]],2,0)</f>
        <v>00570000003wCvW</v>
      </c>
      <c r="F9" s="9"/>
      <c r="G9" s="9"/>
      <c r="H9" s="5"/>
      <c r="I9" s="4" t="s">
        <v>60</v>
      </c>
      <c r="J9" s="6" t="s">
        <v>30</v>
      </c>
      <c r="K9" s="3" t="s">
        <v>134</v>
      </c>
      <c r="L9" t="b">
        <f>Table2[[#This Row],[Sales Rep]]=Table4[[#This Row],[Sales Rep]]</f>
        <v>1</v>
      </c>
      <c r="M9" s="4" t="s">
        <v>60</v>
      </c>
      <c r="N9" s="3" t="s">
        <v>134</v>
      </c>
      <c r="O9" s="3"/>
      <c r="P9" t="s">
        <v>188</v>
      </c>
      <c r="Q9" t="s">
        <v>187</v>
      </c>
      <c r="R9" t="s">
        <v>189</v>
      </c>
      <c r="S9" t="b">
        <v>1</v>
      </c>
    </row>
    <row r="10" spans="1:19" ht="18" x14ac:dyDescent="0.25">
      <c r="A10" t="str">
        <f>VLOOKUP(Table1[[#This Row],[State]],Table2[[State]:[Territory]],2,0)</f>
        <v>Mid Atlantic</v>
      </c>
      <c r="B10" t="s">
        <v>57</v>
      </c>
      <c r="C10" s="5" t="s">
        <v>126</v>
      </c>
      <c r="D10" t="s">
        <v>191</v>
      </c>
      <c r="E10" t="str">
        <f>VLOOKUP(Table1[[#This Row],[Sales Rep]],Table3[[NAME]:[ID]],2,0)</f>
        <v>00570000003wCvW</v>
      </c>
      <c r="F10" s="9"/>
      <c r="G10" s="9"/>
      <c r="H10" s="5"/>
      <c r="I10" s="4" t="s">
        <v>57</v>
      </c>
      <c r="J10" s="6" t="s">
        <v>30</v>
      </c>
      <c r="K10" s="13" t="s">
        <v>134</v>
      </c>
      <c r="L10" t="b">
        <f>Table2[[#This Row],[Sales Rep]]=Table4[[#This Row],[Sales Rep]]</f>
        <v>0</v>
      </c>
      <c r="M10" s="4" t="s">
        <v>57</v>
      </c>
      <c r="N10" s="3" t="s">
        <v>136</v>
      </c>
      <c r="O10" s="3"/>
      <c r="P10" t="s">
        <v>147</v>
      </c>
      <c r="Q10" t="s">
        <v>146</v>
      </c>
      <c r="R10" t="s">
        <v>148</v>
      </c>
      <c r="S10" t="b">
        <v>1</v>
      </c>
    </row>
    <row r="11" spans="1:19" ht="18" x14ac:dyDescent="0.25">
      <c r="A11" t="str">
        <f>VLOOKUP(Table1[[#This Row],[State]],Table2[[State]:[Territory]],2,0)</f>
        <v>Gulf States</v>
      </c>
      <c r="B11" t="s">
        <v>26</v>
      </c>
      <c r="C11" s="5" t="s">
        <v>133</v>
      </c>
      <c r="D11" t="s">
        <v>76</v>
      </c>
      <c r="E11" t="str">
        <f>VLOOKUP(Table1[[#This Row],[Sales Rep]],Table3[[NAME]:[ID]],2,0)</f>
        <v>005700000033QzlAAE</v>
      </c>
      <c r="F11" s="9"/>
      <c r="G11" s="9"/>
      <c r="H11" s="5"/>
      <c r="I11" s="4" t="s">
        <v>26</v>
      </c>
      <c r="J11" s="6" t="s">
        <v>74</v>
      </c>
      <c r="K11" s="3" t="s">
        <v>142</v>
      </c>
      <c r="L11" t="b">
        <f>Table2[[#This Row],[Sales Rep]]=Table4[[#This Row],[Sales Rep]]</f>
        <v>1</v>
      </c>
      <c r="M11" s="4" t="s">
        <v>26</v>
      </c>
      <c r="N11" s="3" t="s">
        <v>142</v>
      </c>
      <c r="O11" s="7"/>
      <c r="P11" t="s">
        <v>180</v>
      </c>
      <c r="Q11" t="s">
        <v>179</v>
      </c>
      <c r="R11" t="s">
        <v>181</v>
      </c>
      <c r="S11" t="b">
        <v>1</v>
      </c>
    </row>
    <row r="12" spans="1:19" ht="18" x14ac:dyDescent="0.25">
      <c r="A12" t="str">
        <f>VLOOKUP(Table1[[#This Row],[State]],Table2[[State]:[Territory]],2,0)</f>
        <v>Gulf States</v>
      </c>
      <c r="B12" t="s">
        <v>23</v>
      </c>
      <c r="C12" s="5" t="s">
        <v>130</v>
      </c>
      <c r="D12" t="s">
        <v>76</v>
      </c>
      <c r="E12" t="str">
        <f>VLOOKUP(Table1[[#This Row],[Sales Rep]],Table3[[NAME]:[ID]],2,0)</f>
        <v>005700000033QzlAAE</v>
      </c>
      <c r="F12" s="9"/>
      <c r="G12" s="9"/>
      <c r="H12" s="5"/>
      <c r="I12" s="4" t="s">
        <v>23</v>
      </c>
      <c r="J12" s="6" t="s">
        <v>74</v>
      </c>
      <c r="K12" s="3" t="s">
        <v>142</v>
      </c>
      <c r="L12" t="b">
        <f>Table2[[#This Row],[Sales Rep]]=Table4[[#This Row],[Sales Rep]]</f>
        <v>1</v>
      </c>
      <c r="M12" s="4" t="s">
        <v>23</v>
      </c>
      <c r="N12" s="3" t="s">
        <v>142</v>
      </c>
      <c r="O12" s="7"/>
      <c r="P12" t="s">
        <v>177</v>
      </c>
      <c r="Q12" t="s">
        <v>176</v>
      </c>
      <c r="R12" t="s">
        <v>178</v>
      </c>
      <c r="S12" t="b">
        <v>1</v>
      </c>
    </row>
    <row r="13" spans="1:19" ht="18" x14ac:dyDescent="0.25">
      <c r="A13" t="str">
        <f>VLOOKUP(Table1[[#This Row],[State]],Table2[[State]:[Territory]],2,0)</f>
        <v>West</v>
      </c>
      <c r="B13" t="s">
        <v>62</v>
      </c>
      <c r="C13" s="5" t="s">
        <v>112</v>
      </c>
      <c r="D13" t="s">
        <v>193</v>
      </c>
      <c r="E13" t="str">
        <f>VLOOKUP(Table1[[#This Row],[Sales Rep]],Table3[[NAME]:[ID]],2,0)</f>
        <v>005700000030xpVAAQ</v>
      </c>
      <c r="F13" s="9"/>
      <c r="G13" s="9"/>
      <c r="H13" s="5"/>
      <c r="I13" s="4" t="s">
        <v>62</v>
      </c>
      <c r="J13" s="6" t="s">
        <v>22</v>
      </c>
      <c r="K13" s="3" t="s">
        <v>138</v>
      </c>
      <c r="L13" t="b">
        <f>Table2[[#This Row],[Sales Rep]]=Table4[[#This Row],[Sales Rep]]</f>
        <v>1</v>
      </c>
      <c r="M13" s="4" t="s">
        <v>62</v>
      </c>
      <c r="N13" s="3" t="s">
        <v>138</v>
      </c>
      <c r="O13" s="3"/>
      <c r="P13" t="s">
        <v>8</v>
      </c>
      <c r="Q13" t="s">
        <v>185</v>
      </c>
      <c r="R13" t="s">
        <v>186</v>
      </c>
      <c r="S13" t="b">
        <v>1</v>
      </c>
    </row>
    <row r="14" spans="1:19" ht="18" x14ac:dyDescent="0.25">
      <c r="A14" t="str">
        <f>VLOOKUP(Table1[[#This Row],[State]],Table2[[State]:[Territory]],2,0)</f>
        <v>Plains</v>
      </c>
      <c r="B14" t="s">
        <v>36</v>
      </c>
      <c r="C14" s="5" t="s">
        <v>104</v>
      </c>
      <c r="D14" t="s">
        <v>193</v>
      </c>
      <c r="E14" t="str">
        <f>VLOOKUP(Table1[[#This Row],[Sales Rep]],Table3[[NAME]:[ID]],2,0)</f>
        <v>005700000030xpVAAQ</v>
      </c>
      <c r="F14" s="9"/>
      <c r="G14" s="9"/>
      <c r="H14" s="5"/>
      <c r="I14" s="4" t="s">
        <v>36</v>
      </c>
      <c r="J14" s="6" t="s">
        <v>11</v>
      </c>
      <c r="K14" s="3" t="s">
        <v>137</v>
      </c>
      <c r="L14" t="b">
        <f>Table2[[#This Row],[Sales Rep]]=Table4[[#This Row],[Sales Rep]]</f>
        <v>1</v>
      </c>
      <c r="M14" s="4" t="s">
        <v>36</v>
      </c>
      <c r="N14" s="3" t="s">
        <v>137</v>
      </c>
      <c r="O14" s="3"/>
      <c r="P14" t="s">
        <v>183</v>
      </c>
      <c r="Q14" t="s">
        <v>182</v>
      </c>
      <c r="R14" t="s">
        <v>184</v>
      </c>
      <c r="S14" t="b">
        <v>1</v>
      </c>
    </row>
    <row r="15" spans="1:19" ht="18" x14ac:dyDescent="0.25">
      <c r="A15" t="str">
        <f>VLOOKUP(Table1[[#This Row],[State]],Table2[[State]:[Territory]],2,0)</f>
        <v>Plains</v>
      </c>
      <c r="B15" t="s">
        <v>63</v>
      </c>
      <c r="C15" s="5" t="s">
        <v>108</v>
      </c>
      <c r="D15" t="s">
        <v>193</v>
      </c>
      <c r="E15" t="str">
        <f>VLOOKUP(Table1[[#This Row],[Sales Rep]],Table3[[NAME]:[ID]],2,0)</f>
        <v>005700000030xpVAAQ</v>
      </c>
      <c r="F15" s="9"/>
      <c r="G15" s="9"/>
      <c r="H15" s="5"/>
      <c r="I15" s="4" t="s">
        <v>63</v>
      </c>
      <c r="J15" s="6" t="s">
        <v>11</v>
      </c>
      <c r="K15" s="3" t="s">
        <v>137</v>
      </c>
      <c r="L15" t="b">
        <f>Table2[[#This Row],[Sales Rep]]=Table4[[#This Row],[Sales Rep]]</f>
        <v>1</v>
      </c>
      <c r="M15" s="4" t="s">
        <v>63</v>
      </c>
      <c r="N15" s="3" t="s">
        <v>137</v>
      </c>
      <c r="O15" s="3"/>
      <c r="P15" t="s">
        <v>158</v>
      </c>
      <c r="Q15" t="s">
        <v>157</v>
      </c>
      <c r="R15" t="s">
        <v>159</v>
      </c>
      <c r="S15" t="b">
        <v>1</v>
      </c>
    </row>
    <row r="16" spans="1:19" ht="18" x14ac:dyDescent="0.25">
      <c r="A16" t="str">
        <f>VLOOKUP(Table1[[#This Row],[State]],Table2[[State]:[Territory]],2,0)</f>
        <v>Mass/RI</v>
      </c>
      <c r="B16" t="s">
        <v>13</v>
      </c>
      <c r="C16" s="5" t="s">
        <v>97</v>
      </c>
      <c r="D16" t="s">
        <v>193</v>
      </c>
      <c r="E16" t="str">
        <f>VLOOKUP(Table1[[#This Row],[Sales Rep]],Table3[[NAME]:[ID]],2,0)</f>
        <v>005700000030xpVAAQ</v>
      </c>
      <c r="F16" s="9"/>
      <c r="G16" s="9"/>
      <c r="H16" s="5"/>
      <c r="I16" s="4" t="s">
        <v>13</v>
      </c>
      <c r="J16" s="6" t="s">
        <v>71</v>
      </c>
      <c r="K16" s="8" t="s">
        <v>138</v>
      </c>
      <c r="L16" t="b">
        <f>Table2[[#This Row],[Sales Rep]]=Table4[[#This Row],[Sales Rep]]</f>
        <v>0</v>
      </c>
      <c r="M16" s="4" t="s">
        <v>13</v>
      </c>
      <c r="N16" s="7" t="s">
        <v>141</v>
      </c>
      <c r="O16" s="3"/>
      <c r="P16" t="s">
        <v>161</v>
      </c>
      <c r="Q16" t="s">
        <v>160</v>
      </c>
      <c r="R16" t="s">
        <v>162</v>
      </c>
      <c r="S16" t="b">
        <v>1</v>
      </c>
    </row>
    <row r="17" spans="1:19" ht="18" x14ac:dyDescent="0.25">
      <c r="A17" t="str">
        <f>VLOOKUP(Table1[[#This Row],[State]],Table2[[State]:[Territory]],2,0)</f>
        <v>Mass/RI</v>
      </c>
      <c r="B17" t="s">
        <v>12</v>
      </c>
      <c r="C17" s="5" t="s">
        <v>68</v>
      </c>
      <c r="D17" t="s">
        <v>77</v>
      </c>
      <c r="E17" t="str">
        <f>VLOOKUP(Table1[[#This Row],[Sales Rep]],Table3[[NAME]:[ID]],2,0)</f>
        <v>005700000031zBvAAI</v>
      </c>
      <c r="F17" s="9"/>
      <c r="G17" s="9"/>
      <c r="H17" s="5"/>
      <c r="I17" s="4" t="s">
        <v>12</v>
      </c>
      <c r="J17" s="6" t="s">
        <v>71</v>
      </c>
      <c r="K17" s="7" t="s">
        <v>135</v>
      </c>
      <c r="L17" t="b">
        <f>Table2[[#This Row],[Sales Rep]]=Table4[[#This Row],[Sales Rep]]</f>
        <v>1</v>
      </c>
      <c r="M17" s="4" t="s">
        <v>12</v>
      </c>
      <c r="N17" s="7" t="s">
        <v>135</v>
      </c>
      <c r="O17" s="3"/>
      <c r="P17" t="s">
        <v>17</v>
      </c>
      <c r="Q17" t="s">
        <v>85</v>
      </c>
      <c r="R17" t="s">
        <v>165</v>
      </c>
      <c r="S17" t="b">
        <v>1</v>
      </c>
    </row>
    <row r="18" spans="1:19" ht="18" x14ac:dyDescent="0.25">
      <c r="A18" t="str">
        <f>VLOOKUP(Table1[[#This Row],[State]],Table2[[State]:[Territory]],2,0)</f>
        <v>IL/IN</v>
      </c>
      <c r="B18" t="s">
        <v>37</v>
      </c>
      <c r="C18" s="5" t="s">
        <v>99</v>
      </c>
      <c r="D18" t="s">
        <v>193</v>
      </c>
      <c r="E18" t="str">
        <f>VLOOKUP(Table1[[#This Row],[Sales Rep]],Table3[[NAME]:[ID]],2,0)</f>
        <v>005700000030xpVAAQ</v>
      </c>
      <c r="F18" s="9"/>
      <c r="G18" s="9"/>
      <c r="H18" s="5"/>
      <c r="I18" s="4" t="s">
        <v>37</v>
      </c>
      <c r="J18" s="6" t="s">
        <v>72</v>
      </c>
      <c r="K18" s="3" t="s">
        <v>137</v>
      </c>
      <c r="L18" t="b">
        <f>Table2[[#This Row],[Sales Rep]]=Table4[[#This Row],[Sales Rep]]</f>
        <v>1</v>
      </c>
      <c r="M18" s="4" t="s">
        <v>37</v>
      </c>
      <c r="N18" s="3" t="s">
        <v>137</v>
      </c>
      <c r="O18" s="3"/>
      <c r="P18" t="s">
        <v>153</v>
      </c>
      <c r="Q18" t="s">
        <v>152</v>
      </c>
      <c r="R18" t="s">
        <v>154</v>
      </c>
      <c r="S18" t="b">
        <v>1</v>
      </c>
    </row>
    <row r="19" spans="1:19" ht="18" x14ac:dyDescent="0.25">
      <c r="A19" t="str">
        <f>VLOOKUP(Table1[[#This Row],[State]],Table2[[State]:[Territory]],2,0)</f>
        <v>West</v>
      </c>
      <c r="B19" t="s">
        <v>32</v>
      </c>
      <c r="C19" s="5" t="s">
        <v>91</v>
      </c>
      <c r="D19" t="s">
        <v>194</v>
      </c>
      <c r="E19" t="str">
        <f>VLOOKUP(Table1[[#This Row],[Sales Rep]],Table3[[NAME]:[ID]],2,0)</f>
        <v>005700000033QzlAAE</v>
      </c>
      <c r="F19" s="9"/>
      <c r="G19" s="9"/>
      <c r="H19" s="5"/>
      <c r="I19" s="4" t="s">
        <v>32</v>
      </c>
      <c r="J19" s="6" t="s">
        <v>22</v>
      </c>
      <c r="K19" s="13" t="s">
        <v>139</v>
      </c>
      <c r="L19" t="b">
        <f>Table2[[#This Row],[Sales Rep]]=Table4[[#This Row],[Sales Rep]]</f>
        <v>0</v>
      </c>
      <c r="M19" s="4" t="s">
        <v>32</v>
      </c>
      <c r="N19" s="3" t="s">
        <v>134</v>
      </c>
      <c r="O19" s="3"/>
      <c r="P19" t="s">
        <v>169</v>
      </c>
      <c r="Q19" t="s">
        <v>168</v>
      </c>
      <c r="R19" t="s">
        <v>170</v>
      </c>
      <c r="S19" t="b">
        <v>1</v>
      </c>
    </row>
    <row r="20" spans="1:19" ht="18" x14ac:dyDescent="0.25">
      <c r="A20" t="str">
        <f>VLOOKUP(Table1[[#This Row],[State]],Table2[[State]:[Territory]],2,0)</f>
        <v>Northeast</v>
      </c>
      <c r="B20" t="s">
        <v>54</v>
      </c>
      <c r="C20" s="5" t="s">
        <v>93</v>
      </c>
      <c r="D20" t="s">
        <v>76</v>
      </c>
      <c r="E20" t="str">
        <f>VLOOKUP(Table1[[#This Row],[Sales Rep]],Table3[[NAME]:[ID]],2,0)</f>
        <v>005700000033QzlAAE</v>
      </c>
      <c r="F20" s="9"/>
      <c r="G20" s="9"/>
      <c r="H20" s="5"/>
      <c r="I20" s="4" t="s">
        <v>54</v>
      </c>
      <c r="J20" s="6" t="s">
        <v>18</v>
      </c>
      <c r="K20" s="13" t="s">
        <v>135</v>
      </c>
      <c r="L20" t="b">
        <f>Table2[[#This Row],[Sales Rep]]=Table4[[#This Row],[Sales Rep]]</f>
        <v>0</v>
      </c>
      <c r="M20" s="4" t="s">
        <v>54</v>
      </c>
      <c r="N20" s="7" t="s">
        <v>142</v>
      </c>
      <c r="O20" s="3"/>
      <c r="P20" t="s">
        <v>150</v>
      </c>
      <c r="Q20" t="s">
        <v>149</v>
      </c>
      <c r="R20" t="s">
        <v>151</v>
      </c>
      <c r="S20" t="b">
        <v>1</v>
      </c>
    </row>
    <row r="21" spans="1:19" ht="18" x14ac:dyDescent="0.25">
      <c r="A21" t="str">
        <f>VLOOKUP(Table1[[#This Row],[State]],Table2[[State]:[Territory]],2,0)</f>
        <v>Southcentral</v>
      </c>
      <c r="B21" t="s">
        <v>41</v>
      </c>
      <c r="C21" s="5" t="s">
        <v>118</v>
      </c>
      <c r="D21" t="s">
        <v>17</v>
      </c>
      <c r="E21" t="str">
        <f>VLOOKUP(Table1[[#This Row],[Sales Rep]],Table3[[NAME]:[ID]],2,0)</f>
        <v>005700000030xpuAAA</v>
      </c>
      <c r="F21" s="9"/>
      <c r="G21" s="9"/>
      <c r="H21" s="5"/>
      <c r="I21" s="4" t="s">
        <v>41</v>
      </c>
      <c r="J21" s="6" t="s">
        <v>73</v>
      </c>
      <c r="K21" s="3" t="s">
        <v>141</v>
      </c>
      <c r="L21" t="b">
        <f>Table2[[#This Row],[Sales Rep]]=Table4[[#This Row],[Sales Rep]]</f>
        <v>1</v>
      </c>
      <c r="M21" s="4" t="s">
        <v>41</v>
      </c>
      <c r="N21" s="3" t="s">
        <v>141</v>
      </c>
      <c r="O21" s="3"/>
      <c r="P21" t="s">
        <v>76</v>
      </c>
      <c r="Q21" t="s">
        <v>82</v>
      </c>
      <c r="R21" t="s">
        <v>172</v>
      </c>
      <c r="S21" t="b">
        <v>1</v>
      </c>
    </row>
    <row r="22" spans="1:19" ht="18" x14ac:dyDescent="0.25">
      <c r="A22" t="str">
        <f>VLOOKUP(Table1[[#This Row],[State]],Table2[[State]:[Territory]],2,0)</f>
        <v>Mid Atlantic</v>
      </c>
      <c r="B22" t="s">
        <v>39</v>
      </c>
      <c r="C22" s="5" t="s">
        <v>127</v>
      </c>
      <c r="D22" t="s">
        <v>77</v>
      </c>
      <c r="E22" t="str">
        <f>VLOOKUP(Table1[[#This Row],[Sales Rep]],Table3[[NAME]:[ID]],2,0)</f>
        <v>005700000031zBvAAI</v>
      </c>
      <c r="F22" s="9"/>
      <c r="G22" s="9"/>
      <c r="H22" s="5"/>
      <c r="I22" s="4" t="s">
        <v>39</v>
      </c>
      <c r="J22" s="6" t="s">
        <v>30</v>
      </c>
      <c r="K22" s="3" t="s">
        <v>134</v>
      </c>
      <c r="L22" t="b">
        <f>Table2[[#This Row],[Sales Rep]]=Table4[[#This Row],[Sales Rep]]</f>
        <v>1</v>
      </c>
      <c r="M22" s="4" t="s">
        <v>39</v>
      </c>
      <c r="N22" s="3" t="s">
        <v>134</v>
      </c>
      <c r="O22" s="3"/>
      <c r="P22" s="14" t="s">
        <v>191</v>
      </c>
      <c r="Q22" s="14" t="s">
        <v>192</v>
      </c>
      <c r="R22" s="14"/>
      <c r="S22" s="14"/>
    </row>
    <row r="23" spans="1:19" ht="18" x14ac:dyDescent="0.25">
      <c r="A23" t="str">
        <f>VLOOKUP(Table1[[#This Row],[State]],Table2[[State]:[Territory]],2,0)</f>
        <v>Northeast</v>
      </c>
      <c r="B23" t="s">
        <v>46</v>
      </c>
      <c r="C23" s="5" t="s">
        <v>121</v>
      </c>
      <c r="D23" t="s">
        <v>17</v>
      </c>
      <c r="E23" t="str">
        <f>VLOOKUP(Table1[[#This Row],[Sales Rep]],Table3[[NAME]:[ID]],2,0)</f>
        <v>005700000030xpuAAA</v>
      </c>
      <c r="F23" s="9"/>
      <c r="G23" s="9"/>
      <c r="H23" s="5"/>
      <c r="I23" s="4" t="s">
        <v>46</v>
      </c>
      <c r="J23" s="6" t="s">
        <v>18</v>
      </c>
      <c r="K23" s="3" t="s">
        <v>141</v>
      </c>
      <c r="L23" t="b">
        <f>Table2[[#This Row],[Sales Rep]]=Table4[[#This Row],[Sales Rep]]</f>
        <v>1</v>
      </c>
      <c r="M23" s="4" t="s">
        <v>46</v>
      </c>
      <c r="N23" s="3" t="s">
        <v>141</v>
      </c>
      <c r="O23" s="3"/>
    </row>
    <row r="24" spans="1:19" ht="18" x14ac:dyDescent="0.25">
      <c r="A24" t="str">
        <f>VLOOKUP(Table1[[#This Row],[State]],Table2[[State]:[Territory]],2,0)</f>
        <v>Plains</v>
      </c>
      <c r="B24" t="s">
        <v>15</v>
      </c>
      <c r="C24" s="5" t="s">
        <v>100</v>
      </c>
      <c r="D24" t="s">
        <v>193</v>
      </c>
      <c r="E24" t="str">
        <f>VLOOKUP(Table1[[#This Row],[Sales Rep]],Table3[[NAME]:[ID]],2,0)</f>
        <v>005700000030xpVAAQ</v>
      </c>
      <c r="F24" s="9"/>
      <c r="G24" s="9"/>
      <c r="H24" s="5"/>
      <c r="I24" s="4" t="s">
        <v>15</v>
      </c>
      <c r="J24" s="6" t="s">
        <v>11</v>
      </c>
      <c r="K24" s="3" t="s">
        <v>137</v>
      </c>
      <c r="L24" t="b">
        <f>Table2[[#This Row],[Sales Rep]]=Table4[[#This Row],[Sales Rep]]</f>
        <v>1</v>
      </c>
      <c r="M24" s="4" t="s">
        <v>15</v>
      </c>
      <c r="N24" s="3" t="s">
        <v>137</v>
      </c>
      <c r="O24" s="3"/>
    </row>
    <row r="25" spans="1:19" ht="18" x14ac:dyDescent="0.25">
      <c r="A25" t="str">
        <f>VLOOKUP(Table1[[#This Row],[State]],Table2[[State]:[Territory]],2,0)</f>
        <v>Plains</v>
      </c>
      <c r="B25" t="s">
        <v>20</v>
      </c>
      <c r="C25" s="5" t="s">
        <v>105</v>
      </c>
      <c r="D25" t="s">
        <v>193</v>
      </c>
      <c r="E25" t="str">
        <f>VLOOKUP(Table1[[#This Row],[Sales Rep]],Table3[[NAME]:[ID]],2,0)</f>
        <v>005700000030xpVAAQ</v>
      </c>
      <c r="F25" s="9"/>
      <c r="G25" s="9"/>
      <c r="H25" s="5"/>
      <c r="I25" s="4" t="s">
        <v>20</v>
      </c>
      <c r="J25" s="6" t="s">
        <v>11</v>
      </c>
      <c r="K25" s="3" t="s">
        <v>137</v>
      </c>
      <c r="L25" t="b">
        <f>Table2[[#This Row],[Sales Rep]]=Table4[[#This Row],[Sales Rep]]</f>
        <v>1</v>
      </c>
      <c r="M25" s="4" t="s">
        <v>20</v>
      </c>
      <c r="N25" s="3" t="s">
        <v>137</v>
      </c>
      <c r="O25" s="3"/>
    </row>
    <row r="26" spans="1:19" ht="18" x14ac:dyDescent="0.25">
      <c r="A26" t="str">
        <f>VLOOKUP(Table1[[#This Row],[State]],Table2[[State]:[Territory]],2,0)</f>
        <v>Plains</v>
      </c>
      <c r="B26" t="s">
        <v>42</v>
      </c>
      <c r="C26" s="5" t="s">
        <v>101</v>
      </c>
      <c r="D26" t="s">
        <v>193</v>
      </c>
      <c r="E26" t="str">
        <f>VLOOKUP(Table1[[#This Row],[Sales Rep]],Table3[[NAME]:[ID]],2,0)</f>
        <v>005700000030xpVAAQ</v>
      </c>
      <c r="F26" s="9"/>
      <c r="G26" s="9"/>
      <c r="H26" s="5"/>
      <c r="I26" s="4" t="s">
        <v>42</v>
      </c>
      <c r="J26" s="6" t="s">
        <v>11</v>
      </c>
      <c r="K26" s="3" t="s">
        <v>137</v>
      </c>
      <c r="L26" t="b">
        <f>Table2[[#This Row],[Sales Rep]]=Table4[[#This Row],[Sales Rep]]</f>
        <v>1</v>
      </c>
      <c r="M26" s="4" t="s">
        <v>42</v>
      </c>
      <c r="N26" s="3" t="s">
        <v>137</v>
      </c>
      <c r="O26" s="3"/>
    </row>
    <row r="27" spans="1:19" ht="18" x14ac:dyDescent="0.25">
      <c r="A27" t="str">
        <f>VLOOKUP(Table1[[#This Row],[State]],Table2[[State]:[Territory]],2,0)</f>
        <v>Gulf States</v>
      </c>
      <c r="B27" t="s">
        <v>51</v>
      </c>
      <c r="C27" s="5" t="s">
        <v>95</v>
      </c>
      <c r="D27" t="s">
        <v>76</v>
      </c>
      <c r="E27" t="str">
        <f>VLOOKUP(Table1[[#This Row],[Sales Rep]],Table3[[NAME]:[ID]],2,0)</f>
        <v>005700000033QzlAAE</v>
      </c>
      <c r="F27" s="9"/>
      <c r="G27" s="9"/>
      <c r="H27" s="5"/>
      <c r="I27" s="4" t="s">
        <v>51</v>
      </c>
      <c r="J27" s="6" t="s">
        <v>74</v>
      </c>
      <c r="K27" s="3" t="s">
        <v>142</v>
      </c>
      <c r="L27" t="b">
        <f>Table2[[#This Row],[Sales Rep]]=Table4[[#This Row],[Sales Rep]]</f>
        <v>1</v>
      </c>
      <c r="M27" s="4" t="s">
        <v>51</v>
      </c>
      <c r="N27" s="3" t="s">
        <v>142</v>
      </c>
      <c r="O27" s="3"/>
    </row>
    <row r="28" spans="1:19" ht="18" x14ac:dyDescent="0.25">
      <c r="A28" t="str">
        <f>VLOOKUP(Table1[[#This Row],[State]],Table2[[State]:[Territory]],2,0)</f>
        <v>Plains</v>
      </c>
      <c r="B28" t="s">
        <v>66</v>
      </c>
      <c r="C28" s="5" t="s">
        <v>109</v>
      </c>
      <c r="D28" t="s">
        <v>77</v>
      </c>
      <c r="E28" t="str">
        <f>VLOOKUP(Table1[[#This Row],[Sales Rep]],Table3[[NAME]:[ID]],2,0)</f>
        <v>005700000031zBvAAI</v>
      </c>
      <c r="F28" s="9"/>
      <c r="G28" s="9"/>
      <c r="H28" s="5"/>
      <c r="I28" s="4" t="s">
        <v>66</v>
      </c>
      <c r="J28" s="6" t="s">
        <v>11</v>
      </c>
      <c r="K28" s="3" t="s">
        <v>138</v>
      </c>
      <c r="L28" t="b">
        <f>Table2[[#This Row],[Sales Rep]]=Table4[[#This Row],[Sales Rep]]</f>
        <v>1</v>
      </c>
      <c r="M28" s="4" t="s">
        <v>66</v>
      </c>
      <c r="N28" s="3" t="s">
        <v>138</v>
      </c>
      <c r="O28" s="3"/>
    </row>
    <row r="29" spans="1:19" ht="18" x14ac:dyDescent="0.25">
      <c r="A29" t="str">
        <f>VLOOKUP(Table1[[#This Row],[State]],Table2[[State]:[Territory]],2,0)</f>
        <v>West</v>
      </c>
      <c r="B29" t="s">
        <v>14</v>
      </c>
      <c r="C29" s="5" t="s">
        <v>131</v>
      </c>
      <c r="D29" t="s">
        <v>193</v>
      </c>
      <c r="E29" t="str">
        <f>VLOOKUP(Table1[[#This Row],[Sales Rep]],Table3[[NAME]:[ID]],2,0)</f>
        <v>005700000030xpVAAQ</v>
      </c>
      <c r="F29" s="9"/>
      <c r="G29" s="9"/>
      <c r="H29" s="5"/>
      <c r="I29" s="4" t="s">
        <v>14</v>
      </c>
      <c r="J29" s="6" t="s">
        <v>22</v>
      </c>
      <c r="K29" s="13" t="s">
        <v>139</v>
      </c>
      <c r="L29" t="b">
        <f>Table2[[#This Row],[Sales Rep]]=Table4[[#This Row],[Sales Rep]]</f>
        <v>0</v>
      </c>
      <c r="M29" s="4" t="s">
        <v>14</v>
      </c>
      <c r="N29" s="3" t="s">
        <v>134</v>
      </c>
      <c r="O29" s="3"/>
    </row>
    <row r="30" spans="1:19" ht="18" x14ac:dyDescent="0.25">
      <c r="A30" t="str">
        <f>VLOOKUP(Table1[[#This Row],[State]],Table2[[State]:[Territory]],2,0)</f>
        <v>Plains</v>
      </c>
      <c r="B30" t="s">
        <v>48</v>
      </c>
      <c r="C30" s="5" t="s">
        <v>106</v>
      </c>
      <c r="D30" t="s">
        <v>193</v>
      </c>
      <c r="E30" t="str">
        <f>VLOOKUP(Table1[[#This Row],[Sales Rep]],Table3[[NAME]:[ID]],2,0)</f>
        <v>005700000030xpVAAQ</v>
      </c>
      <c r="F30" s="9"/>
      <c r="G30" s="9"/>
      <c r="H30" s="5"/>
      <c r="I30" s="4" t="s">
        <v>48</v>
      </c>
      <c r="J30" s="6" t="s">
        <v>11</v>
      </c>
      <c r="K30" s="3" t="s">
        <v>137</v>
      </c>
      <c r="L30" t="b">
        <f>Table2[[#This Row],[Sales Rep]]=Table4[[#This Row],[Sales Rep]]</f>
        <v>1</v>
      </c>
      <c r="M30" s="4" t="s">
        <v>48</v>
      </c>
      <c r="N30" s="3" t="s">
        <v>137</v>
      </c>
      <c r="O30" s="3"/>
    </row>
    <row r="31" spans="1:19" ht="18" x14ac:dyDescent="0.25">
      <c r="A31" t="str">
        <f>VLOOKUP(Table1[[#This Row],[State]],Table2[[State]:[Territory]],2,0)</f>
        <v>Plains</v>
      </c>
      <c r="B31" t="s">
        <v>9</v>
      </c>
      <c r="C31" s="5" t="s">
        <v>102</v>
      </c>
      <c r="D31" t="s">
        <v>193</v>
      </c>
      <c r="E31" t="str">
        <f>VLOOKUP(Table1[[#This Row],[Sales Rep]],Table3[[NAME]:[ID]],2,0)</f>
        <v>005700000030xpVAAQ</v>
      </c>
      <c r="F31" s="9"/>
      <c r="G31" s="9"/>
      <c r="H31" s="5"/>
      <c r="I31" s="4" t="s">
        <v>9</v>
      </c>
      <c r="J31" s="6" t="s">
        <v>11</v>
      </c>
      <c r="K31" s="3" t="s">
        <v>137</v>
      </c>
      <c r="L31" t="b">
        <f>Table2[[#This Row],[Sales Rep]]=Table4[[#This Row],[Sales Rep]]</f>
        <v>1</v>
      </c>
      <c r="M31" s="4" t="s">
        <v>9</v>
      </c>
      <c r="N31" s="3" t="s">
        <v>137</v>
      </c>
      <c r="O31" s="3"/>
    </row>
    <row r="32" spans="1:19" ht="18" x14ac:dyDescent="0.25">
      <c r="A32" t="str">
        <f>VLOOKUP(Table1[[#This Row],[State]],Table2[[State]:[Territory]],2,0)</f>
        <v>Northeast</v>
      </c>
      <c r="B32" t="s">
        <v>56</v>
      </c>
      <c r="C32" s="5" t="s">
        <v>122</v>
      </c>
      <c r="D32" t="s">
        <v>17</v>
      </c>
      <c r="E32" t="str">
        <f>VLOOKUP(Table1[[#This Row],[Sales Rep]],Table3[[NAME]:[ID]],2,0)</f>
        <v>005700000030xpuAAA</v>
      </c>
      <c r="F32" s="9"/>
      <c r="G32" s="9"/>
      <c r="H32" s="5"/>
      <c r="I32" s="4" t="s">
        <v>56</v>
      </c>
      <c r="J32" s="6" t="s">
        <v>18</v>
      </c>
      <c r="K32" s="3" t="s">
        <v>141</v>
      </c>
      <c r="L32" t="b">
        <f>Table2[[#This Row],[Sales Rep]]=Table4[[#This Row],[Sales Rep]]</f>
        <v>1</v>
      </c>
      <c r="M32" s="4" t="s">
        <v>56</v>
      </c>
      <c r="N32" s="3" t="s">
        <v>141</v>
      </c>
      <c r="O32" s="3"/>
    </row>
    <row r="33" spans="1:15" ht="18" x14ac:dyDescent="0.25">
      <c r="A33" t="str">
        <f>VLOOKUP(Table1[[#This Row],[State]],Table2[[State]:[Territory]],2,0)</f>
        <v>PA/NJ</v>
      </c>
      <c r="B33" t="s">
        <v>45</v>
      </c>
      <c r="C33" s="5" t="s">
        <v>117</v>
      </c>
      <c r="D33" t="s">
        <v>191</v>
      </c>
      <c r="E33" t="str">
        <f>VLOOKUP(Table1[[#This Row],[Sales Rep]],Table3[[NAME]:[ID]],2,0)</f>
        <v>00570000003wCvW</v>
      </c>
      <c r="F33" s="9"/>
      <c r="G33" s="9"/>
      <c r="H33" s="5"/>
      <c r="I33" s="4" t="s">
        <v>45</v>
      </c>
      <c r="J33" s="6" t="s">
        <v>70</v>
      </c>
      <c r="K33" s="3" t="s">
        <v>136</v>
      </c>
      <c r="L33" t="b">
        <f>Table2[[#This Row],[Sales Rep]]=Table4[[#This Row],[Sales Rep]]</f>
        <v>1</v>
      </c>
      <c r="M33" s="4" t="s">
        <v>45</v>
      </c>
      <c r="N33" s="3" t="s">
        <v>136</v>
      </c>
      <c r="O33" s="3"/>
    </row>
    <row r="34" spans="1:15" ht="18" x14ac:dyDescent="0.25">
      <c r="A34" t="str">
        <f>VLOOKUP(Table1[[#This Row],[State]],Table2[[State]:[Territory]],2,0)</f>
        <v>Texas</v>
      </c>
      <c r="B34" t="s">
        <v>52</v>
      </c>
      <c r="C34" s="5" t="s">
        <v>90</v>
      </c>
      <c r="D34" t="s">
        <v>77</v>
      </c>
      <c r="E34" t="str">
        <f>VLOOKUP(Table1[[#This Row],[Sales Rep]],Table3[[NAME]:[ID]],2,0)</f>
        <v>005700000031zBvAAI</v>
      </c>
      <c r="F34" s="9"/>
      <c r="G34" s="9"/>
      <c r="H34" s="5"/>
      <c r="I34" s="4" t="s">
        <v>52</v>
      </c>
      <c r="J34" s="6" t="s">
        <v>5</v>
      </c>
      <c r="K34" s="3" t="s">
        <v>135</v>
      </c>
      <c r="L34" t="b">
        <f>Table2[[#This Row],[Sales Rep]]=Table4[[#This Row],[Sales Rep]]</f>
        <v>1</v>
      </c>
      <c r="M34" s="4" t="s">
        <v>52</v>
      </c>
      <c r="N34" s="3" t="s">
        <v>135</v>
      </c>
      <c r="O34" s="3"/>
    </row>
    <row r="35" spans="1:15" ht="18" x14ac:dyDescent="0.25">
      <c r="A35" t="str">
        <f>VLOOKUP(Table1[[#This Row],[State]],Table2[[State]:[Territory]],2,0)</f>
        <v>West</v>
      </c>
      <c r="B35" t="s">
        <v>64</v>
      </c>
      <c r="C35" s="5" t="s">
        <v>114</v>
      </c>
      <c r="D35" t="s">
        <v>77</v>
      </c>
      <c r="E35" t="str">
        <f>VLOOKUP(Table1[[#This Row],[Sales Rep]],Table3[[NAME]:[ID]],2,0)</f>
        <v>005700000031zBvAAI</v>
      </c>
      <c r="F35" s="9"/>
      <c r="G35" s="9"/>
      <c r="H35" s="5"/>
      <c r="I35" s="4" t="s">
        <v>64</v>
      </c>
      <c r="J35" s="6" t="s">
        <v>22</v>
      </c>
      <c r="K35" s="3" t="s">
        <v>138</v>
      </c>
      <c r="L35" t="b">
        <f>Table2[[#This Row],[Sales Rep]]=Table4[[#This Row],[Sales Rep]]</f>
        <v>1</v>
      </c>
      <c r="M35" s="4" t="s">
        <v>64</v>
      </c>
      <c r="N35" s="3" t="s">
        <v>138</v>
      </c>
      <c r="O35" s="3"/>
    </row>
    <row r="36" spans="1:15" ht="18" x14ac:dyDescent="0.25">
      <c r="A36" t="str">
        <f>VLOOKUP(Table1[[#This Row],[State]],Table2[[State]:[Territory]],2,0)</f>
        <v>Northeast</v>
      </c>
      <c r="B36" t="s">
        <v>27</v>
      </c>
      <c r="C36" s="5" t="s">
        <v>49</v>
      </c>
      <c r="D36" t="s">
        <v>191</v>
      </c>
      <c r="E36" t="str">
        <f>VLOOKUP(Table1[[#This Row],[Sales Rep]],Table3[[NAME]:[ID]],2,0)</f>
        <v>00570000003wCvW</v>
      </c>
      <c r="F36" s="9"/>
      <c r="G36" s="9"/>
      <c r="H36" s="5"/>
      <c r="I36" s="4" t="s">
        <v>27</v>
      </c>
      <c r="J36" s="6" t="s">
        <v>18</v>
      </c>
      <c r="K36" s="13" t="s">
        <v>141</v>
      </c>
      <c r="L36" t="b">
        <f>Table2[[#This Row],[Sales Rep]]=Table4[[#This Row],[Sales Rep]]</f>
        <v>0</v>
      </c>
      <c r="M36" s="4" t="s">
        <v>27</v>
      </c>
      <c r="N36" s="3" t="s">
        <v>136</v>
      </c>
      <c r="O36" s="3"/>
    </row>
    <row r="37" spans="1:15" ht="18" x14ac:dyDescent="0.25">
      <c r="A37" t="str">
        <f>VLOOKUP(Table1[[#This Row],[State]],Table2[[State]:[Territory]],2,0)</f>
        <v>Northeast</v>
      </c>
      <c r="B37" t="s">
        <v>6</v>
      </c>
      <c r="C37" s="5" t="s">
        <v>123</v>
      </c>
      <c r="D37" t="s">
        <v>17</v>
      </c>
      <c r="E37" t="str">
        <f>VLOOKUP(Table1[[#This Row],[Sales Rep]],Table3[[NAME]:[ID]],2,0)</f>
        <v>005700000030xpuAAA</v>
      </c>
      <c r="F37" s="9"/>
      <c r="G37" s="9"/>
      <c r="H37" s="5"/>
      <c r="I37" s="4" t="s">
        <v>6</v>
      </c>
      <c r="J37" s="6" t="s">
        <v>18</v>
      </c>
      <c r="K37" s="3" t="s">
        <v>141</v>
      </c>
      <c r="L37" t="b">
        <f>Table2[[#This Row],[Sales Rep]]=Table4[[#This Row],[Sales Rep]]</f>
        <v>1</v>
      </c>
      <c r="M37" s="4" t="s">
        <v>6</v>
      </c>
      <c r="N37" s="3" t="s">
        <v>141</v>
      </c>
      <c r="O37" s="3"/>
    </row>
    <row r="38" spans="1:15" ht="18" x14ac:dyDescent="0.25">
      <c r="A38" t="str">
        <f>VLOOKUP(Table1[[#This Row],[State]],Table2[[State]:[Territory]],2,0)</f>
        <v>Texas</v>
      </c>
      <c r="B38" t="s">
        <v>40</v>
      </c>
      <c r="C38" s="5" t="s">
        <v>89</v>
      </c>
      <c r="D38" t="s">
        <v>77</v>
      </c>
      <c r="E38" t="str">
        <f>VLOOKUP(Table1[[#This Row],[Sales Rep]],Table3[[NAME]:[ID]],2,0)</f>
        <v>005700000031zBvAAI</v>
      </c>
      <c r="F38" s="9"/>
      <c r="G38" s="9"/>
      <c r="H38" s="5"/>
      <c r="I38" s="4" t="s">
        <v>40</v>
      </c>
      <c r="J38" s="6" t="s">
        <v>5</v>
      </c>
      <c r="K38" s="3" t="s">
        <v>135</v>
      </c>
      <c r="L38" t="b">
        <f>Table2[[#This Row],[Sales Rep]]=Table4[[#This Row],[Sales Rep]]</f>
        <v>1</v>
      </c>
      <c r="M38" s="4" t="s">
        <v>40</v>
      </c>
      <c r="N38" s="3" t="s">
        <v>135</v>
      </c>
      <c r="O38" s="3"/>
    </row>
    <row r="39" spans="1:15" ht="18" x14ac:dyDescent="0.25">
      <c r="A39" t="str">
        <f>VLOOKUP(Table1[[#This Row],[State]],Table2[[State]:[Territory]],2,0)</f>
        <v>West</v>
      </c>
      <c r="B39" t="s">
        <v>31</v>
      </c>
      <c r="C39" s="5" t="s">
        <v>55</v>
      </c>
      <c r="D39" t="s">
        <v>191</v>
      </c>
      <c r="E39" t="str">
        <f>VLOOKUP(Table1[[#This Row],[Sales Rep]],Table3[[NAME]:[ID]],2,0)</f>
        <v>00570000003wCvW</v>
      </c>
      <c r="F39" s="9"/>
      <c r="G39" s="9"/>
      <c r="H39" s="5"/>
      <c r="I39" s="4" t="s">
        <v>31</v>
      </c>
      <c r="J39" s="6" t="s">
        <v>22</v>
      </c>
      <c r="K39" s="3" t="s">
        <v>138</v>
      </c>
      <c r="L39" t="b">
        <f>Table2[[#This Row],[Sales Rep]]=Table4[[#This Row],[Sales Rep]]</f>
        <v>1</v>
      </c>
      <c r="M39" s="4" t="s">
        <v>31</v>
      </c>
      <c r="N39" s="3" t="s">
        <v>138</v>
      </c>
      <c r="O39" s="7"/>
    </row>
    <row r="40" spans="1:15" ht="18" x14ac:dyDescent="0.25">
      <c r="A40" t="str">
        <f>VLOOKUP(Table1[[#This Row],[State]],Table2[[State]:[Territory]],2,0)</f>
        <v>PA/NJ</v>
      </c>
      <c r="B40" t="s">
        <v>19</v>
      </c>
      <c r="C40" s="5" t="s">
        <v>116</v>
      </c>
      <c r="D40" t="s">
        <v>191</v>
      </c>
      <c r="E40" t="str">
        <f>VLOOKUP(Table1[[#This Row],[Sales Rep]],Table3[[NAME]:[ID]],2,0)</f>
        <v>00570000003wCvW</v>
      </c>
      <c r="F40" s="9"/>
      <c r="G40" s="9"/>
      <c r="H40" s="5"/>
      <c r="I40" s="4" t="s">
        <v>19</v>
      </c>
      <c r="J40" s="6" t="s">
        <v>70</v>
      </c>
      <c r="K40" s="3" t="s">
        <v>136</v>
      </c>
      <c r="L40" t="b">
        <f>Table2[[#This Row],[Sales Rep]]=Table4[[#This Row],[Sales Rep]]</f>
        <v>1</v>
      </c>
      <c r="M40" s="4" t="s">
        <v>19</v>
      </c>
      <c r="N40" s="3" t="s">
        <v>136</v>
      </c>
      <c r="O40" s="7"/>
    </row>
    <row r="41" spans="1:15" ht="18" x14ac:dyDescent="0.25">
      <c r="A41" t="str">
        <f>VLOOKUP(Table1[[#This Row],[State]],Table2[[State]:[Territory]],2,0)</f>
        <v>Southcentral</v>
      </c>
      <c r="B41" t="s">
        <v>50</v>
      </c>
      <c r="C41" s="5" t="s">
        <v>119</v>
      </c>
      <c r="D41" t="s">
        <v>17</v>
      </c>
      <c r="E41" t="str">
        <f>VLOOKUP(Table1[[#This Row],[Sales Rep]],Table3[[NAME]:[ID]],2,0)</f>
        <v>005700000030xpuAAA</v>
      </c>
      <c r="F41" s="9"/>
      <c r="G41" s="9"/>
      <c r="H41" s="5"/>
      <c r="I41" s="4" t="s">
        <v>50</v>
      </c>
      <c r="J41" s="6" t="s">
        <v>73</v>
      </c>
      <c r="K41" s="13" t="s">
        <v>140</v>
      </c>
      <c r="L41" t="b">
        <f>Table2[[#This Row],[Sales Rep]]=Table4[[#This Row],[Sales Rep]]</f>
        <v>0</v>
      </c>
      <c r="M41" s="4" t="s">
        <v>50</v>
      </c>
      <c r="N41" s="7" t="s">
        <v>141</v>
      </c>
      <c r="O41" s="3"/>
    </row>
    <row r="42" spans="1:15" ht="18" x14ac:dyDescent="0.25">
      <c r="A42" t="str">
        <f>VLOOKUP(Table1[[#This Row],[State]],Table2[[State]:[Territory]],2,0)</f>
        <v>Southcentral</v>
      </c>
      <c r="B42" t="s">
        <v>7</v>
      </c>
      <c r="C42" s="5" t="s">
        <v>132</v>
      </c>
      <c r="D42" t="s">
        <v>76</v>
      </c>
      <c r="E42" t="str">
        <f>VLOOKUP(Table1[[#This Row],[Sales Rep]],Table3[[NAME]:[ID]],2,0)</f>
        <v>005700000033QzlAAE</v>
      </c>
      <c r="F42" s="9"/>
      <c r="G42" s="9"/>
      <c r="H42" s="5"/>
      <c r="I42" s="4" t="s">
        <v>7</v>
      </c>
      <c r="J42" s="6" t="s">
        <v>73</v>
      </c>
      <c r="K42" s="13" t="s">
        <v>139</v>
      </c>
      <c r="L42" t="b">
        <f>Table2[[#This Row],[Sales Rep]]=Table4[[#This Row],[Sales Rep]]</f>
        <v>0</v>
      </c>
      <c r="M42" s="4" t="s">
        <v>7</v>
      </c>
      <c r="N42" s="3" t="s">
        <v>142</v>
      </c>
      <c r="O42" s="3"/>
    </row>
    <row r="43" spans="1:15" ht="18" x14ac:dyDescent="0.25">
      <c r="A43" t="str">
        <f>VLOOKUP(Table1[[#This Row],[State]],Table2[[State]:[Territory]],2,0)</f>
        <v>Plains</v>
      </c>
      <c r="B43" t="s">
        <v>65</v>
      </c>
      <c r="C43" s="5" t="s">
        <v>107</v>
      </c>
      <c r="D43" t="s">
        <v>193</v>
      </c>
      <c r="E43" t="str">
        <f>VLOOKUP(Table1[[#This Row],[Sales Rep]],Table3[[NAME]:[ID]],2,0)</f>
        <v>005700000030xpVAAQ</v>
      </c>
      <c r="F43" s="9"/>
      <c r="G43" s="9"/>
      <c r="H43" s="5"/>
      <c r="I43" s="4" t="s">
        <v>65</v>
      </c>
      <c r="J43" s="6" t="s">
        <v>11</v>
      </c>
      <c r="K43" s="3" t="s">
        <v>137</v>
      </c>
      <c r="L43" t="b">
        <f>Table2[[#This Row],[Sales Rep]]=Table4[[#This Row],[Sales Rep]]</f>
        <v>1</v>
      </c>
      <c r="M43" s="4" t="s">
        <v>65</v>
      </c>
      <c r="N43" s="3" t="s">
        <v>137</v>
      </c>
      <c r="O43" s="3"/>
    </row>
    <row r="44" spans="1:15" ht="18" x14ac:dyDescent="0.25">
      <c r="A44" t="str">
        <f>VLOOKUP(Table1[[#This Row],[State]],Table2[[State]:[Territory]],2,0)</f>
        <v>West</v>
      </c>
      <c r="B44" t="s">
        <v>25</v>
      </c>
      <c r="C44" s="5" t="s">
        <v>92</v>
      </c>
      <c r="D44" t="s">
        <v>77</v>
      </c>
      <c r="E44" t="str">
        <f>VLOOKUP(Table1[[#This Row],[Sales Rep]],Table3[[NAME]:[ID]],2,0)</f>
        <v>005700000031zBvAAI</v>
      </c>
      <c r="F44" s="9"/>
      <c r="G44" s="9"/>
      <c r="H44" s="5"/>
      <c r="I44" s="4" t="s">
        <v>25</v>
      </c>
      <c r="J44" s="6" t="s">
        <v>22</v>
      </c>
      <c r="K44" s="13" t="s">
        <v>139</v>
      </c>
      <c r="L44" t="b">
        <f>Table2[[#This Row],[Sales Rep]]=Table4[[#This Row],[Sales Rep]]</f>
        <v>0</v>
      </c>
      <c r="M44" s="4" t="s">
        <v>25</v>
      </c>
      <c r="N44" s="3" t="s">
        <v>135</v>
      </c>
      <c r="O44" s="3"/>
    </row>
    <row r="45" spans="1:15" ht="18" x14ac:dyDescent="0.25">
      <c r="A45" t="str">
        <f>VLOOKUP(Table1[[#This Row],[State]],Table2[[State]:[Territory]],2,0)</f>
        <v>Texas</v>
      </c>
      <c r="B45" t="s">
        <v>4</v>
      </c>
      <c r="C45" s="5" t="s">
        <v>5</v>
      </c>
      <c r="D45" t="s">
        <v>77</v>
      </c>
      <c r="E45" t="str">
        <f>VLOOKUP(Table1[[#This Row],[Sales Rep]],Table3[[NAME]:[ID]],2,0)</f>
        <v>005700000031zBvAAI</v>
      </c>
      <c r="F45" s="9"/>
      <c r="G45" s="9"/>
      <c r="H45" s="5"/>
      <c r="I45" s="4" t="s">
        <v>4</v>
      </c>
      <c r="J45" s="6" t="s">
        <v>5</v>
      </c>
      <c r="K45" s="3" t="s">
        <v>135</v>
      </c>
      <c r="L45" t="b">
        <f>Table2[[#This Row],[Sales Rep]]=Table4[[#This Row],[Sales Rep]]</f>
        <v>1</v>
      </c>
      <c r="M45" s="4" t="s">
        <v>4</v>
      </c>
      <c r="N45" s="3" t="s">
        <v>135</v>
      </c>
      <c r="O45" s="3"/>
    </row>
    <row r="46" spans="1:15" ht="18" x14ac:dyDescent="0.25">
      <c r="A46" t="str">
        <f>VLOOKUP(Table1[[#This Row],[State]],Table2[[State]:[Territory]],2,0)</f>
        <v>West</v>
      </c>
      <c r="B46" t="s">
        <v>53</v>
      </c>
      <c r="C46" s="5" t="s">
        <v>115</v>
      </c>
      <c r="D46" t="s">
        <v>193</v>
      </c>
      <c r="E46" t="str">
        <f>VLOOKUP(Table1[[#This Row],[Sales Rep]],Table3[[NAME]:[ID]],2,0)</f>
        <v>005700000030xpVAAQ</v>
      </c>
      <c r="F46" s="9"/>
      <c r="G46" s="9"/>
      <c r="H46" s="5"/>
      <c r="I46" s="4" t="s">
        <v>53</v>
      </c>
      <c r="J46" s="6" t="s">
        <v>22</v>
      </c>
      <c r="K46" s="3" t="s">
        <v>138</v>
      </c>
      <c r="L46" t="b">
        <f>Table2[[#This Row],[Sales Rep]]=Table4[[#This Row],[Sales Rep]]</f>
        <v>1</v>
      </c>
      <c r="M46" s="4" t="s">
        <v>53</v>
      </c>
      <c r="N46" s="3" t="s">
        <v>138</v>
      </c>
      <c r="O46" s="3"/>
    </row>
    <row r="47" spans="1:15" ht="18" x14ac:dyDescent="0.25">
      <c r="A47" t="str">
        <f>VLOOKUP(Table1[[#This Row],[State]],Table2[[State]:[Territory]],2,0)</f>
        <v>Mid Atlantic</v>
      </c>
      <c r="B47" t="s">
        <v>28</v>
      </c>
      <c r="C47" s="5" t="s">
        <v>128</v>
      </c>
      <c r="D47" t="s">
        <v>195</v>
      </c>
      <c r="E47" t="str">
        <f>VLOOKUP(Table1[[#This Row],[Sales Rep]],Table3[[NAME]:[ID]],2,0)</f>
        <v>005700000030xpuAAA</v>
      </c>
      <c r="F47" s="9"/>
      <c r="G47" s="9"/>
      <c r="H47" s="5"/>
      <c r="I47" s="4" t="s">
        <v>28</v>
      </c>
      <c r="J47" s="6" t="s">
        <v>30</v>
      </c>
      <c r="K47" s="3" t="s">
        <v>134</v>
      </c>
      <c r="L47" t="b">
        <f>Table2[[#This Row],[Sales Rep]]=Table4[[#This Row],[Sales Rep]]</f>
        <v>1</v>
      </c>
      <c r="M47" s="4" t="s">
        <v>28</v>
      </c>
      <c r="N47" s="3" t="s">
        <v>134</v>
      </c>
      <c r="O47" s="7"/>
    </row>
    <row r="48" spans="1:15" ht="18" x14ac:dyDescent="0.25">
      <c r="A48" t="str">
        <f>VLOOKUP(Table1[[#This Row],[State]],Table2[[State]:[Territory]],2,0)</f>
        <v>Northeast</v>
      </c>
      <c r="B48" t="s">
        <v>59</v>
      </c>
      <c r="C48" s="5" t="s">
        <v>124</v>
      </c>
      <c r="D48" t="s">
        <v>17</v>
      </c>
      <c r="E48" t="str">
        <f>VLOOKUP(Table1[[#This Row],[Sales Rep]],Table3[[NAME]:[ID]],2,0)</f>
        <v>005700000030xpuAAA</v>
      </c>
      <c r="F48" s="9"/>
      <c r="G48" s="9"/>
      <c r="H48" s="5"/>
      <c r="I48" s="4" t="s">
        <v>59</v>
      </c>
      <c r="J48" s="6" t="s">
        <v>18</v>
      </c>
      <c r="K48" s="3" t="s">
        <v>141</v>
      </c>
      <c r="L48" t="b">
        <f>Table2[[#This Row],[Sales Rep]]=Table4[[#This Row],[Sales Rep]]</f>
        <v>1</v>
      </c>
      <c r="M48" s="4" t="s">
        <v>59</v>
      </c>
      <c r="N48" s="3" t="s">
        <v>141</v>
      </c>
      <c r="O48" s="3"/>
    </row>
    <row r="49" spans="1:15" ht="18" x14ac:dyDescent="0.25">
      <c r="A49" t="str">
        <f>VLOOKUP(Table1[[#This Row],[State]],Table2[[State]:[Territory]],2,0)</f>
        <v>West</v>
      </c>
      <c r="B49" t="s">
        <v>33</v>
      </c>
      <c r="C49" s="5" t="s">
        <v>47</v>
      </c>
      <c r="D49" t="s">
        <v>191</v>
      </c>
      <c r="E49" t="str">
        <f>VLOOKUP(Table1[[#This Row],[Sales Rep]],Table3[[NAME]:[ID]],2,0)</f>
        <v>00570000003wCvW</v>
      </c>
      <c r="F49" s="9"/>
      <c r="G49" s="9"/>
      <c r="H49" s="5"/>
      <c r="I49" s="4" t="s">
        <v>33</v>
      </c>
      <c r="J49" s="6" t="s">
        <v>22</v>
      </c>
      <c r="K49" s="3" t="s">
        <v>138</v>
      </c>
      <c r="L49" t="b">
        <f>Table2[[#This Row],[Sales Rep]]=Table4[[#This Row],[Sales Rep]]</f>
        <v>1</v>
      </c>
      <c r="M49" s="4" t="s">
        <v>33</v>
      </c>
      <c r="N49" s="3" t="s">
        <v>138</v>
      </c>
      <c r="O49" s="3"/>
    </row>
    <row r="50" spans="1:15" ht="18" x14ac:dyDescent="0.25">
      <c r="A50" t="str">
        <f>VLOOKUP(Table1[[#This Row],[State]],Table2[[State]:[Territory]],2,0)</f>
        <v>Plains</v>
      </c>
      <c r="B50" t="s">
        <v>24</v>
      </c>
      <c r="C50" s="5" t="s">
        <v>103</v>
      </c>
      <c r="D50" t="s">
        <v>193</v>
      </c>
      <c r="E50" t="str">
        <f>VLOOKUP(Table1[[#This Row],[Sales Rep]],Table3[[NAME]:[ID]],2,0)</f>
        <v>005700000030xpVAAQ</v>
      </c>
      <c r="F50" s="9"/>
      <c r="G50" s="9"/>
      <c r="H50" s="5"/>
      <c r="I50" s="4" t="s">
        <v>24</v>
      </c>
      <c r="J50" s="6" t="s">
        <v>11</v>
      </c>
      <c r="K50" s="3" t="s">
        <v>137</v>
      </c>
      <c r="L50" t="b">
        <f>Table2[[#This Row],[Sales Rep]]=Table4[[#This Row],[Sales Rep]]</f>
        <v>1</v>
      </c>
      <c r="M50" s="4" t="s">
        <v>24</v>
      </c>
      <c r="N50" s="3" t="s">
        <v>137</v>
      </c>
      <c r="O50" s="3"/>
    </row>
    <row r="51" spans="1:15" ht="18" x14ac:dyDescent="0.25">
      <c r="A51" t="str">
        <f>VLOOKUP(Table1[[#This Row],[State]],Table2[[State]:[Territory]],2,0)</f>
        <v>Mid Atlantic</v>
      </c>
      <c r="B51" t="s">
        <v>43</v>
      </c>
      <c r="C51" s="5" t="s">
        <v>129</v>
      </c>
      <c r="D51" t="s">
        <v>77</v>
      </c>
      <c r="E51" t="str">
        <f>VLOOKUP(Table1[[#This Row],[Sales Rep]],Table3[[NAME]:[ID]],2,0)</f>
        <v>005700000031zBvAAI</v>
      </c>
      <c r="F51" s="9"/>
      <c r="G51" s="9"/>
      <c r="H51" s="5"/>
      <c r="I51" s="4" t="s">
        <v>43</v>
      </c>
      <c r="J51" s="6" t="s">
        <v>30</v>
      </c>
      <c r="K51" s="3" t="s">
        <v>134</v>
      </c>
      <c r="L51" t="b">
        <f>Table2[[#This Row],[Sales Rep]]=Table4[[#This Row],[Sales Rep]]</f>
        <v>1</v>
      </c>
      <c r="M51" s="4" t="s">
        <v>43</v>
      </c>
      <c r="N51" s="3" t="s">
        <v>134</v>
      </c>
      <c r="O51" s="3"/>
    </row>
    <row r="52" spans="1:15" ht="18" x14ac:dyDescent="0.25">
      <c r="A52" t="str">
        <f>VLOOKUP(Table1[[#This Row],[State]],Table2[[State]:[Territory]],2,0)</f>
        <v>Plains</v>
      </c>
      <c r="B52" t="s">
        <v>35</v>
      </c>
      <c r="C52" s="5" t="s">
        <v>67</v>
      </c>
      <c r="D52" t="s">
        <v>17</v>
      </c>
      <c r="E52" t="str">
        <f>VLOOKUP(Table1[[#This Row],[Sales Rep]],Table3[[NAME]:[ID]],2,0)</f>
        <v>005700000030xpuAAA</v>
      </c>
      <c r="F52" s="9"/>
      <c r="G52" s="9"/>
      <c r="H52" s="5"/>
      <c r="I52" s="4" t="s">
        <v>35</v>
      </c>
      <c r="J52" s="6" t="s">
        <v>11</v>
      </c>
      <c r="K52" s="3" t="s">
        <v>137</v>
      </c>
      <c r="L52" t="b">
        <f>Table2[[#This Row],[Sales Rep]]=Table4[[#This Row],[Sales Rep]]</f>
        <v>1</v>
      </c>
      <c r="M52" s="4" t="s">
        <v>35</v>
      </c>
      <c r="N52" s="3" t="s">
        <v>137</v>
      </c>
      <c r="O52" s="3"/>
    </row>
  </sheetData>
  <sortState ref="A2:H52">
    <sortCondition ref="D2:D52"/>
  </sortState>
  <pageMargins left="0.7" right="0.7" top="0.75" bottom="0.75" header="0.3" footer="0.3"/>
  <pageSetup orientation="portrait" horizontalDpi="4294967292" verticalDpi="429496729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Microsoft Office User</cp:lastModifiedBy>
  <dcterms:created xsi:type="dcterms:W3CDTF">2014-07-22T17:46:02Z</dcterms:created>
  <dcterms:modified xsi:type="dcterms:W3CDTF">2015-07-31T19:02:42Z</dcterms:modified>
</cp:coreProperties>
</file>