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tmp" ContentType="image/p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featurePropertyBag/featurePropertyBag.xml" ContentType="application/vnd.ms-excel.featurepropertyba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imple\Desktop\belink-system\document\"/>
    </mc:Choice>
  </mc:AlternateContent>
  <xr:revisionPtr revIDLastSave="0" documentId="13_ncr:1_{487BAC5A-6088-48A7-8CC5-C09B4F5139DD}" xr6:coauthVersionLast="47" xr6:coauthVersionMax="47" xr10:uidLastSave="{00000000-0000-0000-0000-000000000000}"/>
  <bookViews>
    <workbookView xWindow="22932" yWindow="-108" windowWidth="23256" windowHeight="12456" tabRatio="855" firstSheet="11" activeTab="15" xr2:uid="{3A2BA067-674C-4C6C-8D1F-D3AE584BAB7B}"/>
  </bookViews>
  <sheets>
    <sheet name="ยังไม่เสร็จ &gt;&gt;" sheetId="40" r:id="rId1"/>
    <sheet name="ใบเสนอราคา Quotation" sheetId="25" r:id="rId2"/>
    <sheet name="ใบเบิกเงินสดย่อย Petty Cash" sheetId="24" r:id="rId3"/>
    <sheet name="ใบขอเคลียร์ Clear Advance Payme" sheetId="23" r:id="rId4"/>
    <sheet name="ใบขอเบิก Advance Payment" sheetId="22" r:id="rId5"/>
    <sheet name="เพิ่มเติม(24-03-25)&gt;&gt;" sheetId="39" r:id="rId6"/>
    <sheet name="ใบ budget (2)" sheetId="43" r:id="rId7"/>
    <sheet name="หน้าแบบฟอร์ม+หน้าจัดการ" sheetId="26" r:id="rId8"/>
    <sheet name="หน้าUI" sheetId="37" r:id="rId9"/>
    <sheet name="ใบเสนอราคาซับพลายเออร์-1" sheetId="38" r:id="rId10"/>
    <sheet name="เพิ่มเติม(23-03-25)&gt;&gt;" sheetId="41" r:id="rId11"/>
    <sheet name="ใบ  Estimate Budget" sheetId="36" r:id="rId12"/>
    <sheet name="เพิ่มเติม(21-03-25)&gt;&gt;" sheetId="42" r:id="rId13"/>
    <sheet name="Flow" sheetId="33" r:id="rId14"/>
    <sheet name="หน้าแรกของระบบ" sheetId="35" r:id="rId15"/>
    <sheet name="รายชื่อพนักงานที่ใช้ระบบ" sheetId="34" r:id="rId16"/>
    <sheet name="ใบอนุมัติสั่งจ่าย Payment Order" sheetId="21" r:id="rId17"/>
    <sheet name="ใบขอซื้อ" sheetId="20" r:id="rId18"/>
    <sheet name="ใบ budget" sheetId="19" r:id="rId19"/>
    <sheet name="หน้าจัดการของเดิม" sheetId="32" r:id="rId20"/>
    <sheet name="ข้อมูลที่เคยส่งให้พี่หนุ่ม&gt;&gt;" sheetId="31" r:id="rId21"/>
    <sheet name="ใบเสนอราคา" sheetId="18" r:id="rId22"/>
    <sheet name="กรณีมีการเช็คBudget" sheetId="3" r:id="rId23"/>
    <sheet name="ไม่เช็คBudget-เพิ่มใบรับมอบงาน" sheetId="17" r:id="rId24"/>
    <sheet name="กรณีไม่มีการเช็คBudget" sheetId="1" r:id="rId25"/>
    <sheet name="การขออนุมัติCostแต่ละSO" sheetId="28" r:id="rId26"/>
    <sheet name="อำนาจอนุมัติ-ภาพรวม" sheetId="2" r:id="rId27"/>
    <sheet name="ตัวย่อเอกสาร" sheetId="29" r:id="rId28"/>
    <sheet name="ใบEstimate Budget" sheetId="5" r:id="rId29"/>
    <sheet name="Payment Order-ใบที่1" sheetId="8" r:id="rId30"/>
    <sheet name="Payment Order-ใบที่2" sheetId="12" r:id="rId31"/>
    <sheet name="Payment Order-ใบที่3" sheetId="13" r:id="rId32"/>
    <sheet name="Payment Order-ใบที่4" sheetId="14" r:id="rId33"/>
    <sheet name="Payment Order-New" sheetId="11" r:id="rId34"/>
    <sheet name="ใบสรุปเคลียร์-old" sheetId="10" r:id="rId35"/>
    <sheet name="ใบเสนอราคาซับพลายเออร์" sheetId="15" r:id="rId36"/>
    <sheet name="ใบเสนอราคาบีลิงค์" sheetId="16" r:id="rId37"/>
  </sheets>
  <externalReferences>
    <externalReference r:id="rId38"/>
    <externalReference r:id="rId39"/>
    <externalReference r:id="rId40"/>
    <externalReference r:id="rId41"/>
    <externalReference r:id="rId42"/>
  </externalReferences>
  <definedNames>
    <definedName name="___eij2" localSheetId="25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___eij2" localSheetId="7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___eij2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___k111111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___k111111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___k111111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___ni1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___ni1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___ni1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___ni5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___ni5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___ni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___thinkcelle89rd7Qa4kK5ngiqylq.4A" localSheetId="33" hidden="1">[1]ชื่อBU!#REF!</definedName>
    <definedName name="___thinkcelle89rd7Qa4kK5ngiqylq.4A" localSheetId="29" hidden="1">[1]ชื่อBU!#REF!</definedName>
    <definedName name="___thinkcelle89rd7Qa4kK5ngiqylq.4A" localSheetId="30" hidden="1">[1]ชื่อBU!#REF!</definedName>
    <definedName name="___thinkcelle89rd7Qa4kK5ngiqylq.4A" localSheetId="31" hidden="1">[1]ชื่อBU!#REF!</definedName>
    <definedName name="___thinkcelle89rd7Qa4kK5ngiqylq.4A" localSheetId="32" hidden="1">[1]ชื่อBU!#REF!</definedName>
    <definedName name="___thinkcelle89rd7Qa4kK5ngiqylq.4A" localSheetId="28" hidden="1">#REF!</definedName>
    <definedName name="___thinkcelle89rd7Qa4kK5ngiqylq.4A" localSheetId="34" hidden="1">[1]ชื่อBU!#REF!</definedName>
    <definedName name="___thinkcelle89rd7Qa4kK5ngiqylq.4A" hidden="1">#REF!</definedName>
    <definedName name="__123Graph_A" hidden="1">#REF!</definedName>
    <definedName name="__123Graph_B" hidden="1">#REF!</definedName>
    <definedName name="__123Graph_C" hidden="1">#REF!</definedName>
    <definedName name="__123Graph_X" hidden="1">#REF!</definedName>
    <definedName name="__eij2" localSheetId="25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__eij2" localSheetId="7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__eij2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__k111111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__k111111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__k111111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__ni1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__ni1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__ni1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__ni5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__ni5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__ni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_000" localSheetId="33" hidden="1">[1]ชื่อBU!#REF!</definedName>
    <definedName name="_000" localSheetId="29" hidden="1">[1]ชื่อBU!#REF!</definedName>
    <definedName name="_000" localSheetId="30" hidden="1">[1]ชื่อBU!#REF!</definedName>
    <definedName name="_000" localSheetId="31" hidden="1">[1]ชื่อBU!#REF!</definedName>
    <definedName name="_000" localSheetId="32" hidden="1">[1]ชื่อBU!#REF!</definedName>
    <definedName name="_000" localSheetId="28" hidden="1">#REF!</definedName>
    <definedName name="_000" localSheetId="34" hidden="1">[1]ชื่อBU!#REF!</definedName>
    <definedName name="_000" hidden="1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DET2" localSheetId="33" hidden="1">{#N/A,#N/A,FALSE,"Doc. A";#N/A,#N/A,FALSE,"Doc. B";#N/A,#N/A,FALSE,"Doc. C";#N/A,#N/A,FALSE,"Doc. D";#N/A,#N/A,FALSE,"Doc. E";#N/A,#N/A,FALSE,"Doc. F";#N/A,#N/A,FALSE,"Doc. H";#N/A,#N/A,FALSE,"Doc. G";#N/A,#N/A,FALSE,"Doc. I";#N/A,#N/A,FALSE,"Doc. J";#N/A,#N/A,FALSE,"Stock"}</definedName>
    <definedName name="_DET2" localSheetId="29" hidden="1">{#N/A,#N/A,FALSE,"Doc. A";#N/A,#N/A,FALSE,"Doc. B";#N/A,#N/A,FALSE,"Doc. C";#N/A,#N/A,FALSE,"Doc. D";#N/A,#N/A,FALSE,"Doc. E";#N/A,#N/A,FALSE,"Doc. F";#N/A,#N/A,FALSE,"Doc. H";#N/A,#N/A,FALSE,"Doc. G";#N/A,#N/A,FALSE,"Doc. I";#N/A,#N/A,FALSE,"Doc. J";#N/A,#N/A,FALSE,"Stock"}</definedName>
    <definedName name="_DET2" localSheetId="30" hidden="1">{#N/A,#N/A,FALSE,"Doc. A";#N/A,#N/A,FALSE,"Doc. B";#N/A,#N/A,FALSE,"Doc. C";#N/A,#N/A,FALSE,"Doc. D";#N/A,#N/A,FALSE,"Doc. E";#N/A,#N/A,FALSE,"Doc. F";#N/A,#N/A,FALSE,"Doc. H";#N/A,#N/A,FALSE,"Doc. G";#N/A,#N/A,FALSE,"Doc. I";#N/A,#N/A,FALSE,"Doc. J";#N/A,#N/A,FALSE,"Stock"}</definedName>
    <definedName name="_DET2" localSheetId="31" hidden="1">{#N/A,#N/A,FALSE,"Doc. A";#N/A,#N/A,FALSE,"Doc. B";#N/A,#N/A,FALSE,"Doc. C";#N/A,#N/A,FALSE,"Doc. D";#N/A,#N/A,FALSE,"Doc. E";#N/A,#N/A,FALSE,"Doc. F";#N/A,#N/A,FALSE,"Doc. H";#N/A,#N/A,FALSE,"Doc. G";#N/A,#N/A,FALSE,"Doc. I";#N/A,#N/A,FALSE,"Doc. J";#N/A,#N/A,FALSE,"Stock"}</definedName>
    <definedName name="_DET2" localSheetId="32" hidden="1">{#N/A,#N/A,FALSE,"Doc. A";#N/A,#N/A,FALSE,"Doc. B";#N/A,#N/A,FALSE,"Doc. C";#N/A,#N/A,FALSE,"Doc. D";#N/A,#N/A,FALSE,"Doc. E";#N/A,#N/A,FALSE,"Doc. F";#N/A,#N/A,FALSE,"Doc. H";#N/A,#N/A,FALSE,"Doc. G";#N/A,#N/A,FALSE,"Doc. I";#N/A,#N/A,FALSE,"Doc. J";#N/A,#N/A,FALSE,"Stock"}</definedName>
    <definedName name="_DET2" localSheetId="25" hidden="1">{#N/A,#N/A,FALSE,"Doc. A";#N/A,#N/A,FALSE,"Doc. B";#N/A,#N/A,FALSE,"Doc. C";#N/A,#N/A,FALSE,"Doc. D";#N/A,#N/A,FALSE,"Doc. E";#N/A,#N/A,FALSE,"Doc. F";#N/A,#N/A,FALSE,"Doc. H";#N/A,#N/A,FALSE,"Doc. G";#N/A,#N/A,FALSE,"Doc. I";#N/A,#N/A,FALSE,"Doc. J";#N/A,#N/A,FALSE,"Stock"}</definedName>
    <definedName name="_DET2" localSheetId="28" hidden="1">{#N/A,#N/A,FALSE,"Doc. A";#N/A,#N/A,FALSE,"Doc. B";#N/A,#N/A,FALSE,"Doc. C";#N/A,#N/A,FALSE,"Doc. D";#N/A,#N/A,FALSE,"Doc. E";#N/A,#N/A,FALSE,"Doc. F";#N/A,#N/A,FALSE,"Doc. H";#N/A,#N/A,FALSE,"Doc. G";#N/A,#N/A,FALSE,"Doc. I";#N/A,#N/A,FALSE,"Doc. J";#N/A,#N/A,FALSE,"Stock"}</definedName>
    <definedName name="_DET2" localSheetId="34" hidden="1">{#N/A,#N/A,FALSE,"Doc. A";#N/A,#N/A,FALSE,"Doc. B";#N/A,#N/A,FALSE,"Doc. C";#N/A,#N/A,FALSE,"Doc. D";#N/A,#N/A,FALSE,"Doc. E";#N/A,#N/A,FALSE,"Doc. F";#N/A,#N/A,FALSE,"Doc. H";#N/A,#N/A,FALSE,"Doc. G";#N/A,#N/A,FALSE,"Doc. I";#N/A,#N/A,FALSE,"Doc. J";#N/A,#N/A,FALSE,"Stock"}</definedName>
    <definedName name="_DET2" localSheetId="7" hidden="1">{#N/A,#N/A,FALSE,"Doc. A";#N/A,#N/A,FALSE,"Doc. B";#N/A,#N/A,FALSE,"Doc. C";#N/A,#N/A,FALSE,"Doc. D";#N/A,#N/A,FALSE,"Doc. E";#N/A,#N/A,FALSE,"Doc. F";#N/A,#N/A,FALSE,"Doc. H";#N/A,#N/A,FALSE,"Doc. G";#N/A,#N/A,FALSE,"Doc. I";#N/A,#N/A,FALSE,"Doc. J";#N/A,#N/A,FALSE,"Stock"}</definedName>
    <definedName name="_DET2" hidden="1">{#N/A,#N/A,FALSE,"Doc. A";#N/A,#N/A,FALSE,"Doc. B";#N/A,#N/A,FALSE,"Doc. C";#N/A,#N/A,FALSE,"Doc. D";#N/A,#N/A,FALSE,"Doc. E";#N/A,#N/A,FALSE,"Doc. F";#N/A,#N/A,FALSE,"Doc. H";#N/A,#N/A,FALSE,"Doc. G";#N/A,#N/A,FALSE,"Doc. I";#N/A,#N/A,FALSE,"Doc. J";#N/A,#N/A,FALSE,"Stock"}</definedName>
    <definedName name="_DET3" localSheetId="33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_DET3" localSheetId="29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_DET3" localSheetId="30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_DET3" localSheetId="31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_DET3" localSheetId="32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_DET3" localSheetId="25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_DET3" localSheetId="28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_DET3" localSheetId="34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_DET3" localSheetId="7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_DET3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_DET4" localSheetId="33" hidden="1">{#N/A,#N/A,FALSE,"BUDGET"}</definedName>
    <definedName name="_DET4" localSheetId="29" hidden="1">{#N/A,#N/A,FALSE,"BUDGET"}</definedName>
    <definedName name="_DET4" localSheetId="30" hidden="1">{#N/A,#N/A,FALSE,"BUDGET"}</definedName>
    <definedName name="_DET4" localSheetId="31" hidden="1">{#N/A,#N/A,FALSE,"BUDGET"}</definedName>
    <definedName name="_DET4" localSheetId="32" hidden="1">{#N/A,#N/A,FALSE,"BUDGET"}</definedName>
    <definedName name="_DET4" localSheetId="25" hidden="1">{#N/A,#N/A,FALSE,"BUDGET"}</definedName>
    <definedName name="_DET4" localSheetId="28" hidden="1">{#N/A,#N/A,FALSE,"BUDGET"}</definedName>
    <definedName name="_DET4" localSheetId="34" hidden="1">{#N/A,#N/A,FALSE,"BUDGET"}</definedName>
    <definedName name="_DET4" localSheetId="7" hidden="1">{#N/A,#N/A,FALSE,"BUDGET"}</definedName>
    <definedName name="_DET4" hidden="1">{#N/A,#N/A,FALSE,"BUDGET"}</definedName>
    <definedName name="_eij2" localSheetId="25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_eij2" localSheetId="7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_eij2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_Fill" localSheetId="29" hidden="1">#REF!</definedName>
    <definedName name="_Fill" localSheetId="30" hidden="1">#REF!</definedName>
    <definedName name="_Fill" localSheetId="31" hidden="1">#REF!</definedName>
    <definedName name="_Fill" localSheetId="32" hidden="1">#REF!</definedName>
    <definedName name="_Fill" localSheetId="28" hidden="1">#REF!</definedName>
    <definedName name="_Fill" hidden="1">#REF!</definedName>
    <definedName name="_xlnm._FilterDatabase" localSheetId="18" hidden="1">'ใบ budget'!$A$2:$F$2</definedName>
    <definedName name="_xlnm._FilterDatabase" localSheetId="6" hidden="1">'ใบ budget (2)'!$A$2:$F$2</definedName>
    <definedName name="_xlnm._FilterDatabase" localSheetId="15" hidden="1">รายชื่อพนักงานที่ใช้ระบบ!$A$2:$I$59</definedName>
    <definedName name="_k111111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_k111111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_k111111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_Key1" localSheetId="29" hidden="1">#REF!</definedName>
    <definedName name="_Key1" localSheetId="30" hidden="1">#REF!</definedName>
    <definedName name="_Key1" localSheetId="31" hidden="1">#REF!</definedName>
    <definedName name="_Key1" localSheetId="32" hidden="1">#REF!</definedName>
    <definedName name="_Key1" localSheetId="28" hidden="1">#REF!</definedName>
    <definedName name="_Key1" hidden="1">#REF!</definedName>
    <definedName name="_Key2" localSheetId="33" hidden="1">[2]ชื่อตำแหน่งมีเดีย!#REF!</definedName>
    <definedName name="_Key2" localSheetId="29" hidden="1">[2]ชื่อตำแหน่งมีเดีย!#REF!</definedName>
    <definedName name="_Key2" localSheetId="30" hidden="1">[2]ชื่อตำแหน่งมีเดีย!#REF!</definedName>
    <definedName name="_Key2" localSheetId="31" hidden="1">[2]ชื่อตำแหน่งมีเดีย!#REF!</definedName>
    <definedName name="_Key2" localSheetId="32" hidden="1">[2]ชื่อตำแหน่งมีเดีย!#REF!</definedName>
    <definedName name="_Key2" localSheetId="28" hidden="1">#REF!</definedName>
    <definedName name="_Key2" localSheetId="34" hidden="1">[2]ชื่อตำแหน่งมีเดีย!#REF!</definedName>
    <definedName name="_Key2" hidden="1">#REF!</definedName>
    <definedName name="_ni1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_ni1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_ni1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_ni5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_ni5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_ni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_Order1" hidden="1">255</definedName>
    <definedName name="_Order2" hidden="1">255</definedName>
    <definedName name="_Sort" localSheetId="29" hidden="1">#REF!</definedName>
    <definedName name="_Sort" localSheetId="30" hidden="1">#REF!</definedName>
    <definedName name="_Sort" localSheetId="31" hidden="1">#REF!</definedName>
    <definedName name="_Sort" localSheetId="32" hidden="1">#REF!</definedName>
    <definedName name="_Sort" localSheetId="28" hidden="1">#REF!</definedName>
    <definedName name="_Sort" hidden="1">#REF!</definedName>
    <definedName name="AA" localSheetId="33" hidden="1">{#N/A,#N/A,FALSE,"MAIN";#N/A,#N/A,FALSE,"ACTvsBUD"}</definedName>
    <definedName name="AA" localSheetId="29" hidden="1">{#N/A,#N/A,FALSE,"MAIN";#N/A,#N/A,FALSE,"ACTvsBUD"}</definedName>
    <definedName name="AA" localSheetId="30" hidden="1">{#N/A,#N/A,FALSE,"MAIN";#N/A,#N/A,FALSE,"ACTvsBUD"}</definedName>
    <definedName name="AA" localSheetId="31" hidden="1">{#N/A,#N/A,FALSE,"MAIN";#N/A,#N/A,FALSE,"ACTvsBUD"}</definedName>
    <definedName name="AA" localSheetId="32" hidden="1">{#N/A,#N/A,FALSE,"MAIN";#N/A,#N/A,FALSE,"ACTvsBUD"}</definedName>
    <definedName name="AA" localSheetId="25" hidden="1">{#N/A,#N/A,FALSE,"MAIN";#N/A,#N/A,FALSE,"ACTvsBUD"}</definedName>
    <definedName name="AA" localSheetId="28" hidden="1">{#N/A,#N/A,FALSE,"MAIN";#N/A,#N/A,FALSE,"ACTvsBUD"}</definedName>
    <definedName name="AA" localSheetId="34" hidden="1">{#N/A,#N/A,FALSE,"MAIN";#N/A,#N/A,FALSE,"ACTvsBUD"}</definedName>
    <definedName name="AA" localSheetId="7" hidden="1">{#N/A,#N/A,FALSE,"MAIN";#N/A,#N/A,FALSE,"ACTvsBUD"}</definedName>
    <definedName name="AA" hidden="1">{#N/A,#N/A,FALSE,"MAIN";#N/A,#N/A,FALSE,"ACTvsBUD"}</definedName>
    <definedName name="AAAA" localSheetId="33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AAAA" localSheetId="29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AAAA" localSheetId="30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AAAA" localSheetId="31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AAAA" localSheetId="32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AAAA" localSheetId="25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AAAA" localSheetId="28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AAAA" localSheetId="34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AAAA" localSheetId="7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AAAA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aaaaa" localSheetId="33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aaaaa" localSheetId="29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aaaaa" localSheetId="30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aaaaa" localSheetId="31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aaaaa" localSheetId="32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aaaaa" localSheetId="25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aaaaa" localSheetId="28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aaaaa" localSheetId="34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aaaaa" localSheetId="7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aaaaa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AAAAAA" localSheetId="33" hidden="1">{#N/A,#N/A,FALSE,"MAIN";#N/A,#N/A,FALSE,"ACTvsBUD"}</definedName>
    <definedName name="AAAAAA" localSheetId="29" hidden="1">{#N/A,#N/A,FALSE,"MAIN";#N/A,#N/A,FALSE,"ACTvsBUD"}</definedName>
    <definedName name="AAAAAA" localSheetId="30" hidden="1">{#N/A,#N/A,FALSE,"MAIN";#N/A,#N/A,FALSE,"ACTvsBUD"}</definedName>
    <definedName name="AAAAAA" localSheetId="31" hidden="1">{#N/A,#N/A,FALSE,"MAIN";#N/A,#N/A,FALSE,"ACTvsBUD"}</definedName>
    <definedName name="AAAAAA" localSheetId="32" hidden="1">{#N/A,#N/A,FALSE,"MAIN";#N/A,#N/A,FALSE,"ACTvsBUD"}</definedName>
    <definedName name="AAAAAA" localSheetId="25" hidden="1">{#N/A,#N/A,FALSE,"MAIN";#N/A,#N/A,FALSE,"ACTvsBUD"}</definedName>
    <definedName name="AAAAAA" localSheetId="28" hidden="1">{#N/A,#N/A,FALSE,"MAIN";#N/A,#N/A,FALSE,"ACTvsBUD"}</definedName>
    <definedName name="AAAAAA" localSheetId="34" hidden="1">{#N/A,#N/A,FALSE,"MAIN";#N/A,#N/A,FALSE,"ACTvsBUD"}</definedName>
    <definedName name="AAAAAA" localSheetId="7" hidden="1">{#N/A,#N/A,FALSE,"MAIN";#N/A,#N/A,FALSE,"ACTvsBUD"}</definedName>
    <definedName name="AAAAAA" hidden="1">{#N/A,#N/A,FALSE,"MAIN";#N/A,#N/A,FALSE,"ACTvsBUD"}</definedName>
    <definedName name="AAAAAAA" localSheetId="33" hidden="1">{#N/A,#N/A,FALSE,"Doc. A";#N/A,#N/A,FALSE,"Doc. B";#N/A,#N/A,FALSE,"Doc. C";#N/A,#N/A,FALSE,"Doc. D";#N/A,#N/A,FALSE,"Doc. E";#N/A,#N/A,FALSE,"Doc. F";#N/A,#N/A,FALSE,"Doc. H";#N/A,#N/A,FALSE,"Doc. G";#N/A,#N/A,FALSE,"Doc. I";#N/A,#N/A,FALSE,"Doc. J";#N/A,#N/A,FALSE,"Stock"}</definedName>
    <definedName name="AAAAAAA" localSheetId="29" hidden="1">{#N/A,#N/A,FALSE,"Doc. A";#N/A,#N/A,FALSE,"Doc. B";#N/A,#N/A,FALSE,"Doc. C";#N/A,#N/A,FALSE,"Doc. D";#N/A,#N/A,FALSE,"Doc. E";#N/A,#N/A,FALSE,"Doc. F";#N/A,#N/A,FALSE,"Doc. H";#N/A,#N/A,FALSE,"Doc. G";#N/A,#N/A,FALSE,"Doc. I";#N/A,#N/A,FALSE,"Doc. J";#N/A,#N/A,FALSE,"Stock"}</definedName>
    <definedName name="AAAAAAA" localSheetId="30" hidden="1">{#N/A,#N/A,FALSE,"Doc. A";#N/A,#N/A,FALSE,"Doc. B";#N/A,#N/A,FALSE,"Doc. C";#N/A,#N/A,FALSE,"Doc. D";#N/A,#N/A,FALSE,"Doc. E";#N/A,#N/A,FALSE,"Doc. F";#N/A,#N/A,FALSE,"Doc. H";#N/A,#N/A,FALSE,"Doc. G";#N/A,#N/A,FALSE,"Doc. I";#N/A,#N/A,FALSE,"Doc. J";#N/A,#N/A,FALSE,"Stock"}</definedName>
    <definedName name="AAAAAAA" localSheetId="31" hidden="1">{#N/A,#N/A,FALSE,"Doc. A";#N/A,#N/A,FALSE,"Doc. B";#N/A,#N/A,FALSE,"Doc. C";#N/A,#N/A,FALSE,"Doc. D";#N/A,#N/A,FALSE,"Doc. E";#N/A,#N/A,FALSE,"Doc. F";#N/A,#N/A,FALSE,"Doc. H";#N/A,#N/A,FALSE,"Doc. G";#N/A,#N/A,FALSE,"Doc. I";#N/A,#N/A,FALSE,"Doc. J";#N/A,#N/A,FALSE,"Stock"}</definedName>
    <definedName name="AAAAAAA" localSheetId="32" hidden="1">{#N/A,#N/A,FALSE,"Doc. A";#N/A,#N/A,FALSE,"Doc. B";#N/A,#N/A,FALSE,"Doc. C";#N/A,#N/A,FALSE,"Doc. D";#N/A,#N/A,FALSE,"Doc. E";#N/A,#N/A,FALSE,"Doc. F";#N/A,#N/A,FALSE,"Doc. H";#N/A,#N/A,FALSE,"Doc. G";#N/A,#N/A,FALSE,"Doc. I";#N/A,#N/A,FALSE,"Doc. J";#N/A,#N/A,FALSE,"Stock"}</definedName>
    <definedName name="AAAAAAA" localSheetId="25" hidden="1">{#N/A,#N/A,FALSE,"Doc. A";#N/A,#N/A,FALSE,"Doc. B";#N/A,#N/A,FALSE,"Doc. C";#N/A,#N/A,FALSE,"Doc. D";#N/A,#N/A,FALSE,"Doc. E";#N/A,#N/A,FALSE,"Doc. F";#N/A,#N/A,FALSE,"Doc. H";#N/A,#N/A,FALSE,"Doc. G";#N/A,#N/A,FALSE,"Doc. I";#N/A,#N/A,FALSE,"Doc. J";#N/A,#N/A,FALSE,"Stock"}</definedName>
    <definedName name="AAAAAAA" localSheetId="28" hidden="1">{#N/A,#N/A,FALSE,"Doc. A";#N/A,#N/A,FALSE,"Doc. B";#N/A,#N/A,FALSE,"Doc. C";#N/A,#N/A,FALSE,"Doc. D";#N/A,#N/A,FALSE,"Doc. E";#N/A,#N/A,FALSE,"Doc. F";#N/A,#N/A,FALSE,"Doc. H";#N/A,#N/A,FALSE,"Doc. G";#N/A,#N/A,FALSE,"Doc. I";#N/A,#N/A,FALSE,"Doc. J";#N/A,#N/A,FALSE,"Stock"}</definedName>
    <definedName name="AAAAAAA" localSheetId="34" hidden="1">{#N/A,#N/A,FALSE,"Doc. A";#N/A,#N/A,FALSE,"Doc. B";#N/A,#N/A,FALSE,"Doc. C";#N/A,#N/A,FALSE,"Doc. D";#N/A,#N/A,FALSE,"Doc. E";#N/A,#N/A,FALSE,"Doc. F";#N/A,#N/A,FALSE,"Doc. H";#N/A,#N/A,FALSE,"Doc. G";#N/A,#N/A,FALSE,"Doc. I";#N/A,#N/A,FALSE,"Doc. J";#N/A,#N/A,FALSE,"Stock"}</definedName>
    <definedName name="AAAAAAA" localSheetId="7" hidden="1">{#N/A,#N/A,FALSE,"Doc. A";#N/A,#N/A,FALSE,"Doc. B";#N/A,#N/A,FALSE,"Doc. C";#N/A,#N/A,FALSE,"Doc. D";#N/A,#N/A,FALSE,"Doc. E";#N/A,#N/A,FALSE,"Doc. F";#N/A,#N/A,FALSE,"Doc. H";#N/A,#N/A,FALSE,"Doc. G";#N/A,#N/A,FALSE,"Doc. I";#N/A,#N/A,FALSE,"Doc. J";#N/A,#N/A,FALSE,"Stock"}</definedName>
    <definedName name="AAAAAAA" hidden="1">{#N/A,#N/A,FALSE,"Doc. A";#N/A,#N/A,FALSE,"Doc. B";#N/A,#N/A,FALSE,"Doc. C";#N/A,#N/A,FALSE,"Doc. D";#N/A,#N/A,FALSE,"Doc. E";#N/A,#N/A,FALSE,"Doc. F";#N/A,#N/A,FALSE,"Doc. H";#N/A,#N/A,FALSE,"Doc. G";#N/A,#N/A,FALSE,"Doc. I";#N/A,#N/A,FALSE,"Doc. J";#N/A,#N/A,FALSE,"Stock"}</definedName>
    <definedName name="AAQ" localSheetId="33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AAQ" localSheetId="29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AAQ" localSheetId="30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AAQ" localSheetId="31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AAQ" localSheetId="32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AAQ" localSheetId="25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AAQ" localSheetId="28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AAQ" localSheetId="34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AAQ" localSheetId="7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AAQ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abcd" localSheetId="25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abcd" localSheetId="7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abcd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account" localSheetId="25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account" localSheetId="7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account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ActivityMBK" localSheetId="33">[3]ชื่อBU!#REF!</definedName>
    <definedName name="ActivityMBK" localSheetId="29">[3]ชื่อBU!#REF!</definedName>
    <definedName name="ActivityMBK" localSheetId="30">[3]ชื่อBU!#REF!</definedName>
    <definedName name="ActivityMBK" localSheetId="31">[3]ชื่อBU!#REF!</definedName>
    <definedName name="ActivityMBK" localSheetId="32">[3]ชื่อBU!#REF!</definedName>
    <definedName name="ActivityMBK" localSheetId="34">[3]ชื่อBU!#REF!</definedName>
    <definedName name="ActivityMBK">#REF!</definedName>
    <definedName name="ActivityOffice" localSheetId="33">[3]ชื่อBU!#REF!</definedName>
    <definedName name="ActivityOffice" localSheetId="29">[3]ชื่อBU!#REF!</definedName>
    <definedName name="ActivityOffice" localSheetId="30">[3]ชื่อBU!#REF!</definedName>
    <definedName name="ActivityOffice" localSheetId="31">[3]ชื่อBU!#REF!</definedName>
    <definedName name="ActivityOffice" localSheetId="32">[3]ชื่อBU!#REF!</definedName>
    <definedName name="ActivityOffice" localSheetId="34">[3]ชื่อBU!#REF!</definedName>
    <definedName name="ActivityOffice">#REF!</definedName>
    <definedName name="ActivitySchool" localSheetId="33">[3]ชื่อBU!#REF!</definedName>
    <definedName name="ActivitySchool" localSheetId="29">[3]ชื่อBU!#REF!</definedName>
    <definedName name="ActivitySchool" localSheetId="30">[3]ชื่อBU!#REF!</definedName>
    <definedName name="ActivitySchool" localSheetId="31">[3]ชื่อBU!#REF!</definedName>
    <definedName name="ActivitySchool" localSheetId="32">[3]ชื่อBU!#REF!</definedName>
    <definedName name="ActivitySchool" localSheetId="34">[3]ชื่อBU!#REF!</definedName>
    <definedName name="ActivitySchool">#REF!</definedName>
    <definedName name="ActivityTutor" localSheetId="33">[3]ชื่อBU!#REF!</definedName>
    <definedName name="ActivityTutor" localSheetId="29">[3]ชื่อBU!#REF!</definedName>
    <definedName name="ActivityTutor" localSheetId="30">[3]ชื่อBU!#REF!</definedName>
    <definedName name="ActivityTutor" localSheetId="31">[3]ชื่อBU!#REF!</definedName>
    <definedName name="ActivityTutor" localSheetId="32">[3]ชื่อBU!#REF!</definedName>
    <definedName name="ActivityTutor" localSheetId="34">[3]ชื่อBU!#REF!</definedName>
    <definedName name="ActivityTutor">#REF!</definedName>
    <definedName name="ActivityUniversity" localSheetId="33">[3]ชื่อBU!#REF!</definedName>
    <definedName name="ActivityUniversity" localSheetId="29">[3]ชื่อBU!#REF!</definedName>
    <definedName name="ActivityUniversity" localSheetId="30">[3]ชื่อBU!#REF!</definedName>
    <definedName name="ActivityUniversity" localSheetId="31">[3]ชื่อBU!#REF!</definedName>
    <definedName name="ActivityUniversity" localSheetId="32">[3]ชื่อBU!#REF!</definedName>
    <definedName name="ActivityUniversity" localSheetId="34">[3]ชื่อBU!#REF!</definedName>
    <definedName name="ActivityUniversity">#REF!</definedName>
    <definedName name="adfdgfdgf" localSheetId="25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adfdgfdgf" localSheetId="7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adfdgfdgf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afddsfdsfweredfsdfds" localSheetId="25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afddsfdsfweredfsdfds" localSheetId="7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afddsfdsfweredfsdfds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AFDDSGAHGBFH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AFDDSGAHGBFH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AFDDSGAHGBFH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AQ" localSheetId="33" hidden="1">{#N/A,#N/A,FALSE,"BUDGET"}</definedName>
    <definedName name="AQ" localSheetId="29" hidden="1">{#N/A,#N/A,FALSE,"BUDGET"}</definedName>
    <definedName name="AQ" localSheetId="30" hidden="1">{#N/A,#N/A,FALSE,"BUDGET"}</definedName>
    <definedName name="AQ" localSheetId="31" hidden="1">{#N/A,#N/A,FALSE,"BUDGET"}</definedName>
    <definedName name="AQ" localSheetId="32" hidden="1">{#N/A,#N/A,FALSE,"BUDGET"}</definedName>
    <definedName name="AQ" localSheetId="25" hidden="1">{#N/A,#N/A,FALSE,"BUDGET"}</definedName>
    <definedName name="AQ" localSheetId="28" hidden="1">{#N/A,#N/A,FALSE,"BUDGET"}</definedName>
    <definedName name="AQ" localSheetId="34" hidden="1">{#N/A,#N/A,FALSE,"BUDGET"}</definedName>
    <definedName name="AQ" localSheetId="7" hidden="1">{#N/A,#N/A,FALSE,"BUDGET"}</definedName>
    <definedName name="AQ" hidden="1">{#N/A,#N/A,FALSE,"BUDGET"}</definedName>
    <definedName name="AS2DocOpenMode" hidden="1">"AS2DocumentEdit"</definedName>
    <definedName name="b" localSheetId="33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b" localSheetId="29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b" localSheetId="30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b" localSheetId="31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b" localSheetId="32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b" localSheetId="25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b" localSheetId="28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b" localSheetId="34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b" localSheetId="7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b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ccc" localSheetId="33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ccc" localSheetId="29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ccc" localSheetId="30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ccc" localSheetId="31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ccc" localSheetId="32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ccc" localSheetId="25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ccc" localSheetId="28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ccc" localSheetId="34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ccc" localSheetId="7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ccc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code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code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code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com" localSheetId="25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com" localSheetId="7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com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copy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copy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copy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cvdcvlc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cvdcvlc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cvdcvlc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cvvxcv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cvvxcv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cvvxcv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dsfdsf" localSheetId="25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ddsfdsf" localSheetId="7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ddsfdsf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DET" localSheetId="33" hidden="1">{#N/A,#N/A,FALSE,"MAIN";#N/A,#N/A,FALSE,"ACTvsBUD"}</definedName>
    <definedName name="DET" localSheetId="29" hidden="1">{#N/A,#N/A,FALSE,"MAIN";#N/A,#N/A,FALSE,"ACTvsBUD"}</definedName>
    <definedName name="DET" localSheetId="30" hidden="1">{#N/A,#N/A,FALSE,"MAIN";#N/A,#N/A,FALSE,"ACTvsBUD"}</definedName>
    <definedName name="DET" localSheetId="31" hidden="1">{#N/A,#N/A,FALSE,"MAIN";#N/A,#N/A,FALSE,"ACTvsBUD"}</definedName>
    <definedName name="DET" localSheetId="32" hidden="1">{#N/A,#N/A,FALSE,"MAIN";#N/A,#N/A,FALSE,"ACTvsBUD"}</definedName>
    <definedName name="DET" localSheetId="25" hidden="1">{#N/A,#N/A,FALSE,"MAIN";#N/A,#N/A,FALSE,"ACTvsBUD"}</definedName>
    <definedName name="DET" localSheetId="28" hidden="1">{#N/A,#N/A,FALSE,"MAIN";#N/A,#N/A,FALSE,"ACTvsBUD"}</definedName>
    <definedName name="DET" localSheetId="34" hidden="1">{#N/A,#N/A,FALSE,"MAIN";#N/A,#N/A,FALSE,"ACTvsBUD"}</definedName>
    <definedName name="DET" localSheetId="7" hidden="1">{#N/A,#N/A,FALSE,"MAIN";#N/A,#N/A,FALSE,"ACTvsBUD"}</definedName>
    <definedName name="DET" hidden="1">{#N/A,#N/A,FALSE,"MAIN";#N/A,#N/A,FALSE,"ACTvsBUD"}</definedName>
    <definedName name="df" localSheetId="25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df" localSheetId="7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df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dfdf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df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df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dsf15515155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dsf15515155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dsf1551515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dsfd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dsfd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dsfd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dsfds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dsfds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dsfds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DSGHGFDH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DSGHGFDH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DSGHGFDH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dssdf" localSheetId="25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dfdssdf" localSheetId="7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dfdssdf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dffdsfsdaf" localSheetId="25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dffdsfsdaf" localSheetId="7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dffdsfsdaf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dffsdf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fsdf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fsdf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GHFDH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GHFDH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GHFDH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jdfjk" localSheetId="25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dfjdfjk" localSheetId="7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dfjdfjk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dfjdlskfjkds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jdlskfjkds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jdlskfjkds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JDSOJFIDJF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JDSOJFIDJF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JDSOJFIDJF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ji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ji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ji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kdslf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kdslf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kdslf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f" localSheetId="25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dfsdf" localSheetId="7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dfsdf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DFSDFDFFG" localSheetId="25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DFSDFDFFG" localSheetId="7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DFSDFDFFG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dfsdfds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fds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fds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fdsf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fdsf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fdsf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FDSFDSFHG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FDSFDSFHG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FDSFDSFHG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fdsfsdf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fdsfsdf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fdsfsdf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FFDF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FFDF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FFDF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fsdf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fsdf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fsdf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FSDFASDG" localSheetId="25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DFSDFSDFASDG" localSheetId="7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DFSDFSDFASDG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DFSDFSDFHFDG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FSDFHFDG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FSDFHFDG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fsdgadfghdfhsd" localSheetId="25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dfsdfsdgadfghdfhsd" localSheetId="7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dfsdfsdgadfghdfhsd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dfsdfsdgdf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fsdgdf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fsdgdf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fsdgerter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fsdgerter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fsdgerter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GFDH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GFDH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GFDH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ert" localSheetId="29" hidden="1">#REF!</definedName>
    <definedName name="ert" localSheetId="30" hidden="1">#REF!</definedName>
    <definedName name="ert" localSheetId="31" hidden="1">#REF!</definedName>
    <definedName name="ert" localSheetId="32" hidden="1">#REF!</definedName>
    <definedName name="ert" localSheetId="28" hidden="1">#REF!</definedName>
    <definedName name="ert" hidden="1">#REF!</definedName>
    <definedName name="GP" localSheetId="33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GP" localSheetId="29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GP" localSheetId="30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GP" localSheetId="31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GP" localSheetId="32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GP" localSheetId="25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GP" localSheetId="28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GP" localSheetId="34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GP" localSheetId="7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GP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hitech" localSheetId="29" hidden="1">#REF!</definedName>
    <definedName name="hitech" localSheetId="30" hidden="1">#REF!</definedName>
    <definedName name="hitech" localSheetId="31" hidden="1">#REF!</definedName>
    <definedName name="hitech" localSheetId="32" hidden="1">#REF!</definedName>
    <definedName name="hitech" hidden="1">#REF!</definedName>
    <definedName name="hjk" localSheetId="29" hidden="1">#REF!</definedName>
    <definedName name="hjk" localSheetId="30" hidden="1">#REF!</definedName>
    <definedName name="hjk" localSheetId="31" hidden="1">#REF!</definedName>
    <definedName name="hjk" localSheetId="32" hidden="1">#REF!</definedName>
    <definedName name="hjk" localSheetId="28" hidden="1">#REF!</definedName>
    <definedName name="hjk" hidden="1">#REF!</definedName>
    <definedName name="HTML_CodePage" hidden="1">874</definedName>
    <definedName name="HTML_Control" localSheetId="25" hidden="1">{"'SCBMF'!$A$1:$I$51","'SCBDA'!$A$1:$I$45","'SCBBA'!$A$1:$I$37"}</definedName>
    <definedName name="HTML_Control" localSheetId="7" hidden="1">{"'SCBMF'!$A$1:$I$51","'SCBDA'!$A$1:$I$45","'SCBBA'!$A$1:$I$37"}</definedName>
    <definedName name="HTML_Control" hidden="1">{"'SCBMF'!$A$1:$I$51","'SCBDA'!$A$1:$I$45","'SCBBA'!$A$1:$I$37"}</definedName>
    <definedName name="HTML_Description" hidden="1">""</definedName>
    <definedName name="HTML_Email" hidden="1">""</definedName>
    <definedName name="HTML_Header" hidden="1">"Foreign Exchange Rates (Page 2)"</definedName>
    <definedName name="HTML_LastUpdate" hidden="1">"5/6/00"</definedName>
    <definedName name="HTML_LineAfter" hidden="1">FALSE</definedName>
    <definedName name="HTML_LineBefore" hidden="1">FALSE</definedName>
    <definedName name="HTML_Name" hidden="1">"Banking Department, Bank of Thailand Tel.(662) 283-5454"</definedName>
    <definedName name="HTML_OBDlg2" hidden="1">TRUE</definedName>
    <definedName name="HTML_OBDlg4" hidden="1">TRUE</definedName>
    <definedName name="HTML_OS" hidden="1">0</definedName>
    <definedName name="HTML_PathFile" hidden="1">"c:\fer2.html"</definedName>
    <definedName name="HTML_Title" hidden="1">""</definedName>
    <definedName name="invert_e" localSheetId="25" hidden="1">{"'SCBMF'!$A$1:$I$51","'SCBDA'!$A$1:$I$45","'SCBBA'!$A$1:$I$37"}</definedName>
    <definedName name="invert_e" localSheetId="7" hidden="1">{"'SCBMF'!$A$1:$I$51","'SCBDA'!$A$1:$I$45","'SCBBA'!$A$1:$I$37"}</definedName>
    <definedName name="invert_e" hidden="1">{"'SCBMF'!$A$1:$I$51","'SCBDA'!$A$1:$I$45","'SCBBA'!$A$1:$I$37"}</definedName>
    <definedName name="IQ_ADDIN" hidden="1">"AUTO"</definedName>
    <definedName name="Joy" localSheetId="33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Joy" localSheetId="29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Joy" localSheetId="30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Joy" localSheetId="31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Joy" localSheetId="32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Joy" localSheetId="25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Joy" localSheetId="28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Joy" localSheetId="34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Joy" localSheetId="7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Joy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kkk" localSheetId="33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kkk" localSheetId="29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kkk" localSheetId="30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kkk" localSheetId="31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kkk" localSheetId="32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kkk" localSheetId="25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kkk" localSheetId="28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kkk" localSheetId="34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kkk" localSheetId="7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kkk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Manager">[4]DATA!$B$1:$B$53</definedName>
    <definedName name="mmm" localSheetId="33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mmm" localSheetId="29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mmm" localSheetId="30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mmm" localSheetId="31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mmm" localSheetId="32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mmm" localSheetId="25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mmm" localSheetId="28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mmm" localSheetId="34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mmm" localSheetId="7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mmm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ok">'[5]ใบคำนวณค่าแรง,แผนกตอก,ไดคัท'!$L$6:$N$9</definedName>
    <definedName name="PL" localSheetId="33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PL" localSheetId="29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PL" localSheetId="30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PL" localSheetId="31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PL" localSheetId="32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PL" localSheetId="25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PL" localSheetId="28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PL" localSheetId="34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PL" localSheetId="7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PL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pom" localSheetId="29" hidden="1">#REF!</definedName>
    <definedName name="pom" localSheetId="30" hidden="1">#REF!</definedName>
    <definedName name="pom" localSheetId="31" hidden="1">#REF!</definedName>
    <definedName name="pom" localSheetId="32" hidden="1">#REF!</definedName>
    <definedName name="pom" hidden="1">#REF!</definedName>
    <definedName name="_xlnm.Print_Area" localSheetId="28">'ใบEstimate Budget'!$B$1:$G$60</definedName>
    <definedName name="_xlnm.Print_Area" localSheetId="7">'หน้าแบบฟอร์ม+หน้าจัดการ'!$B$2:$K$96</definedName>
    <definedName name="ProBLMBill" localSheetId="33">[3]ชื่อBU!#REF!</definedName>
    <definedName name="ProBLMBill" localSheetId="29">[3]ชื่อBU!#REF!</definedName>
    <definedName name="ProBLMBill" localSheetId="30">[3]ชื่อBU!#REF!</definedName>
    <definedName name="ProBLMBill" localSheetId="31">[3]ชื่อBU!#REF!</definedName>
    <definedName name="ProBLMBill" localSheetId="32">[3]ชื่อBU!#REF!</definedName>
    <definedName name="ProBLMBill" localSheetId="34">[3]ชื่อBU!#REF!</definedName>
    <definedName name="ProBLMBill">#REF!</definedName>
    <definedName name="ProBU" localSheetId="33">[3]ชื่อBU!#REF!</definedName>
    <definedName name="ProBU" localSheetId="29">[3]ชื่อBU!#REF!</definedName>
    <definedName name="ProBU" localSheetId="30">[3]ชื่อBU!#REF!</definedName>
    <definedName name="ProBU" localSheetId="31">[3]ชื่อBU!#REF!</definedName>
    <definedName name="ProBU" localSheetId="32">[3]ชื่อBU!#REF!</definedName>
    <definedName name="ProBU" localSheetId="34">[3]ชื่อBU!#REF!</definedName>
    <definedName name="ProBU">#REF!</definedName>
    <definedName name="ProCU" localSheetId="33">[3]ชื่อBU!#REF!</definedName>
    <definedName name="ProCU" localSheetId="29">[3]ชื่อBU!#REF!</definedName>
    <definedName name="ProCU" localSheetId="30">[3]ชื่อBU!#REF!</definedName>
    <definedName name="ProCU" localSheetId="31">[3]ชื่อBU!#REF!</definedName>
    <definedName name="ProCU" localSheetId="32">[3]ชื่อBU!#REF!</definedName>
    <definedName name="ProCU" localSheetId="34">[3]ชื่อBU!#REF!</definedName>
    <definedName name="ProCU">#REF!</definedName>
    <definedName name="ProMBK" localSheetId="33">[3]ชื่อBU!#REF!</definedName>
    <definedName name="ProMBK" localSheetId="29">[3]ชื่อBU!#REF!</definedName>
    <definedName name="ProMBK" localSheetId="30">[3]ชื่อBU!#REF!</definedName>
    <definedName name="ProMBK" localSheetId="31">[3]ชื่อBU!#REF!</definedName>
    <definedName name="ProMBK" localSheetId="32">[3]ชื่อBU!#REF!</definedName>
    <definedName name="ProMBK" localSheetId="34">[3]ชื่อBU!#REF!</definedName>
    <definedName name="ProMBK">#REF!</definedName>
    <definedName name="ProOff" localSheetId="33">[3]ชื่อBU!#REF!</definedName>
    <definedName name="ProOff" localSheetId="29">[3]ชื่อBU!#REF!</definedName>
    <definedName name="ProOff" localSheetId="30">[3]ชื่อBU!#REF!</definedName>
    <definedName name="ProOff" localSheetId="31">[3]ชื่อBU!#REF!</definedName>
    <definedName name="ProOff" localSheetId="32">[3]ชื่อBU!#REF!</definedName>
    <definedName name="ProOff" localSheetId="34">[3]ชื่อBU!#REF!</definedName>
    <definedName name="ProOff">#REF!</definedName>
    <definedName name="ProOther" localSheetId="33">[3]ชื่อBU!#REF!</definedName>
    <definedName name="ProOther" localSheetId="29">[3]ชื่อBU!#REF!</definedName>
    <definedName name="ProOther" localSheetId="30">[3]ชื่อBU!#REF!</definedName>
    <definedName name="ProOther" localSheetId="31">[3]ชื่อBU!#REF!</definedName>
    <definedName name="ProOther" localSheetId="32">[3]ชื่อBU!#REF!</definedName>
    <definedName name="ProOther" localSheetId="34">[3]ชื่อBU!#REF!</definedName>
    <definedName name="ProOther">#REF!</definedName>
    <definedName name="ProSC" localSheetId="33">[3]ชื่อBU!#REF!</definedName>
    <definedName name="ProSC" localSheetId="29">[3]ชื่อBU!#REF!</definedName>
    <definedName name="ProSC" localSheetId="30">[3]ชื่อBU!#REF!</definedName>
    <definedName name="ProSC" localSheetId="31">[3]ชื่อBU!#REF!</definedName>
    <definedName name="ProSC" localSheetId="32">[3]ชื่อBU!#REF!</definedName>
    <definedName name="ProSC" localSheetId="34">[3]ชื่อBU!#REF!</definedName>
    <definedName name="ProSC">#REF!</definedName>
    <definedName name="ProTU" localSheetId="33">[3]ชื่อBU!#REF!</definedName>
    <definedName name="ProTU" localSheetId="29">[3]ชื่อBU!#REF!</definedName>
    <definedName name="ProTU" localSheetId="30">[3]ชื่อBU!#REF!</definedName>
    <definedName name="ProTU" localSheetId="31">[3]ชื่อBU!#REF!</definedName>
    <definedName name="ProTU" localSheetId="32">[3]ชื่อBU!#REF!</definedName>
    <definedName name="ProTU" localSheetId="34">[3]ชื่อBU!#REF!</definedName>
    <definedName name="ProTU">#REF!</definedName>
    <definedName name="ProUN" localSheetId="33">[3]ชื่อBU!#REF!</definedName>
    <definedName name="ProUN" localSheetId="29">[3]ชื่อBU!#REF!</definedName>
    <definedName name="ProUN" localSheetId="30">[3]ชื่อBU!#REF!</definedName>
    <definedName name="ProUN" localSheetId="31">[3]ชื่อBU!#REF!</definedName>
    <definedName name="ProUN" localSheetId="32">[3]ชื่อBU!#REF!</definedName>
    <definedName name="ProUN" localSheetId="34">[3]ชื่อBU!#REF!</definedName>
    <definedName name="ProUN">#REF!</definedName>
    <definedName name="qw" localSheetId="29" hidden="1">#REF!</definedName>
    <definedName name="qw" localSheetId="30" hidden="1">#REF!</definedName>
    <definedName name="qw" localSheetId="31" hidden="1">#REF!</definedName>
    <definedName name="qw" localSheetId="32" hidden="1">#REF!</definedName>
    <definedName name="qw" localSheetId="28" hidden="1">#REF!</definedName>
    <definedName name="qw" hidden="1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ec.">[4]DATA!$A$1:$A$35</definedName>
    <definedName name="SpaceBLMBill" localSheetId="33">[3]ชื่อBU!#REF!</definedName>
    <definedName name="SpaceBLMBill" localSheetId="29">[3]ชื่อBU!#REF!</definedName>
    <definedName name="SpaceBLMBill" localSheetId="30">[3]ชื่อBU!#REF!</definedName>
    <definedName name="SpaceBLMBill" localSheetId="31">[3]ชื่อBU!#REF!</definedName>
    <definedName name="SpaceBLMBill" localSheetId="32">[3]ชื่อBU!#REF!</definedName>
    <definedName name="SpaceBLMBill" localSheetId="34">[3]ชื่อBU!#REF!</definedName>
    <definedName name="SpaceBLMBill">#REF!</definedName>
    <definedName name="SpaceBU" localSheetId="33">[3]ชื่อBU!#REF!</definedName>
    <definedName name="SpaceBU" localSheetId="29">[3]ชื่อBU!#REF!</definedName>
    <definedName name="SpaceBU" localSheetId="30">[3]ชื่อBU!#REF!</definedName>
    <definedName name="SpaceBU" localSheetId="31">[3]ชื่อBU!#REF!</definedName>
    <definedName name="SpaceBU" localSheetId="32">[3]ชื่อBU!#REF!</definedName>
    <definedName name="SpaceBU" localSheetId="34">[3]ชื่อBU!#REF!</definedName>
    <definedName name="SpaceBU">#REF!</definedName>
    <definedName name="SpaceCU" localSheetId="33">[3]ชื่อBU!#REF!</definedName>
    <definedName name="SpaceCU" localSheetId="29">[3]ชื่อBU!#REF!</definedName>
    <definedName name="SpaceCU" localSheetId="30">[3]ชื่อBU!#REF!</definedName>
    <definedName name="SpaceCU" localSheetId="31">[3]ชื่อBU!#REF!</definedName>
    <definedName name="SpaceCU" localSheetId="32">[3]ชื่อBU!#REF!</definedName>
    <definedName name="SpaceCU" localSheetId="34">[3]ชื่อBU!#REF!</definedName>
    <definedName name="SpaceCU">#REF!</definedName>
    <definedName name="SpaceMBK" localSheetId="33">[3]ชื่อBU!#REF!</definedName>
    <definedName name="SpaceMBK" localSheetId="29">[3]ชื่อBU!#REF!</definedName>
    <definedName name="SpaceMBK" localSheetId="30">[3]ชื่อBU!#REF!</definedName>
    <definedName name="SpaceMBK" localSheetId="31">[3]ชื่อBU!#REF!</definedName>
    <definedName name="SpaceMBK" localSheetId="32">[3]ชื่อBU!#REF!</definedName>
    <definedName name="SpaceMBK" localSheetId="34">[3]ชื่อBU!#REF!</definedName>
    <definedName name="SpaceMBK">#REF!</definedName>
    <definedName name="SpaceMediaOth" localSheetId="33">[3]ชื่อBU!#REF!</definedName>
    <definedName name="SpaceMediaOth" localSheetId="29">[3]ชื่อBU!#REF!</definedName>
    <definedName name="SpaceMediaOth" localSheetId="30">[3]ชื่อBU!#REF!</definedName>
    <definedName name="SpaceMediaOth" localSheetId="31">[3]ชื่อBU!#REF!</definedName>
    <definedName name="SpaceMediaOth" localSheetId="32">[3]ชื่อBU!#REF!</definedName>
    <definedName name="SpaceMediaOth" localSheetId="34">[3]ชื่อBU!#REF!</definedName>
    <definedName name="SpaceMediaOth">#REF!</definedName>
    <definedName name="SpaceOff" localSheetId="33">[3]ชื่อBU!#REF!</definedName>
    <definedName name="SpaceOff" localSheetId="29">[3]ชื่อBU!#REF!</definedName>
    <definedName name="SpaceOff" localSheetId="30">[3]ชื่อBU!#REF!</definedName>
    <definedName name="SpaceOff" localSheetId="31">[3]ชื่อBU!#REF!</definedName>
    <definedName name="SpaceOff" localSheetId="32">[3]ชื่อBU!#REF!</definedName>
    <definedName name="SpaceOff" localSheetId="34">[3]ชื่อBU!#REF!</definedName>
    <definedName name="SpaceOff">#REF!</definedName>
    <definedName name="SpaceSC" localSheetId="33">[3]ชื่อBU!#REF!</definedName>
    <definedName name="SpaceSC" localSheetId="29">[3]ชื่อBU!#REF!</definedName>
    <definedName name="SpaceSC" localSheetId="30">[3]ชื่อBU!#REF!</definedName>
    <definedName name="SpaceSC" localSheetId="31">[3]ชื่อBU!#REF!</definedName>
    <definedName name="SpaceSC" localSheetId="32">[3]ชื่อBU!#REF!</definedName>
    <definedName name="SpaceSC" localSheetId="34">[3]ชื่อBU!#REF!</definedName>
    <definedName name="SpaceSC">#REF!</definedName>
    <definedName name="SpaceTU" localSheetId="33">[3]ชื่อBU!#REF!</definedName>
    <definedName name="SpaceTU" localSheetId="29">[3]ชื่อBU!#REF!</definedName>
    <definedName name="SpaceTU" localSheetId="30">[3]ชื่อBU!#REF!</definedName>
    <definedName name="SpaceTU" localSheetId="31">[3]ชื่อBU!#REF!</definedName>
    <definedName name="SpaceTU" localSheetId="32">[3]ชื่อBU!#REF!</definedName>
    <definedName name="SpaceTU" localSheetId="34">[3]ชื่อBU!#REF!</definedName>
    <definedName name="SpaceTU">#REF!</definedName>
    <definedName name="SpaceUN" localSheetId="33">[3]ชื่อBU!#REF!</definedName>
    <definedName name="SpaceUN" localSheetId="29">[3]ชื่อBU!#REF!</definedName>
    <definedName name="SpaceUN" localSheetId="30">[3]ชื่อBU!#REF!</definedName>
    <definedName name="SpaceUN" localSheetId="31">[3]ชื่อBU!#REF!</definedName>
    <definedName name="SpaceUN" localSheetId="32">[3]ชื่อBU!#REF!</definedName>
    <definedName name="SpaceUN" localSheetId="34">[3]ชื่อBU!#REF!</definedName>
    <definedName name="SpaceUN">#REF!</definedName>
    <definedName name="sss" localSheetId="33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sss" localSheetId="29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sss" localSheetId="30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sss" localSheetId="31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sss" localSheetId="32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sss" localSheetId="25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sss" localSheetId="28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sss" localSheetId="34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sss" localSheetId="7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sss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TextRefCopyRangeCount" hidden="1">5</definedName>
    <definedName name="vvv" localSheetId="33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vvv" localSheetId="29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vvv" localSheetId="30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vvv" localSheetId="31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vvv" localSheetId="32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vvv" localSheetId="25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vvv" localSheetId="28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vvv" localSheetId="34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vvv" localSheetId="7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vvv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wrn.sum_mth." localSheetId="33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wrn.sum_mth." localSheetId="29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wrn.sum_mth." localSheetId="30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wrn.sum_mth." localSheetId="31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wrn.sum_mth." localSheetId="32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wrn.sum_mth." localSheetId="25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wrn.sum_mth." localSheetId="28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wrn.sum_mth." localSheetId="34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wrn.sum_mth." localSheetId="7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wrn.sum_mth.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XRefCopyRangeCount" hidden="1">1</definedName>
    <definedName name="กำไรขาดทุน" localSheetId="33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กำไรขาดทุน" localSheetId="29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กำไรขาดทุน" localSheetId="30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กำไรขาดทุน" localSheetId="31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กำไรขาดทุน" localSheetId="32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กำไรขาดทุน" localSheetId="25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กำไรขาดทุน" localSheetId="28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กำไรขาดทุน" localSheetId="34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กำไรขาดทุน" localSheetId="7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กำไรขาดทุน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หาชื่อ">OFFSET(#REF!,1,0,SUM(#REF!),1)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26" l="1"/>
  <c r="N7" i="26"/>
  <c r="N6" i="26"/>
  <c r="N5" i="26"/>
  <c r="N4" i="26"/>
  <c r="N3" i="26"/>
  <c r="U68" i="26"/>
  <c r="T68" i="26"/>
  <c r="S68" i="26"/>
  <c r="R68" i="26"/>
  <c r="Q68" i="26"/>
  <c r="N68" i="26"/>
  <c r="U54" i="26"/>
  <c r="T54" i="26"/>
  <c r="S54" i="26"/>
  <c r="R54" i="26"/>
  <c r="Q54" i="26"/>
  <c r="N54" i="26"/>
  <c r="U40" i="26"/>
  <c r="T40" i="26"/>
  <c r="S40" i="26"/>
  <c r="R40" i="26"/>
  <c r="Q40" i="26"/>
  <c r="N40" i="26"/>
  <c r="U26" i="26"/>
  <c r="T26" i="26"/>
  <c r="S26" i="26"/>
  <c r="R26" i="26"/>
  <c r="Q26" i="26"/>
  <c r="N26" i="26"/>
  <c r="U79" i="26"/>
  <c r="T79" i="26"/>
  <c r="S79" i="26"/>
  <c r="R79" i="26"/>
  <c r="Q79" i="26"/>
  <c r="U65" i="26"/>
  <c r="T65" i="26"/>
  <c r="S65" i="26"/>
  <c r="R65" i="26"/>
  <c r="Q65" i="26"/>
  <c r="U51" i="26"/>
  <c r="T51" i="26"/>
  <c r="S51" i="26"/>
  <c r="R51" i="26"/>
  <c r="Q51" i="26"/>
  <c r="U37" i="26"/>
  <c r="T37" i="26"/>
  <c r="S37" i="26"/>
  <c r="R37" i="26"/>
  <c r="Q37" i="26"/>
  <c r="T22" i="26" l="1"/>
  <c r="U22" i="26" s="1"/>
  <c r="T21" i="26"/>
  <c r="U21" i="26" s="1"/>
  <c r="T20" i="26"/>
  <c r="U20" i="26" s="1"/>
  <c r="T19" i="26"/>
  <c r="U19" i="26" s="1"/>
  <c r="T18" i="26"/>
  <c r="U18" i="26" s="1"/>
  <c r="T17" i="26"/>
  <c r="U17" i="26" s="1"/>
  <c r="T16" i="26"/>
  <c r="U16" i="26" s="1"/>
  <c r="T15" i="26"/>
  <c r="U15" i="26" s="1"/>
  <c r="T14" i="26"/>
  <c r="U14" i="26" s="1"/>
  <c r="R23" i="26"/>
  <c r="Q23" i="26"/>
  <c r="T13" i="26"/>
  <c r="U13" i="26" s="1"/>
  <c r="T23" i="26" l="1"/>
  <c r="U23" i="26"/>
  <c r="S23" i="26"/>
  <c r="F64" i="29"/>
  <c r="F63" i="29"/>
  <c r="F62" i="29"/>
  <c r="F61" i="29"/>
  <c r="F60" i="29"/>
  <c r="F59" i="29"/>
  <c r="F57" i="29"/>
  <c r="F56" i="29"/>
  <c r="F55" i="29"/>
  <c r="F54" i="29"/>
  <c r="F53" i="29"/>
  <c r="F52" i="29"/>
  <c r="F50" i="29"/>
  <c r="F49" i="29"/>
  <c r="F48" i="29"/>
  <c r="F47" i="29"/>
  <c r="F46" i="29"/>
  <c r="F45" i="29"/>
  <c r="F43" i="29"/>
  <c r="F42" i="29"/>
  <c r="F41" i="29"/>
  <c r="F40" i="29"/>
  <c r="F39" i="29"/>
  <c r="F38" i="29"/>
  <c r="F36" i="29"/>
  <c r="F35" i="29"/>
  <c r="F34" i="29"/>
  <c r="F33" i="29"/>
  <c r="F32" i="29"/>
  <c r="F31" i="29"/>
  <c r="F29" i="29"/>
  <c r="F28" i="29"/>
  <c r="F27" i="29"/>
  <c r="F26" i="29"/>
  <c r="F25" i="29"/>
  <c r="F24" i="29"/>
  <c r="F22" i="29"/>
  <c r="F21" i="29"/>
  <c r="F20" i="29"/>
  <c r="F19" i="29"/>
  <c r="F18" i="29"/>
  <c r="F17" i="29"/>
  <c r="F16" i="29"/>
  <c r="F14" i="29"/>
  <c r="F13" i="29"/>
  <c r="F12" i="29"/>
  <c r="F11" i="29"/>
  <c r="F10" i="29"/>
  <c r="F9" i="29"/>
  <c r="F7" i="29"/>
  <c r="F6" i="29"/>
  <c r="F5" i="29"/>
  <c r="F4" i="29"/>
  <c r="F3" i="29"/>
  <c r="F2" i="29"/>
  <c r="J88" i="26"/>
  <c r="J91" i="26" s="1"/>
  <c r="J92" i="26" s="1"/>
  <c r="J93" i="26" s="1"/>
  <c r="J79" i="26"/>
  <c r="J65" i="26"/>
  <c r="J51" i="26"/>
  <c r="J37" i="26"/>
  <c r="J23" i="26"/>
  <c r="J14" i="14" l="1"/>
  <c r="J16" i="14" s="1"/>
  <c r="J16" i="13"/>
  <c r="J14" i="13"/>
  <c r="J16" i="12"/>
  <c r="J15" i="8"/>
  <c r="J17" i="8" s="1"/>
  <c r="H4" i="11"/>
  <c r="G13" i="11"/>
  <c r="H13" i="11"/>
  <c r="C13" i="11"/>
  <c r="F26" i="5"/>
  <c r="B26" i="5" l="1"/>
  <c r="H12" i="11"/>
  <c r="H30" i="11" s="1"/>
  <c r="C12" i="11"/>
  <c r="C11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G10" i="11"/>
  <c r="I10" i="11"/>
  <c r="I11" i="11"/>
  <c r="I13" i="11"/>
  <c r="I14" i="11"/>
  <c r="F30" i="11"/>
  <c r="G30" i="11"/>
  <c r="G21" i="10"/>
  <c r="F21" i="10"/>
  <c r="E21" i="10"/>
  <c r="H20" i="10"/>
  <c r="H21" i="10" s="1"/>
  <c r="E25" i="10" s="1"/>
  <c r="E26" i="10" s="1"/>
  <c r="H19" i="10"/>
  <c r="H18" i="10"/>
  <c r="H17" i="10"/>
  <c r="H16" i="10"/>
  <c r="H15" i="10"/>
  <c r="H14" i="10"/>
  <c r="H13" i="10"/>
  <c r="H12" i="10"/>
  <c r="H11" i="10"/>
  <c r="H10" i="10"/>
  <c r="H9" i="10"/>
  <c r="H8" i="10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14" i="5"/>
  <c r="G13" i="5"/>
  <c r="I12" i="11" l="1"/>
  <c r="I30" i="11"/>
  <c r="G43" i="5"/>
  <c r="G45" i="5" s="1"/>
  <c r="G49" i="5" s="1"/>
  <c r="G22" i="5"/>
  <c r="G48" i="5" s="1"/>
  <c r="G50" i="5" l="1"/>
  <c r="G53" i="5" s="1"/>
  <c r="G54" i="5" l="1"/>
  <c r="G55" i="5" s="1"/>
</calcChain>
</file>

<file path=xl/sharedStrings.xml><?xml version="1.0" encoding="utf-8"?>
<sst xmlns="http://schemas.openxmlformats.org/spreadsheetml/2006/main" count="1713" uniqueCount="603">
  <si>
    <t>พนักงาน</t>
  </si>
  <si>
    <t>ผู้จัดการฝ่าย</t>
  </si>
  <si>
    <t>หัวหน้าแผนก</t>
  </si>
  <si>
    <t>&lt;  50,000</t>
  </si>
  <si>
    <t>ผู้อำนวยการฝ่าย</t>
  </si>
  <si>
    <t>ประธานเจ้าหน้าที่การขาย</t>
  </si>
  <si>
    <t>ประธานเจ้าหน้าที่ปฎิบัติการ</t>
  </si>
  <si>
    <t>ประธานเจ้าหน้าที่การเงิน</t>
  </si>
  <si>
    <t>ประธานเจ้าหน้าที่บริหาร</t>
  </si>
  <si>
    <t>Manager</t>
  </si>
  <si>
    <t>Director</t>
  </si>
  <si>
    <t>Chief</t>
  </si>
  <si>
    <t>CEO</t>
  </si>
  <si>
    <t>Excom</t>
  </si>
  <si>
    <t>คณะกรรมการบริษัท</t>
  </si>
  <si>
    <t>Board</t>
  </si>
  <si>
    <t>50,001 - 100,000</t>
  </si>
  <si>
    <t>100,001 - 500,000</t>
  </si>
  <si>
    <t>500,001 - 5,000,000</t>
  </si>
  <si>
    <t>คณะกรรมการบริหาร</t>
  </si>
  <si>
    <t>5,000,001 - 10,000,000</t>
  </si>
  <si>
    <t>&gt; 10,000,000</t>
  </si>
  <si>
    <t>ประเภทเอกสาร</t>
  </si>
  <si>
    <t>PR</t>
  </si>
  <si>
    <t>Payment Voucher</t>
  </si>
  <si>
    <t>ตำแหน่ง &gt;&gt;</t>
  </si>
  <si>
    <t>วงเงิน &gt;&gt;</t>
  </si>
  <si>
    <t>Staff</t>
  </si>
  <si>
    <t>อนุมัติจ่าย</t>
  </si>
  <si>
    <t>บัญชี คีย์ข้อมูลในฟอมูร่า รอเอกสารจาก User</t>
  </si>
  <si>
    <t>มาประกอบเพื่อส่ง CFO อนุมัติ</t>
  </si>
  <si>
    <t xml:space="preserve">บัญชี คีย์ข้อมูลในฟอมูร่า เปิด PO </t>
  </si>
  <si>
    <t>และรอเอกสารจาก User</t>
  </si>
  <si>
    <t>(ใบขออนุมัติค่าใช้จ่าย)</t>
  </si>
  <si>
    <t>ระบบ</t>
  </si>
  <si>
    <t>เช็คBudgetตาม</t>
  </si>
  <si>
    <t>Itemที่กำหนด</t>
  </si>
  <si>
    <t>Budget</t>
  </si>
  <si>
    <t>ฝ่ายงบประมาณ</t>
  </si>
  <si>
    <t>ฝ่ายขาย</t>
  </si>
  <si>
    <t>ฝ่ายการเงิน</t>
  </si>
  <si>
    <t>ฝ่ายที่ออกใบCost</t>
  </si>
  <si>
    <t>จำนวน</t>
  </si>
  <si>
    <t>ครั้ง</t>
  </si>
  <si>
    <t>Cost ครั้งที่</t>
  </si>
  <si>
    <t>A : ประเภทค่าใช้จ่ายเกิดขึ้นตามจริงแต่ละครั้ง</t>
  </si>
  <si>
    <t>No.</t>
  </si>
  <si>
    <t>Item Description</t>
  </si>
  <si>
    <t>Day</t>
  </si>
  <si>
    <t>Quantity
(ea.)</t>
  </si>
  <si>
    <t>Unit Price
(THB)</t>
  </si>
  <si>
    <t>Amount
(THB)</t>
  </si>
  <si>
    <t>งานโครงสร้าง บูธ Backdrop / Standee / เกมส์ / สะพายหลัง ด่าง ๆ</t>
  </si>
  <si>
    <t>ค่าสถานที่ (Roadshow)</t>
  </si>
  <si>
    <t>ค่าสถานที่ (Troop ยืนแจกผลิตภัณฑ์)</t>
  </si>
  <si>
    <t>ค่าเสื้อ</t>
  </si>
  <si>
    <t>อื่นๆ</t>
  </si>
  <si>
    <t>Total</t>
  </si>
  <si>
    <t>B : ประเภทค่าจ้างทีมงาน จ้างเหมาทั้งโครงการ</t>
  </si>
  <si>
    <t>Project (พีอ้อน) เหมา</t>
  </si>
  <si>
    <t>Supervisor (Roadshow ทีม) ครั้งที่ 1 (2 teams)</t>
  </si>
  <si>
    <t>Supervisor (Roadshow ทีม) ครั้งที่ 2 (2 teams)</t>
  </si>
  <si>
    <t>Staff (ทีม) ครั้ง ที่ 1 (2 teams)</t>
  </si>
  <si>
    <t>Staff (ทีม) ครั้ง ที่ 2 (2 teams)</t>
  </si>
  <si>
    <t>Supervisor + Staff (เฉพาะวันเดินทาง) ครั้ง ที่ 1 (2 Teams)</t>
  </si>
  <si>
    <t>Supervisor + Slaff (เฉพาะวันเดินทาง) ครั้ง ที่ 2 (2 Teams)</t>
  </si>
  <si>
    <t>ค่าที่พัก</t>
  </si>
  <si>
    <t>8.1 ค่าที่พัก ครั้งที่ 1 (2 teams) รวม 14 คน : 7 ห้องนอน / 13 คืน</t>
  </si>
  <si>
    <t>8.2 ค่าที่พัก ครั้งที่ 2 (2 teams) รวม 14 คน : 7 ห้องนอน / 13 คืน</t>
  </si>
  <si>
    <t>ค่าอาหาร ของทีมงาน (รวมคนรถ Belink) *เฉพาะวันทำงาน</t>
  </si>
  <si>
    <t>10.1 ค่าอาหาร ครั้งที่ 1 (2 teams) ราม 14 คน / ท่างาน 12 วัน</t>
  </si>
  <si>
    <t>10.2 ค่าอาหาร ครั้งที่ 2 (2 teams) รวม 14 คน / ท่างาน 12 วัน</t>
  </si>
  <si>
    <t>Remark :</t>
  </si>
  <si>
    <t>Budget A</t>
  </si>
  <si>
    <t>Budget B</t>
  </si>
  <si>
    <t>Total Budget</t>
  </si>
  <si>
    <t>Sales</t>
  </si>
  <si>
    <t>Cost</t>
  </si>
  <si>
    <t>GP</t>
  </si>
  <si>
    <t>%GP</t>
  </si>
  <si>
    <t>ค่าผลิตบรรจุภัณฑ์</t>
  </si>
  <si>
    <t>Event</t>
  </si>
  <si>
    <t>รับจ้างผลิต</t>
  </si>
  <si>
    <t>Online</t>
  </si>
  <si>
    <t>ใบอนุมัติสั่งจ่าย (Payment Order)</t>
  </si>
  <si>
    <t>**เอกสารที่ไม่อนุมัติจะส่งกลับไปที่ User ให้แก้ไข</t>
  </si>
  <si>
    <t>บริษัท บีลิงค์ มีเดีย จำกัด</t>
  </si>
  <si>
    <t>เลขที่</t>
  </si>
  <si>
    <t>วันที่</t>
  </si>
  <si>
    <t>จ่ายให้</t>
  </si>
  <si>
    <t>จำนวนเงิน</t>
  </si>
  <si>
    <t xml:space="preserve"> งบประมาณ / ค่าใช้จ่ายของฝ่าย</t>
  </si>
  <si>
    <t>เงินสด / โอนเข้าบัญชี</t>
  </si>
  <si>
    <t>เช็คธนาคาร_________________ สาขา____________________เลขที่เช็ค______________________ลงวันที่________________</t>
  </si>
  <si>
    <t>ลำดับ</t>
  </si>
  <si>
    <t>รายการ</t>
  </si>
  <si>
    <t>รวมเงิน</t>
  </si>
  <si>
    <t xml:space="preserve">     ผู้ขอเบิก ____________________________</t>
  </si>
  <si>
    <t xml:space="preserve">ผู้อนุมัติ _______________________ </t>
  </si>
  <si>
    <t xml:space="preserve">ผู้รับเงิน _________________________ </t>
  </si>
  <si>
    <t xml:space="preserve">                   วันที่_____________________</t>
  </si>
  <si>
    <t>วันที่____________________</t>
  </si>
  <si>
    <t>วันที่__________________</t>
  </si>
  <si>
    <t>ใบสรุปเคลียร์เงินทดรองจ่าย</t>
  </si>
  <si>
    <t>วันที่เบิก</t>
  </si>
  <si>
    <t xml:space="preserve">อ้างถึงเลขที่ใบสำคัญจ่าย </t>
  </si>
  <si>
    <t>ลำดับที่</t>
  </si>
  <si>
    <t>ลำดับ
ข้อในใบCost</t>
  </si>
  <si>
    <t>VAT 7%</t>
  </si>
  <si>
    <t>W/T 3%</t>
  </si>
  <si>
    <t>คงเหลือจากการหักภาษี</t>
  </si>
  <si>
    <t>ยอด
คงเหลือ</t>
  </si>
  <si>
    <t>รวมทั้งสิ้น</t>
  </si>
  <si>
    <t xml:space="preserve">จำนวนเงินยืมทดรองจ่าย </t>
  </si>
  <si>
    <t>บาท</t>
  </si>
  <si>
    <t>จำนวนเงินเคลียร์ค่าใช้จ่าย</t>
  </si>
  <si>
    <t>คืนเงินส่วนที่เหลือให้บริษัท</t>
  </si>
  <si>
    <t>จ่ายเงินคืนผู้ขอเบิก</t>
  </si>
  <si>
    <t>ผู้เคลียร์ค่าใช้จ่าย...............................</t>
  </si>
  <si>
    <t xml:space="preserve">    หมายเหตุ : </t>
  </si>
  <si>
    <t>วันที่...../......./........</t>
  </si>
  <si>
    <t>ผู้อนุมัติ..................................</t>
  </si>
  <si>
    <t>ค่าเดินทาง</t>
  </si>
  <si>
    <t>Breeze</t>
  </si>
  <si>
    <t>Unilever</t>
  </si>
  <si>
    <t>SO67010001</t>
  </si>
  <si>
    <t>EVE-67-0001</t>
  </si>
  <si>
    <t>นาย A</t>
  </si>
  <si>
    <t xml:space="preserve">ผู้ขอเบิก ____________________________ผู้อนุมัติ _______________________ ผู้รับเงิน _________________________ </t>
  </si>
  <si>
    <t>วันที่_______________________________วันที่___________________________วันที่____________________________</t>
  </si>
  <si>
    <t>เช็คธนาคาร_________________ สาขา_______________เลขที่เช็ค_______________ลงวันที่________________</t>
  </si>
  <si>
    <t>W/T</t>
  </si>
  <si>
    <t>งานโครงสร้าง</t>
  </si>
  <si>
    <t>ยอดสุทธิ</t>
  </si>
  <si>
    <t>รายละเอียด 1</t>
  </si>
  <si>
    <t>รายละเอียด 2</t>
  </si>
  <si>
    <t>รายละเอียดตามใบ
Estimate Budget</t>
  </si>
  <si>
    <t>ค่าสร้างบูธ Backdrop</t>
  </si>
  <si>
    <t>ค่ารถแท็กซี่</t>
  </si>
  <si>
    <t>วันที่ 02-01-2024</t>
  </si>
  <si>
    <t>เดือน มค.24</t>
  </si>
  <si>
    <t>ค่าบริการจัดหาอุปกรณ์ นาย AA</t>
  </si>
  <si>
    <t xml:space="preserve">   [       ]</t>
  </si>
  <si>
    <t xml:space="preserve">   [      ]</t>
  </si>
  <si>
    <t xml:space="preserve">         Estimate Budget</t>
  </si>
  <si>
    <t>ชื่อลูกค้า</t>
  </si>
  <si>
    <t>เลขที่สัญญา</t>
  </si>
  <si>
    <t>พนักงานขาย</t>
  </si>
  <si>
    <t>สินค้า</t>
  </si>
  <si>
    <t>Title</t>
  </si>
  <si>
    <t>ชื่อตามการขาย</t>
  </si>
  <si>
    <t>1.Production</t>
  </si>
  <si>
    <t>Esan Caravan</t>
  </si>
  <si>
    <t>Unilever - Breeze Esan</t>
  </si>
  <si>
    <t>Chanyaros</t>
  </si>
  <si>
    <t>ส่วนลด</t>
  </si>
  <si>
    <t>Total (หลังส่วนลด)</t>
  </si>
  <si>
    <t>ค่าเสื้อ จำนวน 20 ตัว</t>
  </si>
  <si>
    <t>งวดที่ 1 50%</t>
  </si>
  <si>
    <t>เลขที่ SO</t>
  </si>
  <si>
    <t xml:space="preserve">จ่ายให้ : </t>
  </si>
  <si>
    <t>แผนก/ฝ่าย : _______Event_______</t>
  </si>
  <si>
    <t>Vat 7 %</t>
  </si>
  <si>
    <t>งวดที่ 1 = 50%</t>
  </si>
  <si>
    <t>EVE-67-0002</t>
  </si>
  <si>
    <t>ค่ารถแท็กซี่ วันที่ 02-01-2024</t>
  </si>
  <si>
    <t>EVE-67-0003</t>
  </si>
  <si>
    <t>ค่าบริการจัดหาอุปกรณ์</t>
  </si>
  <si>
    <t>ค่าผลิตบรรจุภัณฑ์ เดือน มค.24</t>
  </si>
  <si>
    <t>บริษัท A</t>
  </si>
  <si>
    <t>บริษัท B</t>
  </si>
  <si>
    <t>บริษัท C</t>
  </si>
  <si>
    <t>งวดที่ 1 50 %</t>
  </si>
  <si>
    <t>SO67010001 - Breeze</t>
  </si>
  <si>
    <t>cost ข้อ 1</t>
  </si>
  <si>
    <t>cost ข้อ 4</t>
  </si>
  <si>
    <t>cost ข้อ 6</t>
  </si>
  <si>
    <t>cost ข้อ 5</t>
  </si>
  <si>
    <t>เพิ่มการอนุมัติใบรับมอบงานอีก 1 ขั้นตอน</t>
  </si>
  <si>
    <t>ก่อนที่จะไปถึงผู้มีอำนาจอนุมัติ</t>
  </si>
  <si>
    <t xml:space="preserve">โดยให้มีช่องให้ติ๊กตั้งแต่เปิด PR หรือ Payment Order </t>
  </si>
  <si>
    <t>ว่าเอกสารฉบับนี้ต้องมีใบรับมอบงานหรือไม่</t>
  </si>
  <si>
    <t>ถ้ามี user ที่เปิด PR หรือ Payment Order ต้องเซ็นรับมอบงานก่อน</t>
  </si>
  <si>
    <t>โดยการแนบไฟล์ใบรับมอบงานที่เป็นไฟล์ PDF แนบเข้าไปในระบบ</t>
  </si>
  <si>
    <t>และให้ระบบ ประทับลายเซ็นหรือชื่อ user จากนั้นถึงเข้าสู่ขั้นตอนการอนุมัติค่ะ</t>
  </si>
  <si>
    <t>ระบบการอนุมัติและการนำเสนอ ในแต่ละส่วนงาน และแบ่ง Level ผู้อนุมัติ</t>
  </si>
  <si>
    <t>ระบบการกำหนด User การใช้งานของแต่ละรายงาน</t>
  </si>
  <si>
    <t>รายงานสรุปการปิด Project Budget</t>
  </si>
  <si>
    <t>รายงานสรุปค่าใช้จ่ายทุกระบบ</t>
  </si>
  <si>
    <t>ระบบใบขอเคลียร์ Advance</t>
  </si>
  <si>
    <t>ระบบใบขอเบิก Advance</t>
  </si>
  <si>
    <t>ระบบใบขอซื้อ PR</t>
  </si>
  <si>
    <t>ระบบใบEstimate Budget</t>
  </si>
  <si>
    <t>ระบบใบอนุมัติสั่งจ่าย</t>
  </si>
  <si>
    <t>ระบบใบเบิกเงินสดย่อย</t>
  </si>
  <si>
    <t>ระบบใบค้างจ่าย</t>
  </si>
  <si>
    <t>ระบบการกำหนด ITEM รายการขอซื้อ Master</t>
  </si>
  <si>
    <t>ระบบ Project Management Budget</t>
  </si>
  <si>
    <t>เปิดใบคำขอ หน้า UI แสดงผล</t>
  </si>
  <si>
    <t>แบบฟอร์มใบคำขอ</t>
  </si>
  <si>
    <t xml:space="preserve">เลขที่เอกสาร </t>
  </si>
  <si>
    <t>วันที่เอกสาร แบบเลือกเอง</t>
  </si>
  <si>
    <t>หัวเรื่อง</t>
  </si>
  <si>
    <t>ชื่อการขาย</t>
  </si>
  <si>
    <t>งบประมาณ</t>
  </si>
  <si>
    <t>ประเภท  แบบเลือก Event Online รับจ้างผลิต อื่นๆ</t>
  </si>
  <si>
    <t>เอกสารแนบ แบบเลือกวางไฟล์ pdf xls doc  / jpg png</t>
  </si>
  <si>
    <t>หมายเหตุ</t>
  </si>
  <si>
    <t xml:space="preserve">ขั้นตอนการอนุมัติ </t>
  </si>
  <si>
    <t xml:space="preserve">Sale เปิดใบEstimate Budget ( รายการ 3-11 ) </t>
  </si>
  <si>
    <t>ชื่อลูกค้า แบบ search ( Master file)</t>
  </si>
  <si>
    <t>Event เปิดใบEstimate Budget กรอกรายการจ่าย งบประมาณ</t>
  </si>
  <si>
    <t xml:space="preserve">เพิ่ม ลบ รายการจ่าย </t>
  </si>
  <si>
    <t>เปิดใบคำขอ หน้า UI แสดงผล ฝ่ายการเงิน</t>
  </si>
  <si>
    <t>แสดงผล รายละเอียดการดำเนินการ ผู้อนุมัติ ระดับต่างๆ และวันที่อนุมัติ</t>
  </si>
  <si>
    <t>แสดงงผล สถานะ ผ่านอนุมัติ ไม่ผ่านอนุมัตื</t>
  </si>
  <si>
    <t>ใบรายการพิมพ์ แสดงผล BudgetA / BudgetB / Sales/ Cost / GP</t>
  </si>
  <si>
    <t>สามารถพิมพ์เอกสาร ก่อนอนุมัติได้</t>
  </si>
  <si>
    <t>เปิดใบคำขอ หน้า UI แสดงผล หน้าผู้อนุมิติ</t>
  </si>
  <si>
    <t>แสดงผล งบประมาณ  รายจ่าย  GP</t>
  </si>
  <si>
    <t>หน้ารายการขอใช้บริการ</t>
  </si>
  <si>
    <t>สามารถพิมพ์ โครงการ</t>
  </si>
  <si>
    <t>รายการเพิ่มเติ่ม ของระบบใบEstimate Budget</t>
  </si>
  <si>
    <t>Y</t>
  </si>
  <si>
    <t>N</t>
  </si>
  <si>
    <t>x</t>
  </si>
  <si>
    <t>ระบบใบขอซื้อ Purchase Request</t>
  </si>
  <si>
    <t>หน่วยงานที่ขอซื้อ</t>
  </si>
  <si>
    <t>วันที่ต้องการใช้ แบบเลือกเอง</t>
  </si>
  <si>
    <t xml:space="preserve">เลขที่สัญญา   แบบ search </t>
  </si>
  <si>
    <t>วัตถุประสงค์</t>
  </si>
  <si>
    <t>รายการ สินค้า บริการ  แบบเพิ่มได้</t>
  </si>
  <si>
    <t>เพิ่มกรอก จำนวน   หน่วย   ราคา</t>
  </si>
  <si>
    <t>เพิ่ม ลบ รายการได้</t>
  </si>
  <si>
    <t>user ผู้ใช้งานใบขอซื้อ Purchase Request กรอกรายการ 3-12</t>
  </si>
  <si>
    <t>User ผู้อนุมัต เปิดใบขอซื้อ Purchase Request</t>
  </si>
  <si>
    <t>ผู้ใช้งานใบขอซื้อ Purchase Request กรอกรายการ 3-12</t>
  </si>
  <si>
    <t>ผู้อนุมัติ ใบขอซื้อ Purchase Request เช็คข้อมูล</t>
  </si>
  <si>
    <t>สามารถแก้ไข รายการ จำนวน ราคา ได้ (ก่อนทำการอนุมัติ ถ้าผู้อนุมัติแล้วจะไม่สามารถแก้ได้)</t>
  </si>
  <si>
    <t>แสดงผลเลขที่เอกสาร ผู้ขอใช้บริการ /เลขที่เอกสารฝ่าย /วันที่เอกสาร /หน่วยงานที่ขอซื้อ/วันที่ต้องการใช้/เลขที่สัญญา/วัตถุประสงค์</t>
  </si>
  <si>
    <t>แสดงผลรายการสินค้า/บริการ	จำนวน	/หน่วย/	ราคา</t>
  </si>
  <si>
    <t xml:space="preserve">ช่องกรอก เหตุผล </t>
  </si>
  <si>
    <t>ใบรายการพิมพ์ แสดงผล รายการสินค้า/บริการ/จำนวน/หน่วย/ราคา</t>
  </si>
  <si>
    <t>แสดง เลขที่เอกสาร เลขที่เอกสารฝ่าย เลขที่สัญญา วัตถุประสงค์ งบประมาณ วันที่</t>
  </si>
  <si>
    <t>รายการเพิ่มเติ่ม ของระบบใบขอซื้อ Purchase Request</t>
  </si>
  <si>
    <t>ลายเซนต์ ของผู้อนุมัติ ปรากฎที่ เอกสารการพิมพ์ แต่ละช่อง ผู้อนุมัติ  ผู้ตรวจสอบ</t>
  </si>
  <si>
    <t>ใบอนุมัติสั่งจ่าย Payment Order</t>
  </si>
  <si>
    <t>user ผู้ใช้งานใบอนุมัติสั่งจ่าย Payment Order กรอกรายการ 3-12</t>
  </si>
  <si>
    <t>ผู้ใช้งานใบอนุมัติสั่งจ่าย Payment Order กรอกรายการ 3-12</t>
  </si>
  <si>
    <t>รายการเพิ่มเติ่ม ของระบบใบอนุมัติสั่งจ่าย Payment Order</t>
  </si>
  <si>
    <t>ผู้ใช้บริการ</t>
  </si>
  <si>
    <t>เลขที่เอกสาร ฝ่าย</t>
  </si>
  <si>
    <t>ประเภท เงินสด / โอนเข้าบัญชี /เช็ค</t>
  </si>
  <si>
    <t>รายการจ่าย  แบบเพิ่มได้   (Master File)</t>
  </si>
  <si>
    <t>เพิ่มกรอก รายจ่าย/รายละเอียด/รายละเอียด/จำนวนเงิน/VAT 7% / W/T /ยอดสุทธิ/ยอดคงเหลือ</t>
  </si>
  <si>
    <t>เลขที่สัญญา จะเลือก SO Budget ที่อนุมัติแล้ว มาใส่ได้</t>
  </si>
  <si>
    <t>รายการจ่าย  แบบผูก กับ SO Budget จะมีรายการจ่ายตามเลข SO นั้น</t>
  </si>
  <si>
    <t>User ตรวจรับมอบงาน เปิดใบอนุมัติสั่งจ่าย Payment Order</t>
  </si>
  <si>
    <t>User ฝ่ายบัญชีดำเนินการ</t>
  </si>
  <si>
    <t>User ผู้อนุมัติ เปิดใบอนุมัติสั่งจ่าย Payment Order</t>
  </si>
  <si>
    <t>ผู้ใช้งานUser ตรวจรับมอบงาน เปิดใบอนุมัติสั่งจ่าย Payment Order</t>
  </si>
  <si>
    <t>ผู้ใช้งานUser ฝ่ายบัญชีดำเนินการ</t>
  </si>
  <si>
    <t>ผู้ใช้งานUser ผู้อนุมัติ เปิดใบอนุมัติสั่งจ่าย Payment Order</t>
  </si>
  <si>
    <t>แสดงงผล สถานะ ผ่านอนุมัติ ไม่ผ่านอนุมัติ</t>
  </si>
  <si>
    <t>ใบขอเบิก Advance Payment</t>
  </si>
  <si>
    <t>user ผู้ใช้งานใบขอเบิก Advance Payment กรอกรายการ 3-12</t>
  </si>
  <si>
    <t>ผู้ใช้งานใบขอเบิก Advance Payment กรอกรายการ 3-12</t>
  </si>
  <si>
    <t>ผู้ใช้งานUser ผู้อนุมัติ เปิดใบขอเบิก Advance Payment</t>
  </si>
  <si>
    <t>รายการเพิ่มเติ่ม ของระบบใบขอเบิก Advance Payment</t>
  </si>
  <si>
    <t>วันที่ครบกำหนด</t>
  </si>
  <si>
    <t>เพิ่มกรอก รายจ่าย/รายละเอียด/จำนวนเงิน</t>
  </si>
  <si>
    <t>เลือกรายจ่ายของ SO Budget ที่กำหนดไว้ พร้อมยอดเงินคงเหลือ</t>
  </si>
  <si>
    <t>ใบขอเคลียร์ Clear Advance Payment</t>
  </si>
  <si>
    <t>ผู้ใช้งานใบขอเคลียร์ Clear Advance Payment กรอกรายการ 3-12</t>
  </si>
  <si>
    <t>ผู้ใช้งานUser ผู้อนุมัติ เปิดใบขอเคลียร์ Clear Advance Payment</t>
  </si>
  <si>
    <t>รายการเพิ่มเติ่ม ของระบบใบขอเคลียร์ Clear Advance Payment</t>
  </si>
  <si>
    <t>ใบเบิกเงินสดย่อย Petty Cash</t>
  </si>
  <si>
    <t>ผู้ใช้งานใบเบิกเงินสดย่อย Petty Cash กรอกรายการ 3-12</t>
  </si>
  <si>
    <t>ผู้ใช้งานUser ผู้อนุมัติ เปิดใบเบิกเงินสดย่อย Petty Cash</t>
  </si>
  <si>
    <t>user ผู้ใช้งานใบเบิกเงินสดย่อย Petty Cash กรอกรายการ 3-12</t>
  </si>
  <si>
    <t>User ผู้อนุมัติ เปิดใบเบิกเงินสดย่อย Petty Cash</t>
  </si>
  <si>
    <t>รายการเพิ่มเติ่ม ของระบบใบเบิกเงินสดย่อย Petty Cash</t>
  </si>
  <si>
    <t>เลขที่ใบเบิก  (เลือก ใบขอเบิก Advance Payment)</t>
  </si>
  <si>
    <t>ยอกเงินเบิก  ดึงจากใบขอเบิก Advance Payment</t>
  </si>
  <si>
    <t>รายการ รายละเอียด</t>
  </si>
  <si>
    <t>ใบเสนอราคา Quotation</t>
  </si>
  <si>
    <t>user ผู้ใช้งานใบเสนอราคา Quotation กรอกรายการ 3-12</t>
  </si>
  <si>
    <t>ผู้ใช้งานใบเสนอราคา Quotation กรอกรายการ 3-12</t>
  </si>
  <si>
    <t>ผู้ใช้งานUser ผู้อนุมัติ เปิดใบเสนอราคา Quotation</t>
  </si>
  <si>
    <t>รายการเพิ่มเติ่ม ของระบบใบเสนอราคา Quotation</t>
  </si>
  <si>
    <t>รายละเอียด</t>
  </si>
  <si>
    <t>เพิ่มกรอก รายการสินค้า/ราคา/ส่วนลด/จำนวน/รวม</t>
  </si>
  <si>
    <t>ประเภทลูกค้า    ลูกค้าเก่า  /  ลูกค้าใหม่</t>
  </si>
  <si>
    <t>ถ้าเลือก  ลูกค้าใหม่   ชื่อผู้รับ   /  ที่อยู่ผู้รับ</t>
  </si>
  <si>
    <t>เพิ่มช่องให้พิมพ์รายละเอียดเพิ่มเติมได้อีก2ช่อง</t>
  </si>
  <si>
    <t>ช่องกรอก เหตุผล หมายเหตุอื่นๆ</t>
  </si>
  <si>
    <t>แสดงผลตาม Budget A B C D</t>
  </si>
  <si>
    <t>แสดง เลขที่เอกสาร เลขที่เอกสารฝ่าย เลขที่สัญญา ชื่อโครงการ งบประมาณ วันที่</t>
  </si>
  <si>
    <t>เพิ่มเติม</t>
  </si>
  <si>
    <t>เพิ่มตัวเลือกในการขอ Estimate Budget เป็น Event /Online /รับจ้างผลิต/ Media/ อื่นๆ</t>
  </si>
  <si>
    <t>เพิ่ม User ในการขออนุมัติ Estimate Budget นอกเหนือจากพนักงานขาย</t>
  </si>
  <si>
    <t>เช่น แผนกงบประมาณขอBudget ค่าเช่าพื้นที่แปรผัน / แผนกOperation ของบประมาณผลิตป้าย</t>
  </si>
  <si>
    <t>เลขที่เอกสารจากระบบ</t>
  </si>
  <si>
    <t>o</t>
  </si>
  <si>
    <t>Detail 1</t>
  </si>
  <si>
    <t>Detail 2</t>
  </si>
  <si>
    <t>C : ประเภท xxx</t>
  </si>
  <si>
    <t>D : ประเภท xxx</t>
  </si>
  <si>
    <t>E : ค่าใช้จ่าย Media</t>
  </si>
  <si>
    <t>Budget C</t>
  </si>
  <si>
    <t>Budget D</t>
  </si>
  <si>
    <t>Budget E</t>
  </si>
  <si>
    <t>Media</t>
  </si>
  <si>
    <t>แสดงผล สถานะ ผ่านอนุมัติ ไม่ผ่านอนุมัติ</t>
  </si>
  <si>
    <t>กรอกรายได้</t>
  </si>
  <si>
    <t>กรอกรายจ่าย</t>
  </si>
  <si>
    <t>ฝ่ายบัญชี</t>
  </si>
  <si>
    <t>ระบบใบขอซื้อ (PR)</t>
  </si>
  <si>
    <t>ACC</t>
  </si>
  <si>
    <t>-</t>
  </si>
  <si>
    <t>PR-68001</t>
  </si>
  <si>
    <t>ระบบใบขอเบิก (Advance Payment)</t>
  </si>
  <si>
    <t>AV-68001</t>
  </si>
  <si>
    <t>ระบบใบขอเคลียร์ (Clear Advance Payment)</t>
  </si>
  <si>
    <t>CAV-68001</t>
  </si>
  <si>
    <t>ระบบใบอนุมัติสั่งจ่าย (Payment Order)</t>
  </si>
  <si>
    <t>PV-68001</t>
  </si>
  <si>
    <t>ระบบใบเบิกเงินสดย่อย (Petty Cash)</t>
  </si>
  <si>
    <t>PC-68001</t>
  </si>
  <si>
    <t>ระบบใบค้างจ่าย (Outstanding invoice)</t>
  </si>
  <si>
    <t>OI-68001</t>
  </si>
  <si>
    <t>ฝ่ายจัดกิจกรรม (Event)</t>
  </si>
  <si>
    <t>EVE</t>
  </si>
  <si>
    <t>ฝ่ายขาย (Marketing)</t>
  </si>
  <si>
    <t>ระบบใบ (Estimate Budget)</t>
  </si>
  <si>
    <t>MKT</t>
  </si>
  <si>
    <t>EB-68001</t>
  </si>
  <si>
    <t>ฝ่ายปฎิบัติการ (Operation)</t>
  </si>
  <si>
    <t>OP</t>
  </si>
  <si>
    <t>ฝ่ายw (IT)</t>
  </si>
  <si>
    <t>IT</t>
  </si>
  <si>
    <t>HR</t>
  </si>
  <si>
    <t>CFO</t>
  </si>
  <si>
    <t>CMO</t>
  </si>
  <si>
    <t>คงเหลือ</t>
  </si>
  <si>
    <t>A001</t>
  </si>
  <si>
    <t>A002</t>
  </si>
  <si>
    <t>XXXXX</t>
  </si>
  <si>
    <t>BBBBB</t>
  </si>
  <si>
    <t>ค่าใช้จ่าย
ที่เกิดขึ้นจริง</t>
  </si>
  <si>
    <t>ค่าใช้จ่าย
ค้างจ่าย</t>
  </si>
  <si>
    <t>รวม
ค่าใช้จ่าย</t>
  </si>
  <si>
    <t>ระบบใบเสนอราคาลูกค้า</t>
  </si>
  <si>
    <t>ตอนคีย์ข้อมูล</t>
  </si>
  <si>
    <t>- เพิ่มช่อง"อ้างอิงเอกสาร(ถ้ามี)" เพื่อคีย์ข้อมูล</t>
  </si>
  <si>
    <t>- เพิ่มช่อง"หมายเหตุ : " เพื่อคีย์ข้อมูล</t>
  </si>
  <si>
    <t xml:space="preserve">ตอนพิมพ์แบบฟอร์ม </t>
  </si>
  <si>
    <t xml:space="preserve">- แบบฟอร์ม ใหม่ (ตามแบบฟอร์มที่ส่งให้) </t>
  </si>
  <si>
    <t xml:space="preserve">- เลขที่โชว์ในแบบฟอร์มตอนพิมพ์แบบฟอร์มต้องเป็นเลขที่ ที่มาจากเลขที่เอกสารฝ่าย **ปัจจุบันเลขที่โชว์คือเลขขอระบบ** </t>
  </si>
  <si>
    <t>- เพิ่มช่อง"อ้างอิงเอกสาร(ถ้ามี)</t>
  </si>
  <si>
    <t>- เพิ่มช่อง"หมายเหตุ : "</t>
  </si>
  <si>
    <t xml:space="preserve">หน่วยงานขอซื้อ </t>
  </si>
  <si>
    <t>- ช่อง"ผู้ขอเบิก" แก้เป็น "ผู้จัดทำ" เพิ่มวงเล็บเพื่อเพิ่ม(ชื่อนาม-สกุล)  ลบคำว่าวันที่ออก 
**ถ้าต้องการให้ชื่อนาม-สกุล (โชว์ในวงเล็บที่เพิ่ม) ข้อมูลที่โชว์สามารถมาจากตรงไหนได้บ้างค่ะ</t>
  </si>
  <si>
    <t xml:space="preserve">- ช่อง"ผู้อนุมัติ" แก้เป็น "ผู้มีอำนาจอนุมัติ" เพิ่มวงเล็บเพื่อเพิ่ม(ชื่อนาม-สกุล) ลบคำว่าวันที่ออก </t>
  </si>
  <si>
    <t>หน่วยงานจัดซื้อ</t>
  </si>
  <si>
    <t xml:space="preserve">- ช่อง"ผู้ตรวจสอบ" เพิ่มวงเล็บเพื่อเพิ่ม(ชื่อนาม-สกุล) ลบคำว่าวันที่ออก </t>
  </si>
  <si>
    <t xml:space="preserve"> - แบบฟอร์ม ใหม่ (ตามแบบฟอร์มที่ส่งให้) </t>
  </si>
  <si>
    <t xml:space="preserve"> - เพิ่มการลิงค์ข้อมูลจาก ใบขอซื้อ (PR) ให้สามารถดึงมาทำจ่ายได้</t>
  </si>
  <si>
    <t>ระบบใบ Estimate Budget</t>
  </si>
  <si>
    <r>
      <t>ฝ่าย</t>
    </r>
    <r>
      <rPr>
        <b/>
        <sz val="12"/>
        <color rgb="FFFF0000"/>
        <rFont val="Leelawadee UI"/>
        <family val="2"/>
      </rPr>
      <t xml:space="preserve"> งบประมาณ </t>
    </r>
    <r>
      <rPr>
        <b/>
        <sz val="12"/>
        <color theme="1"/>
        <rFont val="Leelawadee UI"/>
        <family val="2"/>
      </rPr>
      <t>เช็คข้อมูล</t>
    </r>
  </si>
  <si>
    <t>แสดงผล ประเภทค่าใช้จ่ายเกิดขึ้นตามจริงแต่ละครั้ง</t>
  </si>
  <si>
    <t>แสดงผล ประเภทค่าจ้างทีมงาน จ้างเหมาทั้งโครงการ</t>
  </si>
  <si>
    <t>เปิดใบคำขอ หน้า UI แสดงผล หน้าผู้อนุมัติ</t>
  </si>
  <si>
    <t>การอนุมัติ</t>
  </si>
  <si>
    <t>รายชื่อพนักงานBLM ณ วันที่ 10 มีนาคม 2568</t>
  </si>
  <si>
    <t>ชื่อ-สกุล</t>
  </si>
  <si>
    <t>ฝ่าย</t>
  </si>
  <si>
    <t>สายอนุมัติ 1</t>
  </si>
  <si>
    <t>สายอนุมัติ 2</t>
  </si>
  <si>
    <t>สายอนุมัติ 3</t>
  </si>
  <si>
    <t>User</t>
  </si>
  <si>
    <t>User ที่จะอยู่ในระบบ</t>
  </si>
  <si>
    <t>นายกฤษณะ ถนอมทรัพย์</t>
  </si>
  <si>
    <t>เอก</t>
  </si>
  <si>
    <t>Management</t>
  </si>
  <si>
    <t>krisana.th</t>
  </si>
  <si>
    <t>ใช่</t>
  </si>
  <si>
    <t>นายธนชัย ถนอมทรัพย์</t>
  </si>
  <si>
    <t>ท็อป</t>
  </si>
  <si>
    <t>คุณกฤษณะ</t>
  </si>
  <si>
    <t>tanachai.th</t>
  </si>
  <si>
    <t>นางสาวพิมพ์วดี มนต์อภิวันท์</t>
  </si>
  <si>
    <t>องุ่น</t>
  </si>
  <si>
    <t xml:space="preserve">Accounting </t>
  </si>
  <si>
    <t>pimwadee.mo</t>
  </si>
  <si>
    <t>นางสาวรัตนา สะอาด</t>
  </si>
  <si>
    <t>รัตน์</t>
  </si>
  <si>
    <t>ผจก.บัญชี</t>
  </si>
  <si>
    <t>คุณพิมพ์วดี</t>
  </si>
  <si>
    <t>rattana.sa</t>
  </si>
  <si>
    <t>นางสาวนวพร ดุลอำนวย</t>
  </si>
  <si>
    <t>หมู</t>
  </si>
  <si>
    <t>navaporn.du</t>
  </si>
  <si>
    <t>นายชุมพล วันนิ</t>
  </si>
  <si>
    <t>เคน</t>
  </si>
  <si>
    <t>choompon.va</t>
  </si>
  <si>
    <t>นางสาวพัฒนา อ่ำพันธ์</t>
  </si>
  <si>
    <t>อ้อม</t>
  </si>
  <si>
    <t>phatthana.am</t>
  </si>
  <si>
    <t>นางสาวณีรฌา หนูหริ่ง</t>
  </si>
  <si>
    <t>หญิง</t>
  </si>
  <si>
    <t>neeracha.no</t>
  </si>
  <si>
    <t>นางสาวกัญญาณัฐ สุขนาแซง</t>
  </si>
  <si>
    <t>ฟ้า</t>
  </si>
  <si>
    <t>kanyanat.su</t>
  </si>
  <si>
    <t>นางสาวฐิติวรดา ตันทองมาก</t>
  </si>
  <si>
    <t>ปิ่น</t>
  </si>
  <si>
    <t>titiworada.tu</t>
  </si>
  <si>
    <t>นางสาวสุจิตรา หงสา</t>
  </si>
  <si>
    <t>เฟิร์น</t>
  </si>
  <si>
    <t>sujitra .ho</t>
  </si>
  <si>
    <t>นายพิชัย หันตุลา</t>
  </si>
  <si>
    <t>ชัย</t>
  </si>
  <si>
    <t>pichai .hu</t>
  </si>
  <si>
    <t>นางสาวนันท์นภัส โฆษิตรัฐฐิติกุล</t>
  </si>
  <si>
    <t>แอน</t>
  </si>
  <si>
    <t>nannaphat .kh</t>
  </si>
  <si>
    <t>นางสาววัลวิภา ศรีกุตา</t>
  </si>
  <si>
    <t>มะปราง</t>
  </si>
  <si>
    <t>wanwipa.sr</t>
  </si>
  <si>
    <t>นางสาวสโรชา วงษ์ทอง</t>
  </si>
  <si>
    <t>มิ้น</t>
  </si>
  <si>
    <t>sarocha .wo</t>
  </si>
  <si>
    <t>นางสาวพรทิพย์ ธรรมาภิรมย์</t>
  </si>
  <si>
    <t>เปิ้ล</t>
  </si>
  <si>
    <t>Finance</t>
  </si>
  <si>
    <t>pornthip.ta</t>
  </si>
  <si>
    <t>นางสาวทัศนีย์ ดวงดีวงค์</t>
  </si>
  <si>
    <t>นาย</t>
  </si>
  <si>
    <t>tussanee.du</t>
  </si>
  <si>
    <t>นายวัลลภ เอี่ยมศิริกุลมิตร</t>
  </si>
  <si>
    <t>ลภ</t>
  </si>
  <si>
    <t>BD</t>
  </si>
  <si>
    <t>คุณ วัลลภ</t>
  </si>
  <si>
    <t>wanlop.ia</t>
  </si>
  <si>
    <t>นายพีรพงศ์ กิจทรานันชัย</t>
  </si>
  <si>
    <t>ปิ๊ก</t>
  </si>
  <si>
    <t>peerapong.ki</t>
  </si>
  <si>
    <t>นางสาวสุขฤทัย อิ่มเอม</t>
  </si>
  <si>
    <t>อ้น</t>
  </si>
  <si>
    <t>sukrutai.im</t>
  </si>
  <si>
    <t>นางสาวชุติมา อินทร์ภักดี</t>
  </si>
  <si>
    <t>เอี้ยง</t>
  </si>
  <si>
    <t>chutima.in</t>
  </si>
  <si>
    <t>นางสาวพิชญา ปลื้มปัญญา</t>
  </si>
  <si>
    <t>จูน</t>
  </si>
  <si>
    <t>pichaya.ch</t>
  </si>
  <si>
    <t>นางสาวมนรดา ปั้นอุทัย</t>
  </si>
  <si>
    <t>แทน</t>
  </si>
  <si>
    <t>monrada.ph</t>
  </si>
  <si>
    <t>นายวัชรากร มีสัตย์</t>
  </si>
  <si>
    <t>อาร์ม</t>
  </si>
  <si>
    <t>watcharakon.mi</t>
  </si>
  <si>
    <t>นายวิชา ธนาพันธ์สิน</t>
  </si>
  <si>
    <t>อาง้วง</t>
  </si>
  <si>
    <t>wicha.th</t>
  </si>
  <si>
    <t>นางสาวสุภนิดา จันทร์หอม</t>
  </si>
  <si>
    <t>หนึ่ง</t>
  </si>
  <si>
    <t>คุณ ธนชัย</t>
  </si>
  <si>
    <t>supanida .ja</t>
  </si>
  <si>
    <t>นางสาวพิชญาภา บุญมา</t>
  </si>
  <si>
    <t>แพร</t>
  </si>
  <si>
    <t>phichayapha.bu</t>
  </si>
  <si>
    <t>นางสาวจารุวรรณ บุญยาน</t>
  </si>
  <si>
    <t>เบนซ์</t>
  </si>
  <si>
    <t>charuwan.bo</t>
  </si>
  <si>
    <t>นางสาวฟาซีรา อาลี</t>
  </si>
  <si>
    <t>ฟา</t>
  </si>
  <si>
    <t>faseera.al</t>
  </si>
  <si>
    <t>นางสาวณรินร์ สุขสงวน</t>
  </si>
  <si>
    <t>บุษ</t>
  </si>
  <si>
    <t>narin.su</t>
  </si>
  <si>
    <t xml:space="preserve">นางสาวกมลวรรณ สุขสำราญ </t>
  </si>
  <si>
    <t>แน็ท</t>
  </si>
  <si>
    <t>kamonwan.su</t>
  </si>
  <si>
    <t>นางสาวกฤตยา พินิจพงษ์</t>
  </si>
  <si>
    <t>วิว</t>
  </si>
  <si>
    <t>krittaya.pi</t>
  </si>
  <si>
    <t>นายไธพัตย์ เมฆจรัสวิทย์</t>
  </si>
  <si>
    <t>โรม</t>
  </si>
  <si>
    <t>thaipat.me</t>
  </si>
  <si>
    <t>นายรณชัย ละหงษ์</t>
  </si>
  <si>
    <t>ฟิวส์</t>
  </si>
  <si>
    <t>ronnachai.la</t>
  </si>
  <si>
    <t>นางสาวณัฐกฤตา จินาวงค์</t>
  </si>
  <si>
    <t>เฟย์</t>
  </si>
  <si>
    <t>natkrita.ji</t>
  </si>
  <si>
    <t>นางสาวอลิษา พันเทศ</t>
  </si>
  <si>
    <t>นะโม</t>
  </si>
  <si>
    <t>alisa.pu</t>
  </si>
  <si>
    <t>นางสาวฟักทอง รอดเรืองฤทธิ์</t>
  </si>
  <si>
    <t>ฟักทอง</t>
  </si>
  <si>
    <t>fakthong.ro</t>
  </si>
  <si>
    <t>นางสาวจุฑามาศ พันธุ์กุล</t>
  </si>
  <si>
    <t>ซีเกมส์</t>
  </si>
  <si>
    <t>jutamas.pu</t>
  </si>
  <si>
    <t>นางสาวเอมิกา อรุณสิคะพันธ์</t>
  </si>
  <si>
    <t>แอม</t>
  </si>
  <si>
    <t>emika.ar</t>
  </si>
  <si>
    <t>นางสาวอรอุมา ทองช้อย</t>
  </si>
  <si>
    <t>อร</t>
  </si>
  <si>
    <t>onuma.th</t>
  </si>
  <si>
    <t>นางสาวจิตติมา เพิ่มกาวี</t>
  </si>
  <si>
    <t>นุ่น</t>
  </si>
  <si>
    <t>คุณอรอุมา</t>
  </si>
  <si>
    <t>jittima.pe</t>
  </si>
  <si>
    <t>นางสาวธัญวรรณ ดีชัยยะ</t>
  </si>
  <si>
    <t>มิว</t>
  </si>
  <si>
    <t>thunyawan.de</t>
  </si>
  <si>
    <t>นางสาววนัชพร อุสมร</t>
  </si>
  <si>
    <t>บี๋</t>
  </si>
  <si>
    <t>wanatchaporn.us</t>
  </si>
  <si>
    <t>นายอลงกรณ์ เชื้อกรด</t>
  </si>
  <si>
    <t>เต้ย</t>
  </si>
  <si>
    <t>alongkorn.ch</t>
  </si>
  <si>
    <t>นางสาวสุพิชญา ถนัดวณิชย์</t>
  </si>
  <si>
    <t xml:space="preserve"> ยุ้ย  </t>
  </si>
  <si>
    <t>supichya.th</t>
  </si>
  <si>
    <t>นางสาวพัชรดา อุปลกะลิน</t>
  </si>
  <si>
    <t>ตาล</t>
  </si>
  <si>
    <t>patcharada.up</t>
  </si>
  <si>
    <t>นางสาวนฤมล มณีชัย</t>
  </si>
  <si>
    <t>เก๋</t>
  </si>
  <si>
    <t>narumon.ma</t>
  </si>
  <si>
    <t>นางสาวกวิสรา จันทร์เปรม</t>
  </si>
  <si>
    <t>หยก</t>
  </si>
  <si>
    <t>kavisara.ch</t>
  </si>
  <si>
    <t>นายวุฒิเมศร์ วงษ์กิตติ์ดนัย</t>
  </si>
  <si>
    <t>บุ๋น</t>
  </si>
  <si>
    <t>wutthimet.wo</t>
  </si>
  <si>
    <t>นางสาวฉัฐมา สุทธิพงษ์คูณ</t>
  </si>
  <si>
    <t>สุด</t>
  </si>
  <si>
    <t>chattama.su</t>
  </si>
  <si>
    <t xml:space="preserve">นางสาวน้ำฝน คล้ายเปีย </t>
  </si>
  <si>
    <t>นิ้ง</t>
  </si>
  <si>
    <t>namfon.kl</t>
  </si>
  <si>
    <t>นางสาวศิโรรัตน์ เกษรังสรรค์</t>
  </si>
  <si>
    <t>แบม</t>
  </si>
  <si>
    <t>sirorat.ke</t>
  </si>
  <si>
    <t>นางสาวณัชชา เรืองมโนธรรม</t>
  </si>
  <si>
    <t>natcha.ru</t>
  </si>
  <si>
    <t>นางสาวลลดา รัตนวันธุ์</t>
  </si>
  <si>
    <t>กิ๊บ</t>
  </si>
  <si>
    <t>lalada.ra</t>
  </si>
  <si>
    <t>นายณัฐพล เลิศปัญญา</t>
  </si>
  <si>
    <t>อ๊อฟ</t>
  </si>
  <si>
    <t>Content Online</t>
  </si>
  <si>
    <t>sirawich.ke</t>
  </si>
  <si>
    <t>นายจักรวาล จันทร์นุช</t>
  </si>
  <si>
    <t>โอม</t>
  </si>
  <si>
    <t>คลังสินค้า</t>
  </si>
  <si>
    <t>jakawan.ch</t>
  </si>
  <si>
    <t>ให้อนุมัติตามสายงานการอนุมัติถึงสายอนุมัติที่ 1 (ไม่มีวงเงินกำหนด)</t>
  </si>
  <si>
    <t>เมื่ออนุมัติแล้วผ่านต่อไปยังฝ่ายงบประมาณ</t>
  </si>
  <si>
    <r>
      <t xml:space="preserve">รายการจ่าย แบบ search  ( Master file) </t>
    </r>
    <r>
      <rPr>
        <sz val="12"/>
        <color rgb="FFFF0000"/>
        <rFont val="Leelawadee UI"/>
        <family val="2"/>
      </rPr>
      <t>Budget A B C D</t>
    </r>
  </si>
  <si>
    <r>
      <t xml:space="preserve">ผู้อนุมัติ Estimate Budget  </t>
    </r>
    <r>
      <rPr>
        <b/>
        <sz val="12"/>
        <color rgb="FFFF0000"/>
        <rFont val="Leelawadee UI"/>
        <family val="2"/>
      </rPr>
      <t>CFO</t>
    </r>
    <r>
      <rPr>
        <b/>
        <sz val="12"/>
        <color theme="1"/>
        <rFont val="Leelawadee UI"/>
        <family val="2"/>
      </rPr>
      <t xml:space="preserve"> เช็คข้อมูล</t>
    </r>
  </si>
  <si>
    <r>
      <t xml:space="preserve">เปิดใบคำขอ หน้า UI แสดงผล </t>
    </r>
    <r>
      <rPr>
        <sz val="12"/>
        <color rgb="FFFF0000"/>
        <rFont val="Leelawadee UI"/>
        <family val="2"/>
      </rPr>
      <t>ฝ่ายงบประมาณ</t>
    </r>
  </si>
  <si>
    <t>แสดงงบประมาณที่อนุมัติ ค่าใช้จ่ายที่เกิดจริงจากระบบ ใบขอซื้อ ใบสั่งจ่าย ใบตั้งค้างจ่าย และยอดคงเหลือ</t>
  </si>
  <si>
    <t>สามารถพิมพ์ดู Budget ที่อนุมัติแล้วได้ แต่ละเลขที่เอกสารได้</t>
  </si>
  <si>
    <t>โดยที่ User ที่ออกเอกสารจะพิมพ์เป็น User Login และ ชื่อจริง จากระบบ</t>
  </si>
  <si>
    <t>ระบบใบเสนอราคาซับพลายเออร์</t>
  </si>
  <si>
    <t>แก้ชื่อใหม่ตามตัวอักษรสีแดง</t>
  </si>
  <si>
    <t>งบประมาณ เปลี่ยนชื่อเป็น ยอดขาย</t>
  </si>
  <si>
    <t>ระบบใบขอเบิกทดรองจ่าย</t>
  </si>
  <si>
    <t>ระบบใบขอเคลียร์ทดรองจ่าย</t>
  </si>
  <si>
    <t>ส่วนผู้อนุมัติ ให้พิมพ์เป็นลายเซ็น และ ชื่อจริง จากระบบ</t>
  </si>
  <si>
    <t>ใส่หมายเหตุที่ผู้อนุมัติแต่ละลำดับพิมพ์เพิ่มเติมเข้ามาเรียงลำดับการอนุมัติ</t>
  </si>
  <si>
    <t>ใบใหม่ต้องแสดงเลขที่เอกสารเป็นเลขเดิมได้และแสดงว่าเป็น Revise ครั้งที่เท่าไหร่</t>
  </si>
  <si>
    <t>2</t>
  </si>
  <si>
    <t>ในหน้าจัดการ</t>
  </si>
  <si>
    <t>ให้เอายอด Estimate Budget ที่ขอเพิ่มมารวมกับครั้งแรกที่ขอ</t>
  </si>
  <si>
    <t>และแสดวงว่า cost ที่ใช้ล่าสุดเป็นครั้งที่เท่าไหร่</t>
  </si>
  <si>
    <t>กรณี ใบ Estimate Budget ใบเดิมไม่พอ ต้องทำการขอเพิ่มเติมให้มีการอ้างอิงเลขเดิม หรือดึงใบเพิ่มมาทำการเพิ่มรายการได้</t>
  </si>
  <si>
    <t>ชื่อสินค้า</t>
  </si>
  <si>
    <t>เลขที่สัญญา SO</t>
  </si>
  <si>
    <t>ชื่องาน</t>
  </si>
  <si>
    <t>เอาวันที่เอกสารขึ้นก่อน</t>
  </si>
  <si>
    <t>ชื่อพนักงานขาย</t>
  </si>
  <si>
    <t>Total Sales</t>
  </si>
  <si>
    <t>เพิ่มเลขที่เอกสารฝ่าย</t>
  </si>
  <si>
    <t>เลขที่ของ Log</t>
  </si>
  <si>
    <t>หน้าแบบฟอร์ม</t>
  </si>
  <si>
    <t>หน้าจัดการ</t>
  </si>
  <si>
    <t>Toal Sales</t>
  </si>
  <si>
    <t>Toal Budget</t>
  </si>
  <si>
    <t>ประเภท</t>
  </si>
  <si>
    <t>เอาวันที่เอกสารขึ้นก่อน ขึ้นก่อนพนักงานขาย</t>
  </si>
  <si>
    <r>
      <t xml:space="preserve">แสดง เลขที่เอกสาร เลขที่เอกสารฝ่าย </t>
    </r>
    <r>
      <rPr>
        <sz val="12"/>
        <color rgb="FFFF0000"/>
        <rFont val="Leelawadee UI"/>
        <family val="2"/>
      </rPr>
      <t>เลขที่ SO</t>
    </r>
    <r>
      <rPr>
        <sz val="12"/>
        <color theme="1"/>
        <rFont val="Leelawadee UI"/>
        <family val="2"/>
      </rPr>
      <t xml:space="preserve"> ชื่อโครงการ งบประมาณ วันที่</t>
    </r>
  </si>
  <si>
    <t>Total Budget :</t>
  </si>
  <si>
    <t>Total Sales    :</t>
  </si>
  <si>
    <t>GP                  :</t>
  </si>
  <si>
    <t>ในระดับ User ให้เห็นได้ทั้งหมด ยกเว้น 3 บรรทัดนี้</t>
  </si>
  <si>
    <t>ฝ่ายงบประมาณ และผู้มีอำนาจอนุมัติเห็นได้ทั้งหมด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</si>
</sst>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* #,##0.00_);_(* \(#,##0.00\);_(* &quot;-&quot;??_);_(@_)"/>
    <numFmt numFmtId="165" formatCode="#,##0;[Red]\(#,##0\);_-* &quot;-&quot;??_-;_-@_-"/>
    <numFmt numFmtId="166" formatCode="[$-409]dd/mmm/yy;@"/>
    <numFmt numFmtId="167" formatCode="@* \ \:"/>
    <numFmt numFmtId="168" formatCode="_(* #,##0_);_(* \(#,##0\);_(* &quot;-&quot;??_);_(@_)"/>
    <numFmt numFmtId="169" formatCode="#,##0\ ;[Red]\(#,##0\);_-* &quot;-&quot;??_-;_-@_-"/>
    <numFmt numFmtId="170" formatCode="#,##0.00%;[Red]\(#,##0.00%\);_-* &quot;-&quot;??_-;_-@_-"/>
    <numFmt numFmtId="171" formatCode="#,##0.00\ ;[Red]\(#,##0.00\);_-* &quot;-&quot;??_-;_-@_-"/>
  </numFmts>
  <fonts count="72">
    <font>
      <sz val="16"/>
      <color theme="1"/>
      <name val="Leelawadee UI"/>
      <family val="2"/>
    </font>
    <font>
      <sz val="24"/>
      <color rgb="FFFF0000"/>
      <name val="Wingdings 3"/>
      <family val="1"/>
      <charset val="2"/>
    </font>
    <font>
      <sz val="11"/>
      <color theme="1"/>
      <name val="Aptos Narrow"/>
      <family val="2"/>
      <charset val="222"/>
      <scheme val="minor"/>
    </font>
    <font>
      <sz val="16"/>
      <color theme="1"/>
      <name val="Arial Nova"/>
      <family val="2"/>
    </font>
    <font>
      <b/>
      <sz val="16"/>
      <color theme="1"/>
      <name val="Arial Nova"/>
      <family val="2"/>
    </font>
    <font>
      <b/>
      <sz val="28"/>
      <color theme="1"/>
      <name val="Arial Nova"/>
      <family val="2"/>
    </font>
    <font>
      <sz val="16"/>
      <name val="Arial Nova"/>
      <family val="2"/>
    </font>
    <font>
      <b/>
      <sz val="16"/>
      <color rgb="FF0070C0"/>
      <name val="Arial Nova"/>
      <family val="2"/>
    </font>
    <font>
      <b/>
      <u/>
      <sz val="20"/>
      <name val="Arial Nova"/>
      <family val="2"/>
    </font>
    <font>
      <b/>
      <sz val="16"/>
      <color rgb="FFFF0000"/>
      <name val="Arial Nova"/>
      <family val="2"/>
    </font>
    <font>
      <b/>
      <sz val="16"/>
      <color rgb="FF002060"/>
      <name val="Arial Nova"/>
      <family val="2"/>
    </font>
    <font>
      <sz val="16"/>
      <color rgb="FF002060"/>
      <name val="Arial Nova"/>
      <family val="2"/>
    </font>
    <font>
      <sz val="16"/>
      <color rgb="FFFF0000"/>
      <name val="Arial Nova"/>
      <family val="2"/>
    </font>
    <font>
      <sz val="18"/>
      <color theme="1"/>
      <name val="Leelawadee UI"/>
      <family val="2"/>
    </font>
    <font>
      <sz val="12"/>
      <color rgb="FFFF0000"/>
      <name val="Leelawadee UI"/>
      <family val="2"/>
    </font>
    <font>
      <sz val="14"/>
      <color theme="1"/>
      <name val="AngsanaUPC"/>
      <family val="1"/>
    </font>
    <font>
      <b/>
      <sz val="18"/>
      <color theme="1"/>
      <name val="AngsanaUPC"/>
      <family val="1"/>
    </font>
    <font>
      <b/>
      <sz val="20"/>
      <color theme="1"/>
      <name val="AngsanaUPC"/>
      <family val="1"/>
    </font>
    <font>
      <b/>
      <sz val="16"/>
      <color theme="1"/>
      <name val="AngsanaUPC"/>
      <family val="1"/>
    </font>
    <font>
      <b/>
      <sz val="14"/>
      <color theme="1"/>
      <name val="AngsanaUPC"/>
      <family val="1"/>
    </font>
    <font>
      <sz val="24"/>
      <color theme="1"/>
      <name val="AngsanaUPC"/>
      <family val="1"/>
    </font>
    <font>
      <sz val="16"/>
      <color theme="1"/>
      <name val="Browallia New"/>
      <family val="2"/>
    </font>
    <font>
      <b/>
      <sz val="18"/>
      <color theme="1"/>
      <name val="Browallia New"/>
      <family val="2"/>
    </font>
    <font>
      <sz val="11"/>
      <color theme="1"/>
      <name val="Browallia New"/>
      <family val="2"/>
    </font>
    <font>
      <sz val="16"/>
      <color theme="0"/>
      <name val="Browallia New"/>
      <family val="2"/>
    </font>
    <font>
      <b/>
      <sz val="16"/>
      <color theme="1"/>
      <name val="Browallia New"/>
      <family val="2"/>
    </font>
    <font>
      <b/>
      <sz val="14"/>
      <color theme="1"/>
      <name val="Browallia New"/>
      <family val="2"/>
    </font>
    <font>
      <sz val="16"/>
      <name val="Browallia New"/>
      <family val="2"/>
    </font>
    <font>
      <b/>
      <sz val="16"/>
      <name val="Browallia New"/>
      <family val="2"/>
    </font>
    <font>
      <b/>
      <sz val="16"/>
      <color theme="1"/>
      <name val="Leelawadee UI"/>
      <family val="2"/>
    </font>
    <font>
      <b/>
      <sz val="16"/>
      <color rgb="FF0070C0"/>
      <name val="Leelawadee UI"/>
      <family val="2"/>
    </font>
    <font>
      <b/>
      <sz val="14"/>
      <color rgb="FFFF0000"/>
      <name val="Arial Nova"/>
      <family val="2"/>
    </font>
    <font>
      <b/>
      <sz val="14"/>
      <color theme="1"/>
      <name val="Leelawadee UI"/>
      <family val="2"/>
    </font>
    <font>
      <sz val="16"/>
      <color rgb="FFFF0000"/>
      <name val="Leelawadee UI"/>
      <family val="2"/>
    </font>
    <font>
      <b/>
      <sz val="16"/>
      <color rgb="FF002060"/>
      <name val="Leelawadee UI"/>
      <family val="2"/>
    </font>
    <font>
      <sz val="16"/>
      <color theme="1"/>
      <name val="Leelawadee UI"/>
      <family val="2"/>
    </font>
    <font>
      <b/>
      <u/>
      <sz val="16"/>
      <color theme="1"/>
      <name val="Leelawadee UI"/>
      <family val="2"/>
    </font>
    <font>
      <sz val="12"/>
      <color theme="1"/>
      <name val="Arial Nova"/>
      <family val="2"/>
    </font>
    <font>
      <sz val="14"/>
      <color theme="1"/>
      <name val="TH Sarabun New"/>
      <family val="2"/>
    </font>
    <font>
      <sz val="16"/>
      <color theme="1"/>
      <name val="TH Sarabun New"/>
      <family val="2"/>
    </font>
    <font>
      <b/>
      <u/>
      <sz val="14"/>
      <color theme="1"/>
      <name val="TH Sarabun New"/>
      <family val="2"/>
    </font>
    <font>
      <b/>
      <sz val="14"/>
      <color theme="1"/>
      <name val="TH Sarabun New"/>
      <family val="2"/>
    </font>
    <font>
      <b/>
      <sz val="16"/>
      <color theme="1"/>
      <name val="TH Sarabun New"/>
      <family val="2"/>
    </font>
    <font>
      <b/>
      <sz val="22"/>
      <color theme="1"/>
      <name val="TH Sarabun New"/>
      <family val="2"/>
    </font>
    <font>
      <b/>
      <sz val="28"/>
      <color theme="1"/>
      <name val="Leelawadee UI"/>
      <family val="2"/>
    </font>
    <font>
      <sz val="16"/>
      <name val="Leelawadee UI"/>
      <family val="2"/>
    </font>
    <font>
      <sz val="20"/>
      <color theme="1"/>
      <name val="Wingdings"/>
      <charset val="2"/>
    </font>
    <font>
      <b/>
      <sz val="12"/>
      <color theme="1"/>
      <name val="Leelawadee UI"/>
      <family val="2"/>
    </font>
    <font>
      <b/>
      <u/>
      <sz val="20"/>
      <name val="Leelawadee UI"/>
      <family val="2"/>
    </font>
    <font>
      <sz val="16"/>
      <color rgb="FF002060"/>
      <name val="Leelawadee UI"/>
      <family val="2"/>
    </font>
    <font>
      <b/>
      <sz val="16"/>
      <color rgb="FFFF0000"/>
      <name val="Leelawadee UI"/>
      <family val="2"/>
    </font>
    <font>
      <b/>
      <sz val="20"/>
      <name val="Leelawadee UI"/>
      <family val="2"/>
    </font>
    <font>
      <sz val="11"/>
      <color theme="1"/>
      <name val="Leelawadee UI"/>
      <family val="2"/>
    </font>
    <font>
      <b/>
      <sz val="11"/>
      <color theme="1"/>
      <name val="Leelawadee UI"/>
      <family val="2"/>
    </font>
    <font>
      <b/>
      <u/>
      <sz val="11"/>
      <color theme="1"/>
      <name val="Leelawadee UI"/>
      <family val="2"/>
    </font>
    <font>
      <sz val="12"/>
      <color theme="1"/>
      <name val="Leelawadee UI"/>
      <family val="2"/>
    </font>
    <font>
      <b/>
      <u/>
      <sz val="12"/>
      <color theme="1"/>
      <name val="Leelawadee UI"/>
      <family val="2"/>
    </font>
    <font>
      <b/>
      <sz val="20"/>
      <color theme="1"/>
      <name val="TH Sarabun New"/>
    </font>
    <font>
      <b/>
      <u/>
      <sz val="12"/>
      <color rgb="FFFF0000"/>
      <name val="Leelawadee UI"/>
      <family val="2"/>
    </font>
    <font>
      <b/>
      <u/>
      <sz val="11"/>
      <color theme="1"/>
      <name val="Leelawadee UI"/>
      <family val="2"/>
      <charset val="222"/>
    </font>
    <font>
      <sz val="11"/>
      <color rgb="FFFF0000"/>
      <name val="Leelawadee UI"/>
      <family val="2"/>
      <charset val="222"/>
    </font>
    <font>
      <sz val="11"/>
      <color rgb="FFFF0000"/>
      <name val="TH Sarabun New"/>
      <family val="2"/>
      <charset val="222"/>
    </font>
    <font>
      <sz val="11"/>
      <color theme="1"/>
      <name val="Leelawadee UI"/>
      <family val="2"/>
      <charset val="222"/>
    </font>
    <font>
      <b/>
      <sz val="12"/>
      <color rgb="FFFF0000"/>
      <name val="Leelawadee UI"/>
      <family val="2"/>
    </font>
    <font>
      <b/>
      <u/>
      <sz val="18"/>
      <color theme="1"/>
      <name val="Cordia New"/>
      <family val="2"/>
    </font>
    <font>
      <sz val="16"/>
      <color theme="1"/>
      <name val="Cordia New"/>
      <family val="2"/>
    </font>
    <font>
      <b/>
      <sz val="16"/>
      <color theme="1"/>
      <name val="Cordia New"/>
      <family val="2"/>
    </font>
    <font>
      <sz val="16"/>
      <name val="Cordia New"/>
      <family val="2"/>
    </font>
    <font>
      <b/>
      <sz val="16"/>
      <name val="Leelawadee UI"/>
      <family val="2"/>
    </font>
    <font>
      <sz val="12"/>
      <color rgb="FF00B050"/>
      <name val="Leelawadee UI"/>
      <family val="2"/>
    </font>
    <font>
      <sz val="48"/>
      <color rgb="FFEE0000"/>
      <name val="Leelawadee UI"/>
      <family val="2"/>
    </font>
    <font>
      <sz val="12"/>
      <color theme="6"/>
      <name val="Leelawadee UI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">
        <color indexed="64"/>
      </right>
      <top/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3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164" fontId="35" fillId="0" borderId="0" applyFont="0" applyFill="0" applyBorder="0" applyAlignment="0" applyProtection="0"/>
  </cellStyleXfs>
  <cellXfs count="45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vertical="center"/>
    </xf>
    <xf numFmtId="0" fontId="3" fillId="2" borderId="0" xfId="1" applyFont="1" applyFill="1" applyAlignment="1">
      <alignment vertical="center"/>
    </xf>
    <xf numFmtId="0" fontId="4" fillId="2" borderId="0" xfId="1" applyFont="1" applyFill="1" applyAlignment="1">
      <alignment horizontal="left" vertical="center"/>
    </xf>
    <xf numFmtId="0" fontId="6" fillId="3" borderId="3" xfId="1" applyFont="1" applyFill="1" applyBorder="1" applyAlignment="1" applyProtection="1">
      <alignment vertical="center"/>
      <protection locked="0"/>
    </xf>
    <xf numFmtId="1" fontId="7" fillId="3" borderId="4" xfId="1" applyNumberFormat="1" applyFont="1" applyFill="1" applyBorder="1" applyAlignment="1" applyProtection="1">
      <alignment horizontal="center" vertical="center"/>
      <protection locked="0"/>
    </xf>
    <xf numFmtId="0" fontId="4" fillId="2" borderId="0" xfId="1" applyFont="1" applyFill="1" applyAlignment="1">
      <alignment vertical="center"/>
    </xf>
    <xf numFmtId="0" fontId="6" fillId="3" borderId="3" xfId="1" applyFont="1" applyFill="1" applyBorder="1" applyAlignment="1">
      <alignment vertical="center"/>
    </xf>
    <xf numFmtId="3" fontId="6" fillId="3" borderId="3" xfId="1" applyNumberFormat="1" applyFont="1" applyFill="1" applyBorder="1" applyAlignment="1" applyProtection="1">
      <alignment horizontal="left" vertical="center"/>
      <protection locked="0"/>
    </xf>
    <xf numFmtId="3" fontId="6" fillId="3" borderId="3" xfId="1" applyNumberFormat="1" applyFont="1" applyFill="1" applyBorder="1" applyAlignment="1" applyProtection="1">
      <alignment vertical="center"/>
      <protection locked="0"/>
    </xf>
    <xf numFmtId="0" fontId="7" fillId="3" borderId="3" xfId="1" applyFont="1" applyFill="1" applyBorder="1" applyAlignment="1" applyProtection="1">
      <alignment horizontal="left" vertical="center"/>
      <protection locked="0"/>
    </xf>
    <xf numFmtId="0" fontId="3" fillId="2" borderId="1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vertical="center"/>
    </xf>
    <xf numFmtId="0" fontId="8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left" vertical="center"/>
    </xf>
    <xf numFmtId="0" fontId="9" fillId="2" borderId="0" xfId="1" applyFont="1" applyFill="1" applyAlignment="1">
      <alignment horizontal="left" vertical="center"/>
    </xf>
    <xf numFmtId="0" fontId="9" fillId="2" borderId="0" xfId="1" applyFont="1" applyFill="1" applyAlignment="1">
      <alignment vertical="center"/>
    </xf>
    <xf numFmtId="0" fontId="4" fillId="2" borderId="5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 wrapText="1"/>
    </xf>
    <xf numFmtId="43" fontId="4" fillId="2" borderId="5" xfId="2" applyFont="1" applyFill="1" applyBorder="1" applyAlignment="1" applyProtection="1">
      <alignment horizontal="center" vertical="center" wrapText="1"/>
    </xf>
    <xf numFmtId="0" fontId="6" fillId="2" borderId="6" xfId="1" applyFont="1" applyFill="1" applyBorder="1" applyAlignment="1">
      <alignment horizontal="center" vertical="center"/>
    </xf>
    <xf numFmtId="0" fontId="3" fillId="2" borderId="0" xfId="3" applyFill="1"/>
    <xf numFmtId="165" fontId="6" fillId="2" borderId="6" xfId="1" applyNumberFormat="1" applyFont="1" applyFill="1" applyBorder="1" applyAlignment="1">
      <alignment horizontal="center" vertical="center"/>
    </xf>
    <xf numFmtId="165" fontId="6" fillId="2" borderId="6" xfId="1" applyNumberFormat="1" applyFont="1" applyFill="1" applyBorder="1" applyAlignment="1">
      <alignment vertical="center"/>
    </xf>
    <xf numFmtId="165" fontId="6" fillId="2" borderId="6" xfId="1" applyNumberFormat="1" applyFont="1" applyFill="1" applyBorder="1" applyAlignment="1" applyProtection="1">
      <alignment horizontal="center" vertical="center"/>
      <protection locked="0"/>
    </xf>
    <xf numFmtId="0" fontId="6" fillId="2" borderId="6" xfId="1" applyFont="1" applyFill="1" applyBorder="1" applyAlignment="1">
      <alignment vertical="center"/>
    </xf>
    <xf numFmtId="165" fontId="10" fillId="2" borderId="7" xfId="1" applyNumberFormat="1" applyFont="1" applyFill="1" applyBorder="1" applyAlignment="1">
      <alignment vertical="center"/>
    </xf>
    <xf numFmtId="0" fontId="12" fillId="2" borderId="0" xfId="1" applyFont="1" applyFill="1" applyAlignment="1">
      <alignment horizontal="center" vertical="center"/>
    </xf>
    <xf numFmtId="0" fontId="12" fillId="2" borderId="0" xfId="1" applyFont="1" applyFill="1" applyAlignment="1">
      <alignment horizontal="left" vertical="center"/>
    </xf>
    <xf numFmtId="0" fontId="10" fillId="2" borderId="0" xfId="1" applyFont="1" applyFill="1" applyAlignment="1">
      <alignment horizontal="center" vertical="center"/>
    </xf>
    <xf numFmtId="0" fontId="10" fillId="2" borderId="0" xfId="1" applyFont="1" applyFill="1" applyAlignment="1">
      <alignment horizontal="left" vertical="center"/>
    </xf>
    <xf numFmtId="165" fontId="11" fillId="2" borderId="0" xfId="1" applyNumberFormat="1" applyFont="1" applyFill="1" applyAlignment="1">
      <alignment horizontal="center" vertical="center"/>
    </xf>
    <xf numFmtId="165" fontId="10" fillId="2" borderId="0" xfId="1" applyNumberFormat="1" applyFont="1" applyFill="1" applyAlignment="1">
      <alignment vertical="center"/>
    </xf>
    <xf numFmtId="0" fontId="10" fillId="2" borderId="3" xfId="1" applyFont="1" applyFill="1" applyBorder="1" applyAlignment="1">
      <alignment horizontal="center" vertical="center"/>
    </xf>
    <xf numFmtId="0" fontId="10" fillId="2" borderId="3" xfId="1" applyFont="1" applyFill="1" applyBorder="1" applyAlignment="1">
      <alignment horizontal="left" vertical="center"/>
    </xf>
    <xf numFmtId="165" fontId="11" fillId="2" borderId="3" xfId="1" applyNumberFormat="1" applyFont="1" applyFill="1" applyBorder="1" applyAlignment="1">
      <alignment horizontal="center" vertical="center"/>
    </xf>
    <xf numFmtId="0" fontId="3" fillId="2" borderId="11" xfId="1" applyFont="1" applyFill="1" applyBorder="1" applyAlignment="1">
      <alignment vertical="center"/>
    </xf>
    <xf numFmtId="0" fontId="10" fillId="2" borderId="2" xfId="1" applyFont="1" applyFill="1" applyBorder="1" applyAlignment="1">
      <alignment horizontal="left" vertical="center"/>
    </xf>
    <xf numFmtId="165" fontId="10" fillId="2" borderId="2" xfId="1" applyNumberFormat="1" applyFont="1" applyFill="1" applyBorder="1" applyAlignment="1">
      <alignment vertical="center"/>
    </xf>
    <xf numFmtId="9" fontId="10" fillId="2" borderId="0" xfId="4" applyFont="1" applyFill="1" applyBorder="1" applyAlignment="1">
      <alignment vertical="center"/>
    </xf>
    <xf numFmtId="0" fontId="3" fillId="2" borderId="0" xfId="1" applyFont="1" applyFill="1" applyAlignment="1">
      <alignment horizontal="center" vertical="center"/>
    </xf>
    <xf numFmtId="43" fontId="3" fillId="2" borderId="0" xfId="2" applyFont="1" applyFill="1" applyAlignment="1" applyProtection="1">
      <alignment horizontal="right" vertical="center"/>
    </xf>
    <xf numFmtId="43" fontId="3" fillId="0" borderId="0" xfId="2" applyFont="1" applyAlignment="1" applyProtection="1">
      <alignment horizontal="right" vertical="center"/>
    </xf>
    <xf numFmtId="43" fontId="3" fillId="2" borderId="0" xfId="2" applyFont="1" applyFill="1" applyAlignment="1" applyProtection="1">
      <alignment horizontal="center"/>
    </xf>
    <xf numFmtId="43" fontId="3" fillId="2" borderId="0" xfId="2" applyFont="1" applyFill="1" applyAlignment="1" applyProtection="1">
      <alignment horizontal="center" vertical="center"/>
    </xf>
    <xf numFmtId="0" fontId="3" fillId="0" borderId="0" xfId="1" applyFont="1" applyAlignment="1">
      <alignment horizontal="left" vertical="center"/>
    </xf>
    <xf numFmtId="0" fontId="9" fillId="0" borderId="0" xfId="1" applyFont="1" applyAlignment="1">
      <alignment horizontal="center" vertical="center"/>
    </xf>
    <xf numFmtId="0" fontId="9" fillId="0" borderId="0" xfId="1" applyFont="1" applyAlignment="1">
      <alignment horizontal="left" vertical="center"/>
    </xf>
    <xf numFmtId="0" fontId="13" fillId="2" borderId="0" xfId="0" applyFont="1" applyFill="1" applyAlignment="1">
      <alignment horizontal="left" vertical="center" indent="2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5" fillId="0" borderId="0" xfId="5" applyFont="1"/>
    <xf numFmtId="0" fontId="16" fillId="0" borderId="12" xfId="5" applyFont="1" applyBorder="1" applyAlignment="1">
      <alignment vertical="center"/>
    </xf>
    <xf numFmtId="0" fontId="16" fillId="0" borderId="13" xfId="5" applyFont="1" applyBorder="1" applyAlignment="1">
      <alignment vertical="center" wrapText="1"/>
    </xf>
    <xf numFmtId="0" fontId="16" fillId="0" borderId="13" xfId="5" applyFont="1" applyBorder="1" applyAlignment="1">
      <alignment horizontal="center" vertical="center"/>
    </xf>
    <xf numFmtId="0" fontId="18" fillId="0" borderId="13" xfId="5" applyFont="1" applyBorder="1" applyAlignment="1">
      <alignment horizontal="left" vertical="center"/>
    </xf>
    <xf numFmtId="0" fontId="18" fillId="0" borderId="15" xfId="5" applyFont="1" applyBorder="1" applyAlignment="1">
      <alignment horizontal="left" vertical="center"/>
    </xf>
    <xf numFmtId="0" fontId="19" fillId="0" borderId="14" xfId="5" applyFont="1" applyBorder="1" applyAlignment="1">
      <alignment horizontal="left" vertical="center"/>
    </xf>
    <xf numFmtId="0" fontId="16" fillId="0" borderId="16" xfId="5" applyFont="1" applyBorder="1" applyAlignment="1">
      <alignment vertical="center"/>
    </xf>
    <xf numFmtId="0" fontId="16" fillId="0" borderId="0" xfId="5" applyFont="1" applyAlignment="1">
      <alignment vertical="center"/>
    </xf>
    <xf numFmtId="0" fontId="16" fillId="0" borderId="0" xfId="5" applyFont="1" applyAlignment="1">
      <alignment horizontal="center" vertical="center"/>
    </xf>
    <xf numFmtId="0" fontId="18" fillId="0" borderId="0" xfId="5" applyFont="1" applyAlignment="1">
      <alignment horizontal="left" vertical="center"/>
    </xf>
    <xf numFmtId="0" fontId="19" fillId="0" borderId="17" xfId="5" applyFont="1" applyBorder="1" applyAlignment="1">
      <alignment horizontal="left" vertical="center"/>
    </xf>
    <xf numFmtId="0" fontId="16" fillId="0" borderId="19" xfId="5" applyFont="1" applyBorder="1" applyAlignment="1">
      <alignment vertical="center"/>
    </xf>
    <xf numFmtId="0" fontId="16" fillId="0" borderId="1" xfId="5" applyFont="1" applyBorder="1" applyAlignment="1">
      <alignment vertical="center"/>
    </xf>
    <xf numFmtId="0" fontId="16" fillId="0" borderId="1" xfId="5" applyFont="1" applyBorder="1" applyAlignment="1">
      <alignment horizontal="center" vertical="center"/>
    </xf>
    <xf numFmtId="0" fontId="17" fillId="0" borderId="1" xfId="5" applyFont="1" applyBorder="1" applyAlignment="1">
      <alignment horizontal="center" vertical="center"/>
    </xf>
    <xf numFmtId="0" fontId="17" fillId="0" borderId="20" xfId="5" applyFont="1" applyBorder="1" applyAlignment="1">
      <alignment horizontal="center" vertical="center"/>
    </xf>
    <xf numFmtId="0" fontId="18" fillId="0" borderId="1" xfId="5" applyFont="1" applyBorder="1" applyAlignment="1">
      <alignment horizontal="left" vertical="center"/>
    </xf>
    <xf numFmtId="0" fontId="19" fillId="0" borderId="20" xfId="5" applyFont="1" applyBorder="1" applyAlignment="1">
      <alignment horizontal="left" vertical="center"/>
    </xf>
    <xf numFmtId="0" fontId="18" fillId="0" borderId="16" xfId="5" applyFont="1" applyBorder="1" applyAlignment="1">
      <alignment horizontal="left" indent="1"/>
    </xf>
    <xf numFmtId="0" fontId="19" fillId="0" borderId="4" xfId="5" applyFont="1" applyBorder="1" applyAlignment="1">
      <alignment horizontal="left"/>
    </xf>
    <xf numFmtId="0" fontId="19" fillId="0" borderId="4" xfId="5" applyFont="1" applyBorder="1" applyAlignment="1">
      <alignment horizontal="center"/>
    </xf>
    <xf numFmtId="0" fontId="19" fillId="0" borderId="0" xfId="5" applyFont="1" applyAlignment="1">
      <alignment horizontal="center"/>
    </xf>
    <xf numFmtId="0" fontId="18" fillId="0" borderId="0" xfId="5" applyFont="1" applyAlignment="1">
      <alignment horizontal="right" indent="1"/>
    </xf>
    <xf numFmtId="0" fontId="19" fillId="0" borderId="17" xfId="5" applyFont="1" applyBorder="1" applyAlignment="1">
      <alignment horizontal="center"/>
    </xf>
    <xf numFmtId="0" fontId="19" fillId="0" borderId="0" xfId="5" applyFont="1" applyAlignment="1">
      <alignment horizontal="left"/>
    </xf>
    <xf numFmtId="0" fontId="19" fillId="0" borderId="21" xfId="5" applyFont="1" applyBorder="1" applyAlignment="1">
      <alignment horizontal="center"/>
    </xf>
    <xf numFmtId="0" fontId="19" fillId="0" borderId="18" xfId="5" applyFont="1" applyBorder="1" applyAlignment="1">
      <alignment horizontal="center"/>
    </xf>
    <xf numFmtId="0" fontId="19" fillId="0" borderId="18" xfId="5" applyFont="1" applyBorder="1" applyAlignment="1">
      <alignment horizontal="left"/>
    </xf>
    <xf numFmtId="0" fontId="19" fillId="0" borderId="16" xfId="5" applyFont="1" applyBorder="1" applyAlignment="1">
      <alignment horizontal="left" vertical="center" indent="1"/>
    </xf>
    <xf numFmtId="0" fontId="19" fillId="0" borderId="0" xfId="5" applyFont="1" applyAlignment="1">
      <alignment horizontal="left" vertical="center"/>
    </xf>
    <xf numFmtId="0" fontId="19" fillId="0" borderId="0" xfId="5" applyFont="1" applyAlignment="1">
      <alignment horizontal="center" vertical="center"/>
    </xf>
    <xf numFmtId="0" fontId="19" fillId="0" borderId="17" xfId="5" applyFont="1" applyBorder="1" applyAlignment="1">
      <alignment horizontal="center" vertical="center"/>
    </xf>
    <xf numFmtId="0" fontId="15" fillId="0" borderId="0" xfId="5" applyFont="1" applyAlignment="1">
      <alignment vertical="center"/>
    </xf>
    <xf numFmtId="0" fontId="18" fillId="4" borderId="5" xfId="5" applyFont="1" applyFill="1" applyBorder="1" applyAlignment="1">
      <alignment horizontal="center" vertical="center"/>
    </xf>
    <xf numFmtId="0" fontId="18" fillId="4" borderId="22" xfId="5" applyFont="1" applyFill="1" applyBorder="1" applyAlignment="1">
      <alignment horizontal="center" vertical="center"/>
    </xf>
    <xf numFmtId="0" fontId="19" fillId="4" borderId="10" xfId="5" applyFont="1" applyFill="1" applyBorder="1" applyAlignment="1">
      <alignment horizontal="center" vertical="center"/>
    </xf>
    <xf numFmtId="0" fontId="19" fillId="0" borderId="23" xfId="5" applyFont="1" applyBorder="1"/>
    <xf numFmtId="0" fontId="19" fillId="0" borderId="4" xfId="5" applyFont="1" applyBorder="1"/>
    <xf numFmtId="0" fontId="19" fillId="0" borderId="25" xfId="5" applyFont="1" applyBorder="1"/>
    <xf numFmtId="0" fontId="19" fillId="0" borderId="26" xfId="5" applyFont="1" applyBorder="1"/>
    <xf numFmtId="0" fontId="19" fillId="0" borderId="18" xfId="5" applyFont="1" applyBorder="1"/>
    <xf numFmtId="0" fontId="19" fillId="0" borderId="28" xfId="5" applyFont="1" applyBorder="1"/>
    <xf numFmtId="0" fontId="19" fillId="0" borderId="29" xfId="5" applyFont="1" applyBorder="1"/>
    <xf numFmtId="0" fontId="19" fillId="0" borderId="21" xfId="5" applyFont="1" applyBorder="1"/>
    <xf numFmtId="0" fontId="19" fillId="0" borderId="31" xfId="5" applyFont="1" applyBorder="1"/>
    <xf numFmtId="0" fontId="19" fillId="0" borderId="12" xfId="5" applyFont="1" applyBorder="1" applyAlignment="1">
      <alignment horizontal="center" vertical="center"/>
    </xf>
    <xf numFmtId="0" fontId="19" fillId="0" borderId="14" xfId="5" applyFont="1" applyBorder="1"/>
    <xf numFmtId="0" fontId="19" fillId="0" borderId="12" xfId="5" applyFont="1" applyBorder="1" applyAlignment="1">
      <alignment horizontal="left"/>
    </xf>
    <xf numFmtId="0" fontId="19" fillId="0" borderId="13" xfId="5" applyFont="1" applyBorder="1"/>
    <xf numFmtId="0" fontId="15" fillId="0" borderId="13" xfId="5" applyFont="1" applyBorder="1"/>
    <xf numFmtId="0" fontId="19" fillId="0" borderId="13" xfId="5" applyFont="1" applyBorder="1" applyAlignment="1">
      <alignment horizontal="center"/>
    </xf>
    <xf numFmtId="0" fontId="19" fillId="0" borderId="16" xfId="5" applyFont="1" applyBorder="1" applyAlignment="1">
      <alignment horizontal="left"/>
    </xf>
    <xf numFmtId="0" fontId="19" fillId="0" borderId="0" xfId="5" applyFont="1"/>
    <xf numFmtId="0" fontId="19" fillId="0" borderId="17" xfId="5" applyFont="1" applyBorder="1"/>
    <xf numFmtId="0" fontId="15" fillId="0" borderId="19" xfId="5" applyFont="1" applyBorder="1"/>
    <xf numFmtId="0" fontId="15" fillId="0" borderId="1" xfId="5" applyFont="1" applyBorder="1"/>
    <xf numFmtId="0" fontId="15" fillId="0" borderId="20" xfId="5" applyFont="1" applyBorder="1"/>
    <xf numFmtId="0" fontId="20" fillId="0" borderId="0" xfId="5" applyFont="1"/>
    <xf numFmtId="0" fontId="20" fillId="0" borderId="0" xfId="5" applyFont="1" applyAlignment="1">
      <alignment vertical="center"/>
    </xf>
    <xf numFmtId="0" fontId="21" fillId="2" borderId="0" xfId="6" applyFont="1" applyFill="1"/>
    <xf numFmtId="0" fontId="21" fillId="2" borderId="0" xfId="6" applyFont="1" applyFill="1" applyAlignment="1">
      <alignment horizontal="center"/>
    </xf>
    <xf numFmtId="0" fontId="21" fillId="0" borderId="0" xfId="6" applyFont="1"/>
    <xf numFmtId="0" fontId="21" fillId="2" borderId="16" xfId="6" applyFont="1" applyFill="1" applyBorder="1" applyAlignment="1">
      <alignment horizontal="center"/>
    </xf>
    <xf numFmtId="0" fontId="21" fillId="2" borderId="0" xfId="6" applyFont="1" applyFill="1" applyAlignment="1">
      <alignment vertical="center"/>
    </xf>
    <xf numFmtId="0" fontId="21" fillId="2" borderId="17" xfId="6" applyFont="1" applyFill="1" applyBorder="1"/>
    <xf numFmtId="0" fontId="21" fillId="2" borderId="16" xfId="6" applyFont="1" applyFill="1" applyBorder="1" applyAlignment="1">
      <alignment horizontal="center" vertical="center"/>
    </xf>
    <xf numFmtId="0" fontId="21" fillId="2" borderId="4" xfId="6" applyFont="1" applyFill="1" applyBorder="1" applyAlignment="1">
      <alignment vertical="center"/>
    </xf>
    <xf numFmtId="0" fontId="21" fillId="2" borderId="25" xfId="6" applyFont="1" applyFill="1" applyBorder="1" applyAlignment="1">
      <alignment vertical="center"/>
    </xf>
    <xf numFmtId="0" fontId="21" fillId="2" borderId="4" xfId="6" applyFont="1" applyFill="1" applyBorder="1"/>
    <xf numFmtId="0" fontId="21" fillId="2" borderId="32" xfId="6" applyFont="1" applyFill="1" applyBorder="1" applyAlignment="1">
      <alignment horizontal="center" vertical="center"/>
    </xf>
    <xf numFmtId="0" fontId="21" fillId="2" borderId="33" xfId="6" applyFont="1" applyFill="1" applyBorder="1" applyAlignment="1">
      <alignment horizontal="center" vertical="center"/>
    </xf>
    <xf numFmtId="0" fontId="23" fillId="2" borderId="33" xfId="6" applyFont="1" applyFill="1" applyBorder="1" applyAlignment="1">
      <alignment horizontal="center" vertical="center" wrapText="1"/>
    </xf>
    <xf numFmtId="0" fontId="21" fillId="2" borderId="34" xfId="6" applyFont="1" applyFill="1" applyBorder="1" applyAlignment="1">
      <alignment horizontal="center" vertical="center" wrapText="1"/>
    </xf>
    <xf numFmtId="0" fontId="21" fillId="2" borderId="35" xfId="6" applyFont="1" applyFill="1" applyBorder="1" applyAlignment="1">
      <alignment horizontal="center" vertical="center" wrapText="1"/>
    </xf>
    <xf numFmtId="0" fontId="21" fillId="2" borderId="32" xfId="6" applyFont="1" applyFill="1" applyBorder="1" applyAlignment="1">
      <alignment horizontal="center"/>
    </xf>
    <xf numFmtId="0" fontId="24" fillId="2" borderId="33" xfId="6" applyFont="1" applyFill="1" applyBorder="1"/>
    <xf numFmtId="43" fontId="24" fillId="2" borderId="33" xfId="7" applyFont="1" applyFill="1" applyBorder="1"/>
    <xf numFmtId="43" fontId="24" fillId="2" borderId="34" xfId="7" applyFont="1" applyFill="1" applyBorder="1" applyAlignment="1">
      <alignment horizontal="center"/>
    </xf>
    <xf numFmtId="43" fontId="24" fillId="2" borderId="35" xfId="7" applyFont="1" applyFill="1" applyBorder="1" applyAlignment="1">
      <alignment horizontal="center"/>
    </xf>
    <xf numFmtId="43" fontId="21" fillId="0" borderId="0" xfId="7" applyFont="1"/>
    <xf numFmtId="43" fontId="21" fillId="0" borderId="0" xfId="6" applyNumberFormat="1" applyFont="1"/>
    <xf numFmtId="0" fontId="24" fillId="2" borderId="36" xfId="6" applyFont="1" applyFill="1" applyBorder="1"/>
    <xf numFmtId="43" fontId="24" fillId="2" borderId="36" xfId="7" applyFont="1" applyFill="1" applyBorder="1"/>
    <xf numFmtId="0" fontId="25" fillId="2" borderId="18" xfId="6" applyFont="1" applyFill="1" applyBorder="1" applyAlignment="1">
      <alignment horizontal="center" vertical="center"/>
    </xf>
    <xf numFmtId="43" fontId="21" fillId="2" borderId="35" xfId="7" applyFont="1" applyFill="1" applyBorder="1" applyAlignment="1">
      <alignment horizontal="center"/>
    </xf>
    <xf numFmtId="0" fontId="24" fillId="2" borderId="0" xfId="6" applyFont="1" applyFill="1"/>
    <xf numFmtId="0" fontId="21" fillId="2" borderId="16" xfId="6" applyFont="1" applyFill="1" applyBorder="1" applyAlignment="1">
      <alignment horizontal="left"/>
    </xf>
    <xf numFmtId="43" fontId="24" fillId="2" borderId="0" xfId="6" applyNumberFormat="1" applyFont="1" applyFill="1"/>
    <xf numFmtId="43" fontId="24" fillId="2" borderId="0" xfId="7" applyFont="1" applyFill="1"/>
    <xf numFmtId="0" fontId="21" fillId="2" borderId="38" xfId="6" applyFont="1" applyFill="1" applyBorder="1" applyAlignment="1">
      <alignment horizontal="center"/>
    </xf>
    <xf numFmtId="0" fontId="21" fillId="2" borderId="39" xfId="6" applyFont="1" applyFill="1" applyBorder="1"/>
    <xf numFmtId="0" fontId="21" fillId="2" borderId="40" xfId="6" applyFont="1" applyFill="1" applyBorder="1"/>
    <xf numFmtId="0" fontId="21" fillId="2" borderId="41" xfId="6" applyFont="1" applyFill="1" applyBorder="1"/>
    <xf numFmtId="0" fontId="21" fillId="2" borderId="16" xfId="6" applyFont="1" applyFill="1" applyBorder="1"/>
    <xf numFmtId="0" fontId="25" fillId="2" borderId="16" xfId="6" applyFont="1" applyFill="1" applyBorder="1" applyAlignment="1">
      <alignment horizontal="left"/>
    </xf>
    <xf numFmtId="0" fontId="25" fillId="2" borderId="16" xfId="6" applyFont="1" applyFill="1" applyBorder="1" applyAlignment="1">
      <alignment horizontal="center"/>
    </xf>
    <xf numFmtId="0" fontId="25" fillId="2" borderId="3" xfId="6" applyFont="1" applyFill="1" applyBorder="1"/>
    <xf numFmtId="0" fontId="21" fillId="2" borderId="3" xfId="6" applyFont="1" applyFill="1" applyBorder="1"/>
    <xf numFmtId="0" fontId="25" fillId="2" borderId="11" xfId="6" applyFont="1" applyFill="1" applyBorder="1"/>
    <xf numFmtId="43" fontId="21" fillId="2" borderId="11" xfId="7" applyFont="1" applyFill="1" applyBorder="1"/>
    <xf numFmtId="0" fontId="21" fillId="2" borderId="11" xfId="6" applyFont="1" applyFill="1" applyBorder="1"/>
    <xf numFmtId="0" fontId="25" fillId="2" borderId="0" xfId="6" applyFont="1" applyFill="1"/>
    <xf numFmtId="43" fontId="21" fillId="2" borderId="0" xfId="7" applyFont="1" applyFill="1"/>
    <xf numFmtId="0" fontId="21" fillId="2" borderId="19" xfId="6" applyFont="1" applyFill="1" applyBorder="1" applyAlignment="1">
      <alignment horizontal="center"/>
    </xf>
    <xf numFmtId="0" fontId="21" fillId="2" borderId="1" xfId="6" applyFont="1" applyFill="1" applyBorder="1"/>
    <xf numFmtId="0" fontId="21" fillId="2" borderId="20" xfId="6" applyFont="1" applyFill="1" applyBorder="1" applyAlignment="1">
      <alignment horizontal="center"/>
    </xf>
    <xf numFmtId="0" fontId="21" fillId="0" borderId="0" xfId="6" applyFont="1" applyAlignment="1">
      <alignment horizontal="center"/>
    </xf>
    <xf numFmtId="14" fontId="18" fillId="0" borderId="18" xfId="5" applyNumberFormat="1" applyFont="1" applyBorder="1" applyAlignment="1">
      <alignment horizontal="left" vertical="center"/>
    </xf>
    <xf numFmtId="0" fontId="21" fillId="2" borderId="17" xfId="6" applyFont="1" applyFill="1" applyBorder="1" applyAlignment="1">
      <alignment vertical="center"/>
    </xf>
    <xf numFmtId="0" fontId="25" fillId="0" borderId="12" xfId="5" applyFont="1" applyBorder="1" applyAlignment="1">
      <alignment horizontal="left" vertical="center"/>
    </xf>
    <xf numFmtId="0" fontId="25" fillId="2" borderId="14" xfId="6" applyFont="1" applyFill="1" applyBorder="1" applyAlignment="1">
      <alignment vertical="center"/>
    </xf>
    <xf numFmtId="0" fontId="26" fillId="6" borderId="33" xfId="6" applyFont="1" applyFill="1" applyBorder="1" applyAlignment="1">
      <alignment horizontal="center" vertical="center" wrapText="1"/>
    </xf>
    <xf numFmtId="0" fontId="26" fillId="6" borderId="33" xfId="6" applyFont="1" applyFill="1" applyBorder="1" applyAlignment="1">
      <alignment horizontal="center" vertical="center"/>
    </xf>
    <xf numFmtId="0" fontId="26" fillId="6" borderId="35" xfId="6" applyFont="1" applyFill="1" applyBorder="1" applyAlignment="1">
      <alignment horizontal="center" vertical="center" wrapText="1"/>
    </xf>
    <xf numFmtId="0" fontId="27" fillId="2" borderId="32" xfId="6" applyFont="1" applyFill="1" applyBorder="1" applyAlignment="1">
      <alignment horizontal="center"/>
    </xf>
    <xf numFmtId="0" fontId="27" fillId="2" borderId="33" xfId="6" applyFont="1" applyFill="1" applyBorder="1"/>
    <xf numFmtId="43" fontId="27" fillId="2" borderId="33" xfId="7" applyFont="1" applyFill="1" applyBorder="1"/>
    <xf numFmtId="43" fontId="27" fillId="2" borderId="35" xfId="7" applyFont="1" applyFill="1" applyBorder="1" applyAlignment="1">
      <alignment horizontal="center"/>
    </xf>
    <xf numFmtId="0" fontId="27" fillId="2" borderId="36" xfId="6" applyFont="1" applyFill="1" applyBorder="1"/>
    <xf numFmtId="43" fontId="27" fillId="2" borderId="36" xfId="7" applyFont="1" applyFill="1" applyBorder="1"/>
    <xf numFmtId="0" fontId="27" fillId="2" borderId="42" xfId="6" applyFont="1" applyFill="1" applyBorder="1" applyAlignment="1">
      <alignment horizontal="center"/>
    </xf>
    <xf numFmtId="0" fontId="27" fillId="2" borderId="43" xfId="6" applyFont="1" applyFill="1" applyBorder="1"/>
    <xf numFmtId="43" fontId="27" fillId="2" borderId="43" xfId="7" applyFont="1" applyFill="1" applyBorder="1"/>
    <xf numFmtId="0" fontId="27" fillId="2" borderId="16" xfId="6" applyFont="1" applyFill="1" applyBorder="1" applyAlignment="1">
      <alignment horizontal="center"/>
    </xf>
    <xf numFmtId="0" fontId="27" fillId="2" borderId="0" xfId="6" applyFont="1" applyFill="1"/>
    <xf numFmtId="0" fontId="27" fillId="2" borderId="17" xfId="6" applyFont="1" applyFill="1" applyBorder="1"/>
    <xf numFmtId="0" fontId="27" fillId="2" borderId="19" xfId="6" applyFont="1" applyFill="1" applyBorder="1" applyAlignment="1">
      <alignment horizontal="center"/>
    </xf>
    <xf numFmtId="0" fontId="27" fillId="2" borderId="1" xfId="6" applyFont="1" applyFill="1" applyBorder="1"/>
    <xf numFmtId="0" fontId="27" fillId="2" borderId="20" xfId="6" applyFont="1" applyFill="1" applyBorder="1" applyAlignment="1">
      <alignment horizontal="center"/>
    </xf>
    <xf numFmtId="43" fontId="28" fillId="2" borderId="45" xfId="7" applyFont="1" applyFill="1" applyBorder="1" applyAlignment="1">
      <alignment horizontal="center" vertical="center"/>
    </xf>
    <xf numFmtId="43" fontId="28" fillId="2" borderId="46" xfId="7" applyFont="1" applyFill="1" applyBorder="1" applyAlignment="1">
      <alignment horizontal="center" vertical="center"/>
    </xf>
    <xf numFmtId="0" fontId="21" fillId="2" borderId="0" xfId="6" applyFont="1" applyFill="1" applyAlignment="1">
      <alignment horizontal="left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21" fillId="2" borderId="0" xfId="6" applyFont="1" applyFill="1" applyAlignment="1">
      <alignment horizontal="left" vertical="center"/>
    </xf>
    <xf numFmtId="0" fontId="29" fillId="2" borderId="0" xfId="0" applyFont="1" applyFill="1" applyAlignment="1">
      <alignment horizontal="right" vertical="center"/>
    </xf>
    <xf numFmtId="1" fontId="30" fillId="3" borderId="4" xfId="0" applyNumberFormat="1" applyFont="1" applyFill="1" applyBorder="1" applyAlignment="1" applyProtection="1">
      <alignment horizontal="center" vertical="center"/>
      <protection locked="0"/>
    </xf>
    <xf numFmtId="0" fontId="29" fillId="2" borderId="0" xfId="0" applyFont="1" applyFill="1" applyAlignment="1">
      <alignment vertical="center"/>
    </xf>
    <xf numFmtId="0" fontId="31" fillId="2" borderId="0" xfId="1" applyFont="1" applyFill="1" applyAlignment="1">
      <alignment horizontal="left" vertical="center"/>
    </xf>
    <xf numFmtId="167" fontId="29" fillId="2" borderId="0" xfId="0" applyNumberFormat="1" applyFont="1" applyFill="1" applyAlignment="1">
      <alignment horizontal="left" vertical="center"/>
    </xf>
    <xf numFmtId="167" fontId="32" fillId="2" borderId="0" xfId="0" applyNumberFormat="1" applyFont="1" applyFill="1" applyAlignment="1">
      <alignment horizontal="left" vertical="center"/>
    </xf>
    <xf numFmtId="165" fontId="10" fillId="2" borderId="5" xfId="1" applyNumberFormat="1" applyFont="1" applyFill="1" applyBorder="1" applyAlignment="1">
      <alignment vertical="center"/>
    </xf>
    <xf numFmtId="0" fontId="10" fillId="2" borderId="8" xfId="1" applyFont="1" applyFill="1" applyBorder="1" applyAlignment="1">
      <alignment horizontal="right" vertical="center"/>
    </xf>
    <xf numFmtId="0" fontId="10" fillId="2" borderId="9" xfId="1" applyFont="1" applyFill="1" applyBorder="1" applyAlignment="1">
      <alignment horizontal="right" vertical="center"/>
    </xf>
    <xf numFmtId="165" fontId="11" fillId="2" borderId="9" xfId="1" applyNumberFormat="1" applyFont="1" applyFill="1" applyBorder="1" applyAlignment="1">
      <alignment horizontal="right" vertical="center"/>
    </xf>
    <xf numFmtId="0" fontId="33" fillId="2" borderId="10" xfId="0" applyFont="1" applyFill="1" applyBorder="1" applyAlignment="1">
      <alignment horizontal="right" vertical="center"/>
    </xf>
    <xf numFmtId="0" fontId="34" fillId="2" borderId="47" xfId="0" applyFont="1" applyFill="1" applyBorder="1" applyAlignment="1">
      <alignment horizontal="right" vertical="center"/>
    </xf>
    <xf numFmtId="0" fontId="10" fillId="2" borderId="22" xfId="1" applyFont="1" applyFill="1" applyBorder="1" applyAlignment="1">
      <alignment horizontal="right" vertical="center"/>
    </xf>
    <xf numFmtId="165" fontId="9" fillId="2" borderId="7" xfId="1" applyNumberFormat="1" applyFont="1" applyFill="1" applyBorder="1" applyAlignment="1">
      <alignment vertical="center"/>
    </xf>
    <xf numFmtId="0" fontId="25" fillId="0" borderId="16" xfId="5" applyFont="1" applyBorder="1" applyAlignment="1">
      <alignment horizontal="left" vertical="center"/>
    </xf>
    <xf numFmtId="0" fontId="25" fillId="2" borderId="17" xfId="6" applyFont="1" applyFill="1" applyBorder="1" applyAlignment="1">
      <alignment vertical="center"/>
    </xf>
    <xf numFmtId="0" fontId="21" fillId="2" borderId="1" xfId="6" applyFont="1" applyFill="1" applyBorder="1" applyAlignment="1">
      <alignment vertical="center"/>
    </xf>
    <xf numFmtId="0" fontId="21" fillId="2" borderId="20" xfId="6" applyFont="1" applyFill="1" applyBorder="1"/>
    <xf numFmtId="0" fontId="21" fillId="0" borderId="13" xfId="5" applyFont="1" applyBorder="1" applyAlignment="1">
      <alignment horizontal="left" vertical="center"/>
    </xf>
    <xf numFmtId="166" fontId="21" fillId="0" borderId="0" xfId="5" applyNumberFormat="1" applyFont="1" applyAlignment="1">
      <alignment horizontal="left" vertical="center"/>
    </xf>
    <xf numFmtId="0" fontId="25" fillId="2" borderId="19" xfId="6" applyFont="1" applyFill="1" applyBorder="1"/>
    <xf numFmtId="0" fontId="21" fillId="2" borderId="15" xfId="6" applyFont="1" applyFill="1" applyBorder="1" applyAlignment="1">
      <alignment vertical="center"/>
    </xf>
    <xf numFmtId="0" fontId="21" fillId="2" borderId="13" xfId="6" applyFont="1" applyFill="1" applyBorder="1" applyAlignment="1">
      <alignment vertical="center"/>
    </xf>
    <xf numFmtId="164" fontId="19" fillId="0" borderId="4" xfId="8" applyFont="1" applyBorder="1" applyAlignment="1">
      <alignment horizontal="left"/>
    </xf>
    <xf numFmtId="164" fontId="19" fillId="0" borderId="24" xfId="8" applyFont="1" applyBorder="1"/>
    <xf numFmtId="164" fontId="19" fillId="0" borderId="27" xfId="8" applyFont="1" applyBorder="1"/>
    <xf numFmtId="164" fontId="19" fillId="0" borderId="30" xfId="8" applyFont="1" applyBorder="1"/>
    <xf numFmtId="164" fontId="19" fillId="0" borderId="22" xfId="8" applyFont="1" applyBorder="1" applyAlignment="1">
      <alignment horizontal="center" vertical="center"/>
    </xf>
    <xf numFmtId="168" fontId="0" fillId="0" borderId="0" xfId="8" applyNumberFormat="1" applyFont="1"/>
    <xf numFmtId="0" fontId="36" fillId="0" borderId="0" xfId="0" applyFont="1" applyAlignment="1">
      <alignment horizontal="center"/>
    </xf>
    <xf numFmtId="0" fontId="37" fillId="2" borderId="0" xfId="3" applyFont="1" applyFill="1"/>
    <xf numFmtId="0" fontId="18" fillId="7" borderId="6" xfId="5" applyFont="1" applyFill="1" applyBorder="1" applyAlignment="1">
      <alignment horizontal="center" vertical="center"/>
    </xf>
    <xf numFmtId="0" fontId="18" fillId="7" borderId="16" xfId="5" applyFont="1" applyFill="1" applyBorder="1" applyAlignment="1">
      <alignment horizontal="center" vertical="center"/>
    </xf>
    <xf numFmtId="0" fontId="19" fillId="7" borderId="17" xfId="5" applyFont="1" applyFill="1" applyBorder="1" applyAlignment="1">
      <alignment horizontal="center" vertical="center"/>
    </xf>
    <xf numFmtId="0" fontId="37" fillId="7" borderId="0" xfId="3" applyFont="1" applyFill="1"/>
    <xf numFmtId="0" fontId="19" fillId="7" borderId="18" xfId="5" applyFont="1" applyFill="1" applyBorder="1"/>
    <xf numFmtId="0" fontId="0" fillId="7" borderId="0" xfId="0" applyFill="1" applyAlignment="1">
      <alignment horizontal="center"/>
    </xf>
    <xf numFmtId="0" fontId="39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168" fontId="38" fillId="0" borderId="0" xfId="8" applyNumberFormat="1" applyFont="1" applyAlignment="1">
      <alignment vertical="center"/>
    </xf>
    <xf numFmtId="0" fontId="41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38" fillId="0" borderId="0" xfId="0" applyFont="1" applyAlignment="1">
      <alignment horizontal="right" vertical="center"/>
    </xf>
    <xf numFmtId="168" fontId="38" fillId="0" borderId="0" xfId="8" applyNumberFormat="1" applyFont="1" applyAlignment="1">
      <alignment horizontal="center" vertical="center"/>
    </xf>
    <xf numFmtId="0" fontId="38" fillId="7" borderId="0" xfId="0" applyFont="1" applyFill="1" applyAlignment="1">
      <alignment horizontal="right" vertical="center"/>
    </xf>
    <xf numFmtId="0" fontId="38" fillId="7" borderId="0" xfId="0" applyFont="1" applyFill="1" applyAlignment="1">
      <alignment horizontal="center" vertical="center"/>
    </xf>
    <xf numFmtId="0" fontId="38" fillId="8" borderId="0" xfId="0" applyFont="1" applyFill="1" applyAlignment="1">
      <alignment horizontal="center" vertical="center"/>
    </xf>
    <xf numFmtId="0" fontId="43" fillId="9" borderId="0" xfId="0" applyFont="1" applyFill="1" applyAlignment="1">
      <alignment horizontal="center" vertical="center"/>
    </xf>
    <xf numFmtId="0" fontId="38" fillId="9" borderId="0" xfId="0" applyFont="1" applyFill="1" applyAlignment="1">
      <alignment horizontal="center" vertical="center"/>
    </xf>
    <xf numFmtId="0" fontId="38" fillId="9" borderId="0" xfId="0" applyFont="1" applyFill="1" applyAlignment="1">
      <alignment vertical="center"/>
    </xf>
    <xf numFmtId="0" fontId="39" fillId="0" borderId="0" xfId="0" applyFont="1" applyAlignment="1">
      <alignment vertical="center" wrapText="1"/>
    </xf>
    <xf numFmtId="0" fontId="42" fillId="0" borderId="0" xfId="0" applyFont="1" applyAlignment="1">
      <alignment vertical="center" wrapText="1"/>
    </xf>
    <xf numFmtId="0" fontId="21" fillId="2" borderId="1" xfId="6" applyFont="1" applyFill="1" applyBorder="1" applyAlignment="1">
      <alignment horizontal="center"/>
    </xf>
    <xf numFmtId="0" fontId="42" fillId="10" borderId="0" xfId="0" applyFont="1" applyFill="1" applyAlignment="1">
      <alignment vertical="center"/>
    </xf>
    <xf numFmtId="0" fontId="38" fillId="10" borderId="0" xfId="0" applyFont="1" applyFill="1" applyAlignment="1">
      <alignment vertical="center"/>
    </xf>
    <xf numFmtId="0" fontId="41" fillId="10" borderId="0" xfId="0" applyFont="1" applyFill="1" applyAlignment="1">
      <alignment vertical="center"/>
    </xf>
    <xf numFmtId="0" fontId="35" fillId="0" borderId="0" xfId="1" applyFont="1" applyAlignment="1">
      <alignment vertical="center"/>
    </xf>
    <xf numFmtId="0" fontId="35" fillId="2" borderId="0" xfId="1" applyFont="1" applyFill="1" applyAlignment="1">
      <alignment vertical="center"/>
    </xf>
    <xf numFmtId="167" fontId="29" fillId="2" borderId="0" xfId="1" applyNumberFormat="1" applyFont="1" applyFill="1" applyAlignment="1">
      <alignment horizontal="left" vertical="center"/>
    </xf>
    <xf numFmtId="0" fontId="45" fillId="3" borderId="3" xfId="1" applyFont="1" applyFill="1" applyBorder="1" applyAlignment="1" applyProtection="1">
      <alignment horizontal="left" vertical="center"/>
      <protection locked="0"/>
    </xf>
    <xf numFmtId="0" fontId="45" fillId="3" borderId="3" xfId="1" applyFont="1" applyFill="1" applyBorder="1" applyAlignment="1">
      <alignment vertical="center"/>
    </xf>
    <xf numFmtId="3" fontId="45" fillId="3" borderId="3" xfId="1" applyNumberFormat="1" applyFont="1" applyFill="1" applyBorder="1" applyAlignment="1">
      <alignment vertical="center"/>
    </xf>
    <xf numFmtId="0" fontId="46" fillId="2" borderId="0" xfId="1" applyFont="1" applyFill="1" applyAlignment="1">
      <alignment horizontal="right" vertical="center"/>
    </xf>
    <xf numFmtId="3" fontId="45" fillId="3" borderId="3" xfId="1" applyNumberFormat="1" applyFont="1" applyFill="1" applyBorder="1" applyAlignment="1" applyProtection="1">
      <alignment horizontal="left" vertical="center"/>
      <protection locked="0"/>
    </xf>
    <xf numFmtId="3" fontId="45" fillId="3" borderId="3" xfId="1" applyNumberFormat="1" applyFont="1" applyFill="1" applyBorder="1" applyAlignment="1" applyProtection="1">
      <alignment vertical="center"/>
      <protection locked="0"/>
    </xf>
    <xf numFmtId="167" fontId="47" fillId="2" borderId="0" xfId="1" applyNumberFormat="1" applyFont="1" applyFill="1" applyAlignment="1">
      <alignment horizontal="left" vertical="center" wrapText="1"/>
    </xf>
    <xf numFmtId="0" fontId="30" fillId="3" borderId="3" xfId="1" applyFont="1" applyFill="1" applyBorder="1" applyAlignment="1" applyProtection="1">
      <alignment horizontal="left" vertical="center"/>
      <protection locked="0"/>
    </xf>
    <xf numFmtId="0" fontId="13" fillId="0" borderId="0" xfId="1" applyFont="1" applyAlignment="1">
      <alignment vertical="center"/>
    </xf>
    <xf numFmtId="0" fontId="35" fillId="2" borderId="1" xfId="1" applyFont="1" applyFill="1" applyBorder="1" applyAlignment="1">
      <alignment horizontal="left" vertical="center"/>
    </xf>
    <xf numFmtId="0" fontId="35" fillId="2" borderId="1" xfId="1" applyFont="1" applyFill="1" applyBorder="1" applyAlignment="1">
      <alignment vertical="center"/>
    </xf>
    <xf numFmtId="0" fontId="48" fillId="2" borderId="0" xfId="1" applyFont="1" applyFill="1" applyAlignment="1">
      <alignment horizontal="left" vertical="center"/>
    </xf>
    <xf numFmtId="0" fontId="35" fillId="2" borderId="0" xfId="1" applyFont="1" applyFill="1" applyAlignment="1">
      <alignment horizontal="left" vertical="center"/>
    </xf>
    <xf numFmtId="0" fontId="29" fillId="2" borderId="5" xfId="1" applyFont="1" applyFill="1" applyBorder="1" applyAlignment="1">
      <alignment horizontal="center" vertical="center"/>
    </xf>
    <xf numFmtId="43" fontId="29" fillId="2" borderId="5" xfId="2" applyFont="1" applyFill="1" applyBorder="1" applyAlignment="1" applyProtection="1">
      <alignment horizontal="center" vertical="center" wrapText="1"/>
    </xf>
    <xf numFmtId="0" fontId="45" fillId="2" borderId="6" xfId="1" applyFont="1" applyFill="1" applyBorder="1" applyAlignment="1">
      <alignment horizontal="center" vertical="center"/>
    </xf>
    <xf numFmtId="0" fontId="45" fillId="2" borderId="13" xfId="1" applyFont="1" applyFill="1" applyBorder="1" applyAlignment="1">
      <alignment vertical="center"/>
    </xf>
    <xf numFmtId="0" fontId="45" fillId="2" borderId="14" xfId="1" applyFont="1" applyFill="1" applyBorder="1" applyAlignment="1">
      <alignment vertical="center"/>
    </xf>
    <xf numFmtId="165" fontId="45" fillId="2" borderId="6" xfId="1" applyNumberFormat="1" applyFont="1" applyFill="1" applyBorder="1" applyAlignment="1">
      <alignment horizontal="center" vertical="center"/>
    </xf>
    <xf numFmtId="169" fontId="45" fillId="2" borderId="6" xfId="1" applyNumberFormat="1" applyFont="1" applyFill="1" applyBorder="1" applyAlignment="1">
      <alignment vertical="center"/>
    </xf>
    <xf numFmtId="0" fontId="45" fillId="2" borderId="0" xfId="1" applyFont="1" applyFill="1" applyAlignment="1">
      <alignment vertical="center"/>
    </xf>
    <xf numFmtId="0" fontId="45" fillId="2" borderId="17" xfId="1" applyFont="1" applyFill="1" applyBorder="1" applyAlignment="1">
      <alignment vertical="center"/>
    </xf>
    <xf numFmtId="0" fontId="45" fillId="2" borderId="0" xfId="1" applyFont="1" applyFill="1" applyAlignment="1">
      <alignment horizontal="left" vertical="center"/>
    </xf>
    <xf numFmtId="0" fontId="45" fillId="2" borderId="17" xfId="1" applyFont="1" applyFill="1" applyBorder="1" applyAlignment="1">
      <alignment horizontal="left" vertical="center"/>
    </xf>
    <xf numFmtId="165" fontId="45" fillId="2" borderId="6" xfId="1" applyNumberFormat="1" applyFont="1" applyFill="1" applyBorder="1" applyAlignment="1" applyProtection="1">
      <alignment horizontal="center" vertical="center"/>
      <protection locked="0"/>
    </xf>
    <xf numFmtId="0" fontId="45" fillId="2" borderId="1" xfId="1" applyFont="1" applyFill="1" applyBorder="1" applyAlignment="1">
      <alignment horizontal="left" vertical="center"/>
    </xf>
    <xf numFmtId="0" fontId="45" fillId="2" borderId="20" xfId="1" applyFont="1" applyFill="1" applyBorder="1" applyAlignment="1">
      <alignment horizontal="left" vertical="center"/>
    </xf>
    <xf numFmtId="0" fontId="34" fillId="2" borderId="22" xfId="1" applyFont="1" applyFill="1" applyBorder="1" applyAlignment="1">
      <alignment horizontal="left" vertical="center"/>
    </xf>
    <xf numFmtId="0" fontId="34" fillId="2" borderId="9" xfId="1" applyFont="1" applyFill="1" applyBorder="1" applyAlignment="1">
      <alignment horizontal="left" vertical="center"/>
    </xf>
    <xf numFmtId="165" fontId="49" fillId="2" borderId="9" xfId="1" applyNumberFormat="1" applyFont="1" applyFill="1" applyBorder="1" applyAlignment="1">
      <alignment horizontal="center" vertical="center"/>
    </xf>
    <xf numFmtId="169" fontId="34" fillId="2" borderId="5" xfId="1" applyNumberFormat="1" applyFont="1" applyFill="1" applyBorder="1" applyAlignment="1">
      <alignment vertical="center"/>
    </xf>
    <xf numFmtId="0" fontId="33" fillId="2" borderId="0" xfId="1" applyFont="1" applyFill="1" applyAlignment="1">
      <alignment horizontal="center" vertical="center"/>
    </xf>
    <xf numFmtId="0" fontId="33" fillId="2" borderId="0" xfId="1" applyFont="1" applyFill="1" applyAlignment="1">
      <alignment horizontal="left" vertical="center"/>
    </xf>
    <xf numFmtId="0" fontId="34" fillId="2" borderId="0" xfId="1" applyFont="1" applyFill="1" applyAlignment="1">
      <alignment horizontal="center" vertical="center"/>
    </xf>
    <xf numFmtId="0" fontId="34" fillId="2" borderId="0" xfId="1" applyFont="1" applyFill="1" applyAlignment="1">
      <alignment horizontal="left" vertical="center"/>
    </xf>
    <xf numFmtId="165" fontId="49" fillId="2" borderId="0" xfId="1" applyNumberFormat="1" applyFont="1" applyFill="1" applyAlignment="1">
      <alignment horizontal="center" vertical="center"/>
    </xf>
    <xf numFmtId="165" fontId="34" fillId="2" borderId="0" xfId="1" applyNumberFormat="1" applyFont="1" applyFill="1" applyAlignment="1">
      <alignment vertical="center"/>
    </xf>
    <xf numFmtId="0" fontId="50" fillId="2" borderId="0" xfId="1" applyFont="1" applyFill="1" applyAlignment="1">
      <alignment horizontal="left" vertical="center"/>
    </xf>
    <xf numFmtId="0" fontId="35" fillId="2" borderId="48" xfId="1" applyFont="1" applyFill="1" applyBorder="1" applyAlignment="1">
      <alignment vertical="center"/>
    </xf>
    <xf numFmtId="0" fontId="34" fillId="2" borderId="2" xfId="1" applyFont="1" applyFill="1" applyBorder="1" applyAlignment="1">
      <alignment horizontal="left" vertical="center"/>
    </xf>
    <xf numFmtId="165" fontId="34" fillId="2" borderId="2" xfId="1" applyNumberFormat="1" applyFont="1" applyFill="1" applyBorder="1" applyAlignment="1">
      <alignment vertical="center"/>
    </xf>
    <xf numFmtId="9" fontId="34" fillId="2" borderId="0" xfId="4" applyFont="1" applyFill="1" applyBorder="1" applyAlignment="1">
      <alignment vertical="center"/>
    </xf>
    <xf numFmtId="43" fontId="35" fillId="0" borderId="0" xfId="2" applyFont="1" applyAlignment="1" applyProtection="1">
      <alignment horizontal="right" vertical="center"/>
    </xf>
    <xf numFmtId="43" fontId="35" fillId="2" borderId="0" xfId="2" applyFont="1" applyFill="1" applyAlignment="1" applyProtection="1">
      <alignment horizontal="right" vertical="center"/>
    </xf>
    <xf numFmtId="0" fontId="35" fillId="2" borderId="0" xfId="1" applyFont="1" applyFill="1" applyAlignment="1">
      <alignment horizontal="center" vertical="center"/>
    </xf>
    <xf numFmtId="170" fontId="34" fillId="2" borderId="0" xfId="2" applyNumberFormat="1" applyFont="1" applyFill="1" applyAlignment="1" applyProtection="1">
      <alignment horizontal="right" vertical="center"/>
    </xf>
    <xf numFmtId="43" fontId="35" fillId="2" borderId="0" xfId="2" applyFont="1" applyFill="1" applyAlignment="1" applyProtection="1">
      <alignment horizontal="center" vertical="center"/>
    </xf>
    <xf numFmtId="0" fontId="35" fillId="0" borderId="0" xfId="1" applyFont="1" applyAlignment="1">
      <alignment horizontal="center" vertical="center"/>
    </xf>
    <xf numFmtId="0" fontId="35" fillId="0" borderId="0" xfId="1" applyFont="1" applyAlignment="1">
      <alignment horizontal="left" vertical="center"/>
    </xf>
    <xf numFmtId="0" fontId="50" fillId="0" borderId="0" xfId="1" applyFont="1" applyAlignment="1">
      <alignment horizontal="center" vertical="center"/>
    </xf>
    <xf numFmtId="0" fontId="50" fillId="0" borderId="0" xfId="1" applyFont="1" applyAlignment="1">
      <alignment horizontal="left" vertical="center"/>
    </xf>
    <xf numFmtId="0" fontId="29" fillId="0" borderId="0" xfId="1" applyFont="1" applyAlignment="1">
      <alignment horizontal="center" vertical="center"/>
    </xf>
    <xf numFmtId="0" fontId="29" fillId="0" borderId="0" xfId="1" applyFont="1" applyAlignment="1">
      <alignment horizontal="left" vertical="center"/>
    </xf>
    <xf numFmtId="0" fontId="33" fillId="0" borderId="0" xfId="1" applyFont="1" applyAlignment="1">
      <alignment horizontal="left" vertical="center"/>
    </xf>
    <xf numFmtId="0" fontId="33" fillId="0" borderId="0" xfId="1" applyFont="1" applyAlignment="1">
      <alignment horizontal="center" vertical="center"/>
    </xf>
    <xf numFmtId="0" fontId="50" fillId="0" borderId="0" xfId="1" applyFont="1" applyAlignment="1">
      <alignment vertical="center"/>
    </xf>
    <xf numFmtId="0" fontId="13" fillId="2" borderId="0" xfId="1" applyFont="1" applyFill="1" applyAlignment="1">
      <alignment vertical="center"/>
    </xf>
    <xf numFmtId="0" fontId="45" fillId="2" borderId="16" xfId="1" applyFont="1" applyFill="1" applyBorder="1" applyAlignment="1">
      <alignment horizontal="center" vertical="center"/>
    </xf>
    <xf numFmtId="0" fontId="45" fillId="2" borderId="12" xfId="1" applyFont="1" applyFill="1" applyBorder="1" applyAlignment="1">
      <alignment horizontal="center" vertical="center"/>
    </xf>
    <xf numFmtId="0" fontId="45" fillId="2" borderId="19" xfId="1" applyFont="1" applyFill="1" applyBorder="1" applyAlignment="1">
      <alignment horizontal="center" vertical="center"/>
    </xf>
    <xf numFmtId="0" fontId="51" fillId="2" borderId="0" xfId="1" applyFont="1" applyFill="1" applyAlignment="1">
      <alignment horizontal="left" vertical="center"/>
    </xf>
    <xf numFmtId="0" fontId="26" fillId="6" borderId="37" xfId="6" applyFont="1" applyFill="1" applyBorder="1" applyAlignment="1">
      <alignment horizontal="center" vertical="center"/>
    </xf>
    <xf numFmtId="0" fontId="52" fillId="7" borderId="0" xfId="0" applyFont="1" applyFill="1" applyAlignment="1">
      <alignment horizontal="right" vertical="center"/>
    </xf>
    <xf numFmtId="0" fontId="53" fillId="9" borderId="0" xfId="0" applyFont="1" applyFill="1" applyAlignment="1">
      <alignment horizontal="center" vertical="center"/>
    </xf>
    <xf numFmtId="0" fontId="52" fillId="9" borderId="0" xfId="0" applyFont="1" applyFill="1" applyAlignment="1">
      <alignment horizontal="center" vertical="center"/>
    </xf>
    <xf numFmtId="0" fontId="52" fillId="8" borderId="0" xfId="0" applyFont="1" applyFill="1" applyAlignment="1">
      <alignment horizontal="center" vertical="center"/>
    </xf>
    <xf numFmtId="0" fontId="52" fillId="7" borderId="0" xfId="0" applyFont="1" applyFill="1" applyAlignment="1">
      <alignment horizontal="center" vertical="center"/>
    </xf>
    <xf numFmtId="0" fontId="52" fillId="9" borderId="0" xfId="0" applyFont="1" applyFill="1" applyAlignment="1">
      <alignment vertical="center"/>
    </xf>
    <xf numFmtId="0" fontId="54" fillId="0" borderId="0" xfId="0" applyFont="1" applyAlignment="1">
      <alignment horizontal="center" vertical="center"/>
    </xf>
    <xf numFmtId="0" fontId="52" fillId="0" borderId="0" xfId="0" applyFont="1" applyAlignment="1">
      <alignment vertical="center"/>
    </xf>
    <xf numFmtId="0" fontId="52" fillId="0" borderId="0" xfId="0" applyFont="1" applyAlignment="1">
      <alignment horizontal="right" vertical="center"/>
    </xf>
    <xf numFmtId="0" fontId="53" fillId="0" borderId="0" xfId="0" applyFont="1" applyAlignment="1">
      <alignment vertical="center"/>
    </xf>
    <xf numFmtId="0" fontId="52" fillId="0" borderId="0" xfId="0" applyFont="1" applyAlignment="1">
      <alignment horizontal="center" vertical="center"/>
    </xf>
    <xf numFmtId="168" fontId="52" fillId="0" borderId="0" xfId="8" applyNumberFormat="1" applyFont="1" applyAlignment="1">
      <alignment vertical="center"/>
    </xf>
    <xf numFmtId="168" fontId="52" fillId="0" borderId="0" xfId="8" applyNumberFormat="1" applyFont="1" applyAlignment="1">
      <alignment horizontal="center" vertical="center"/>
    </xf>
    <xf numFmtId="0" fontId="53" fillId="0" borderId="0" xfId="0" applyFont="1" applyAlignment="1">
      <alignment vertical="center" wrapText="1"/>
    </xf>
    <xf numFmtId="0" fontId="52" fillId="0" borderId="0" xfId="0" applyFont="1" applyAlignment="1">
      <alignment horizontal="left" vertical="center" indent="1"/>
    </xf>
    <xf numFmtId="0" fontId="52" fillId="0" borderId="0" xfId="0" applyFont="1" applyAlignment="1">
      <alignment horizontal="left" vertical="center" wrapText="1" indent="1"/>
    </xf>
    <xf numFmtId="0" fontId="36" fillId="0" borderId="0" xfId="0" applyFont="1"/>
    <xf numFmtId="171" fontId="45" fillId="2" borderId="6" xfId="1" applyNumberFormat="1" applyFont="1" applyFill="1" applyBorder="1" applyAlignment="1">
      <alignment vertical="center"/>
    </xf>
    <xf numFmtId="171" fontId="34" fillId="2" borderId="5" xfId="1" applyNumberFormat="1" applyFont="1" applyFill="1" applyBorder="1" applyAlignment="1">
      <alignment vertical="center"/>
    </xf>
    <xf numFmtId="0" fontId="29" fillId="2" borderId="5" xfId="1" applyFont="1" applyFill="1" applyBorder="1" applyAlignment="1">
      <alignment horizontal="center" vertical="center" wrapText="1"/>
    </xf>
    <xf numFmtId="0" fontId="55" fillId="7" borderId="0" xfId="0" applyFont="1" applyFill="1" applyAlignment="1">
      <alignment horizontal="right" vertical="center"/>
    </xf>
    <xf numFmtId="0" fontId="47" fillId="9" borderId="0" xfId="0" applyFont="1" applyFill="1" applyAlignment="1">
      <alignment horizontal="center" vertical="center"/>
    </xf>
    <xf numFmtId="0" fontId="55" fillId="8" borderId="0" xfId="0" applyFont="1" applyFill="1" applyAlignment="1">
      <alignment horizontal="center" vertical="center"/>
    </xf>
    <xf numFmtId="0" fontId="55" fillId="7" borderId="0" xfId="0" applyFont="1" applyFill="1" applyAlignment="1">
      <alignment horizontal="center" vertical="center"/>
    </xf>
    <xf numFmtId="0" fontId="55" fillId="9" borderId="0" xfId="0" applyFont="1" applyFill="1" applyAlignment="1">
      <alignment vertical="center"/>
    </xf>
    <xf numFmtId="0" fontId="56" fillId="0" borderId="0" xfId="0" applyFont="1" applyAlignment="1">
      <alignment horizontal="center" vertical="center"/>
    </xf>
    <xf numFmtId="0" fontId="55" fillId="0" borderId="0" xfId="0" applyFont="1" applyAlignment="1">
      <alignment vertical="center"/>
    </xf>
    <xf numFmtId="0" fontId="55" fillId="0" borderId="0" xfId="0" applyFont="1" applyAlignment="1">
      <alignment horizontal="right" vertical="center"/>
    </xf>
    <xf numFmtId="0" fontId="47" fillId="0" borderId="0" xfId="0" applyFont="1" applyAlignment="1">
      <alignment vertical="center"/>
    </xf>
    <xf numFmtId="0" fontId="55" fillId="0" borderId="0" xfId="0" applyFont="1" applyAlignment="1">
      <alignment horizontal="center" vertical="center"/>
    </xf>
    <xf numFmtId="168" fontId="55" fillId="0" borderId="0" xfId="8" applyNumberFormat="1" applyFont="1" applyAlignment="1">
      <alignment vertical="center"/>
    </xf>
    <xf numFmtId="168" fontId="55" fillId="0" borderId="0" xfId="8" applyNumberFormat="1" applyFont="1" applyAlignment="1">
      <alignment horizontal="center" vertical="center"/>
    </xf>
    <xf numFmtId="0" fontId="55" fillId="0" borderId="0" xfId="0" applyFont="1" applyAlignment="1">
      <alignment vertical="center" wrapText="1"/>
    </xf>
    <xf numFmtId="0" fontId="34" fillId="2" borderId="10" xfId="1" applyFont="1" applyFill="1" applyBorder="1" applyAlignment="1">
      <alignment horizontal="right" vertical="center"/>
    </xf>
    <xf numFmtId="0" fontId="57" fillId="11" borderId="0" xfId="0" applyFont="1" applyFill="1" applyAlignment="1">
      <alignment vertical="center"/>
    </xf>
    <xf numFmtId="0" fontId="55" fillId="0" borderId="1" xfId="0" applyFont="1" applyBorder="1" applyAlignment="1">
      <alignment horizontal="right" vertical="center"/>
    </xf>
    <xf numFmtId="0" fontId="55" fillId="0" borderId="1" xfId="0" applyFont="1" applyBorder="1" applyAlignment="1">
      <alignment vertical="center"/>
    </xf>
    <xf numFmtId="0" fontId="56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vertical="center"/>
    </xf>
    <xf numFmtId="0" fontId="14" fillId="0" borderId="0" xfId="0" quotePrefix="1" applyFont="1" applyAlignment="1">
      <alignment vertical="center"/>
    </xf>
    <xf numFmtId="0" fontId="14" fillId="0" borderId="0" xfId="0" quotePrefix="1" applyFont="1" applyAlignment="1">
      <alignment vertical="center" wrapText="1"/>
    </xf>
    <xf numFmtId="0" fontId="59" fillId="0" borderId="0" xfId="0" applyFont="1" applyAlignment="1">
      <alignment vertical="center"/>
    </xf>
    <xf numFmtId="0" fontId="60" fillId="0" borderId="0" xfId="0" applyFont="1" applyAlignment="1">
      <alignment horizontal="right" vertical="center"/>
    </xf>
    <xf numFmtId="0" fontId="61" fillId="0" borderId="0" xfId="0" applyFont="1" applyAlignment="1">
      <alignment vertical="center"/>
    </xf>
    <xf numFmtId="0" fontId="62" fillId="0" borderId="0" xfId="0" applyFont="1" applyAlignment="1">
      <alignment horizontal="right" vertical="center"/>
    </xf>
    <xf numFmtId="0" fontId="61" fillId="0" borderId="0" xfId="0" quotePrefix="1" applyFont="1" applyAlignment="1">
      <alignment vertical="center"/>
    </xf>
    <xf numFmtId="0" fontId="60" fillId="0" borderId="0" xfId="0" quotePrefix="1" applyFont="1" applyAlignment="1">
      <alignment vertical="center"/>
    </xf>
    <xf numFmtId="0" fontId="52" fillId="0" borderId="1" xfId="0" applyFont="1" applyBorder="1" applyAlignment="1">
      <alignment horizontal="right" vertical="center"/>
    </xf>
    <xf numFmtId="0" fontId="52" fillId="0" borderId="1" xfId="0" applyFont="1" applyBorder="1" applyAlignment="1">
      <alignment vertical="center"/>
    </xf>
    <xf numFmtId="0" fontId="52" fillId="0" borderId="1" xfId="0" applyFont="1" applyBorder="1" applyAlignment="1">
      <alignment horizontal="center" vertical="center"/>
    </xf>
    <xf numFmtId="0" fontId="55" fillId="0" borderId="1" xfId="0" applyFont="1" applyBorder="1" applyAlignment="1">
      <alignment horizontal="center" vertical="center"/>
    </xf>
    <xf numFmtId="0" fontId="55" fillId="9" borderId="0" xfId="0" applyFont="1" applyFill="1" applyAlignment="1">
      <alignment horizontal="center" vertical="center"/>
    </xf>
    <xf numFmtId="0" fontId="55" fillId="0" borderId="0" xfId="0" applyFont="1" applyAlignment="1">
      <alignment horizontal="left" vertical="center" indent="1"/>
    </xf>
    <xf numFmtId="168" fontId="14" fillId="0" borderId="0" xfId="8" applyNumberFormat="1" applyFont="1" applyAlignment="1">
      <alignment vertical="center"/>
    </xf>
    <xf numFmtId="0" fontId="55" fillId="0" borderId="1" xfId="0" applyFont="1" applyBorder="1" applyAlignment="1">
      <alignment horizontal="left" vertical="center" indent="1"/>
    </xf>
    <xf numFmtId="0" fontId="14" fillId="0" borderId="0" xfId="0" applyFont="1" applyAlignment="1">
      <alignment horizontal="left" vertical="center" indent="1"/>
    </xf>
    <xf numFmtId="0" fontId="14" fillId="0" borderId="0" xfId="0" applyFont="1" applyAlignment="1">
      <alignment vertical="center" wrapText="1"/>
    </xf>
    <xf numFmtId="0" fontId="56" fillId="0" borderId="0" xfId="0" applyFont="1" applyAlignment="1">
      <alignment horizontal="left" vertical="center" indent="1"/>
    </xf>
    <xf numFmtId="0" fontId="64" fillId="0" borderId="0" xfId="1" applyFont="1" applyAlignment="1">
      <alignment horizontal="left"/>
    </xf>
    <xf numFmtId="0" fontId="65" fillId="0" borderId="0" xfId="1" applyFont="1"/>
    <xf numFmtId="0" fontId="65" fillId="0" borderId="0" xfId="1" applyFont="1" applyAlignment="1">
      <alignment horizontal="center"/>
    </xf>
    <xf numFmtId="0" fontId="66" fillId="0" borderId="33" xfId="1" applyFont="1" applyBorder="1" applyAlignment="1">
      <alignment horizontal="center"/>
    </xf>
    <xf numFmtId="0" fontId="66" fillId="0" borderId="33" xfId="1" applyFont="1" applyBorder="1" applyAlignment="1">
      <alignment horizontal="center" wrapText="1"/>
    </xf>
    <xf numFmtId="0" fontId="65" fillId="0" borderId="33" xfId="1" applyFont="1" applyBorder="1" applyAlignment="1">
      <alignment horizontal="center"/>
    </xf>
    <xf numFmtId="0" fontId="65" fillId="0" borderId="33" xfId="1" applyFont="1" applyBorder="1"/>
    <xf numFmtId="0" fontId="65" fillId="0" borderId="49" xfId="1" applyFont="1" applyBorder="1" applyAlignment="1">
      <alignment horizontal="center"/>
    </xf>
    <xf numFmtId="0" fontId="65" fillId="0" borderId="49" xfId="1" applyFont="1" applyBorder="1"/>
    <xf numFmtId="0" fontId="65" fillId="0" borderId="50" xfId="1" applyFont="1" applyBorder="1" applyAlignment="1">
      <alignment horizontal="center"/>
    </xf>
    <xf numFmtId="0" fontId="65" fillId="0" borderId="50" xfId="1" applyFont="1" applyBorder="1"/>
    <xf numFmtId="0" fontId="67" fillId="0" borderId="49" xfId="1" applyFont="1" applyBorder="1" applyAlignment="1">
      <alignment horizontal="center"/>
    </xf>
    <xf numFmtId="0" fontId="47" fillId="11" borderId="0" xfId="0" applyFont="1" applyFill="1" applyAlignment="1">
      <alignment vertical="center"/>
    </xf>
    <xf numFmtId="0" fontId="14" fillId="0" borderId="1" xfId="0" applyFont="1" applyBorder="1" applyAlignment="1">
      <alignment vertical="center"/>
    </xf>
    <xf numFmtId="0" fontId="33" fillId="0" borderId="0" xfId="0" applyFont="1"/>
    <xf numFmtId="0" fontId="36" fillId="11" borderId="0" xfId="0" applyFont="1" applyFill="1"/>
    <xf numFmtId="0" fontId="50" fillId="2" borderId="48" xfId="1" applyFont="1" applyFill="1" applyBorder="1" applyAlignment="1">
      <alignment vertical="center"/>
    </xf>
    <xf numFmtId="0" fontId="68" fillId="2" borderId="0" xfId="1" applyFont="1" applyFill="1" applyAlignment="1">
      <alignment horizontal="left" vertical="center"/>
    </xf>
    <xf numFmtId="168" fontId="14" fillId="0" borderId="0" xfId="8" quotePrefix="1" applyNumberFormat="1" applyFont="1" applyAlignment="1">
      <alignment vertical="center"/>
    </xf>
    <xf numFmtId="168" fontId="55" fillId="0" borderId="1" xfId="8" applyNumberFormat="1" applyFont="1" applyBorder="1" applyAlignment="1">
      <alignment horizontal="center" vertical="center"/>
    </xf>
    <xf numFmtId="168" fontId="14" fillId="0" borderId="1" xfId="8" applyNumberFormat="1" applyFont="1" applyBorder="1" applyAlignment="1">
      <alignment vertical="center"/>
    </xf>
    <xf numFmtId="0" fontId="69" fillId="0" borderId="0" xfId="0" applyFont="1" applyAlignment="1">
      <alignment horizontal="left" vertical="center" indent="1"/>
    </xf>
    <xf numFmtId="0" fontId="70" fillId="0" borderId="0" xfId="1" applyFont="1" applyAlignment="1">
      <alignment horizontal="left" vertical="center"/>
    </xf>
    <xf numFmtId="0" fontId="35" fillId="12" borderId="0" xfId="1" applyFont="1" applyFill="1" applyAlignment="1">
      <alignment vertical="center"/>
    </xf>
    <xf numFmtId="43" fontId="35" fillId="12" borderId="0" xfId="2" applyFont="1" applyFill="1" applyAlignment="1" applyProtection="1">
      <alignment horizontal="right" vertical="center"/>
    </xf>
    <xf numFmtId="167" fontId="29" fillId="2" borderId="0" xfId="1" applyNumberFormat="1" applyFont="1" applyFill="1" applyAlignment="1">
      <alignment vertical="center"/>
    </xf>
    <xf numFmtId="0" fontId="70" fillId="2" borderId="0" xfId="1" applyFont="1" applyFill="1" applyAlignment="1">
      <alignment horizontal="left" vertical="center"/>
    </xf>
    <xf numFmtId="167" fontId="32" fillId="2" borderId="0" xfId="1" applyNumberFormat="1" applyFont="1" applyFill="1" applyAlignment="1">
      <alignment vertical="center"/>
    </xf>
    <xf numFmtId="167" fontId="32" fillId="2" borderId="13" xfId="1" applyNumberFormat="1" applyFont="1" applyFill="1" applyBorder="1" applyAlignment="1">
      <alignment horizontal="left" vertical="center"/>
    </xf>
    <xf numFmtId="0" fontId="71" fillId="0" borderId="0" xfId="0" applyFont="1" applyAlignment="1">
      <alignment vertical="center"/>
    </xf>
    <xf numFmtId="0" fontId="71" fillId="0" borderId="0" xfId="0" applyFont="1" applyAlignment="1">
      <alignment horizontal="right" vertical="center"/>
    </xf>
    <xf numFmtId="0" fontId="50" fillId="0" borderId="0" xfId="1" applyFont="1" applyAlignment="1">
      <alignment horizontal="left" vertical="center"/>
    </xf>
    <xf numFmtId="0" fontId="29" fillId="2" borderId="22" xfId="1" applyFont="1" applyFill="1" applyBorder="1" applyAlignment="1">
      <alignment horizontal="center" vertical="center"/>
    </xf>
    <xf numFmtId="0" fontId="29" fillId="2" borderId="9" xfId="1" applyFont="1" applyFill="1" applyBorder="1" applyAlignment="1">
      <alignment horizontal="center" vertical="center"/>
    </xf>
    <xf numFmtId="0" fontId="29" fillId="2" borderId="10" xfId="1" applyFont="1" applyFill="1" applyBorder="1" applyAlignment="1">
      <alignment horizontal="center" vertical="center"/>
    </xf>
    <xf numFmtId="0" fontId="44" fillId="2" borderId="1" xfId="1" applyFont="1" applyFill="1" applyBorder="1" applyAlignment="1">
      <alignment horizontal="center" vertical="center"/>
    </xf>
    <xf numFmtId="167" fontId="29" fillId="2" borderId="13" xfId="1" applyNumberFormat="1" applyFont="1" applyFill="1" applyBorder="1" applyAlignment="1">
      <alignment horizontal="center" vertical="center"/>
    </xf>
    <xf numFmtId="167" fontId="29" fillId="2" borderId="0" xfId="1" applyNumberFormat="1" applyFont="1" applyFill="1" applyAlignment="1">
      <alignment horizontal="center" vertical="center"/>
    </xf>
    <xf numFmtId="0" fontId="9" fillId="0" borderId="0" xfId="1" applyFont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10" fillId="2" borderId="22" xfId="1" applyFont="1" applyFill="1" applyBorder="1" applyAlignment="1">
      <alignment horizontal="center" vertical="center"/>
    </xf>
    <xf numFmtId="0" fontId="10" fillId="2" borderId="9" xfId="1" applyFont="1" applyFill="1" applyBorder="1" applyAlignment="1">
      <alignment horizontal="center" vertical="center"/>
    </xf>
    <xf numFmtId="0" fontId="10" fillId="2" borderId="10" xfId="1" applyFont="1" applyFill="1" applyBorder="1" applyAlignment="1">
      <alignment horizontal="center" vertical="center"/>
    </xf>
    <xf numFmtId="0" fontId="10" fillId="2" borderId="22" xfId="1" applyFont="1" applyFill="1" applyBorder="1" applyAlignment="1">
      <alignment horizontal="right" vertical="center"/>
    </xf>
    <xf numFmtId="0" fontId="10" fillId="2" borderId="9" xfId="1" applyFont="1" applyFill="1" applyBorder="1" applyAlignment="1">
      <alignment horizontal="right" vertical="center"/>
    </xf>
    <xf numFmtId="0" fontId="10" fillId="2" borderId="10" xfId="1" applyFont="1" applyFill="1" applyBorder="1" applyAlignment="1">
      <alignment horizontal="right" vertical="center"/>
    </xf>
    <xf numFmtId="0" fontId="17" fillId="0" borderId="13" xfId="5" applyFont="1" applyBorder="1" applyAlignment="1">
      <alignment horizontal="center" vertical="center"/>
    </xf>
    <xf numFmtId="0" fontId="17" fillId="0" borderId="14" xfId="5" applyFont="1" applyBorder="1" applyAlignment="1">
      <alignment horizontal="center" vertical="center"/>
    </xf>
    <xf numFmtId="0" fontId="17" fillId="0" borderId="0" xfId="5" applyFont="1" applyAlignment="1">
      <alignment horizontal="center" vertical="center"/>
    </xf>
    <xf numFmtId="0" fontId="17" fillId="0" borderId="17" xfId="5" applyFont="1" applyBorder="1" applyAlignment="1">
      <alignment horizontal="center" vertical="center"/>
    </xf>
    <xf numFmtId="0" fontId="18" fillId="4" borderId="9" xfId="5" applyFont="1" applyFill="1" applyBorder="1" applyAlignment="1">
      <alignment horizontal="center" vertical="center"/>
    </xf>
    <xf numFmtId="0" fontId="19" fillId="5" borderId="22" xfId="5" applyFont="1" applyFill="1" applyBorder="1" applyAlignment="1">
      <alignment horizontal="center" vertical="center"/>
    </xf>
    <xf numFmtId="0" fontId="19" fillId="5" borderId="9" xfId="5" applyFont="1" applyFill="1" applyBorder="1" applyAlignment="1">
      <alignment horizontal="center" vertical="center"/>
    </xf>
    <xf numFmtId="0" fontId="19" fillId="5" borderId="10" xfId="5" applyFont="1" applyFill="1" applyBorder="1" applyAlignment="1">
      <alignment horizontal="center" vertical="center"/>
    </xf>
    <xf numFmtId="0" fontId="25" fillId="2" borderId="12" xfId="6" applyFont="1" applyFill="1" applyBorder="1" applyAlignment="1">
      <alignment horizontal="center" vertical="center"/>
    </xf>
    <xf numFmtId="0" fontId="25" fillId="2" borderId="13" xfId="6" applyFont="1" applyFill="1" applyBorder="1" applyAlignment="1">
      <alignment horizontal="center" vertical="center"/>
    </xf>
    <xf numFmtId="0" fontId="25" fillId="2" borderId="14" xfId="6" applyFont="1" applyFill="1" applyBorder="1" applyAlignment="1">
      <alignment horizontal="center" vertical="center"/>
    </xf>
    <xf numFmtId="0" fontId="25" fillId="2" borderId="16" xfId="6" applyFont="1" applyFill="1" applyBorder="1" applyAlignment="1">
      <alignment horizontal="center" vertical="center"/>
    </xf>
    <xf numFmtId="0" fontId="25" fillId="2" borderId="0" xfId="6" applyFont="1" applyFill="1" applyAlignment="1">
      <alignment horizontal="center" vertical="center"/>
    </xf>
    <xf numFmtId="0" fontId="25" fillId="2" borderId="17" xfId="6" applyFont="1" applyFill="1" applyBorder="1" applyAlignment="1">
      <alignment horizontal="center" vertical="center"/>
    </xf>
    <xf numFmtId="0" fontId="27" fillId="2" borderId="1" xfId="6" applyFont="1" applyFill="1" applyBorder="1" applyAlignment="1">
      <alignment horizontal="center"/>
    </xf>
    <xf numFmtId="0" fontId="28" fillId="0" borderId="16" xfId="5" applyFont="1" applyBorder="1" applyAlignment="1">
      <alignment horizontal="left"/>
    </xf>
    <xf numFmtId="0" fontId="28" fillId="0" borderId="0" xfId="5" applyFont="1" applyAlignment="1">
      <alignment horizontal="left"/>
    </xf>
    <xf numFmtId="0" fontId="28" fillId="0" borderId="17" xfId="5" applyFont="1" applyBorder="1" applyAlignment="1">
      <alignment horizontal="left"/>
    </xf>
    <xf numFmtId="0" fontId="28" fillId="2" borderId="22" xfId="6" applyFont="1" applyFill="1" applyBorder="1" applyAlignment="1">
      <alignment horizontal="center" vertical="center"/>
    </xf>
    <xf numFmtId="0" fontId="28" fillId="2" borderId="9" xfId="6" applyFont="1" applyFill="1" applyBorder="1" applyAlignment="1">
      <alignment horizontal="center" vertical="center"/>
    </xf>
    <xf numFmtId="0" fontId="28" fillId="2" borderId="44" xfId="6" applyFont="1" applyFill="1" applyBorder="1" applyAlignment="1">
      <alignment horizontal="center" vertical="center"/>
    </xf>
    <xf numFmtId="43" fontId="24" fillId="2" borderId="4" xfId="6" applyNumberFormat="1" applyFont="1" applyFill="1" applyBorder="1" applyAlignment="1">
      <alignment horizontal="center"/>
    </xf>
    <xf numFmtId="0" fontId="24" fillId="2" borderId="4" xfId="6" applyFont="1" applyFill="1" applyBorder="1" applyAlignment="1">
      <alignment horizontal="center"/>
    </xf>
    <xf numFmtId="0" fontId="21" fillId="2" borderId="0" xfId="6" applyFont="1" applyFill="1" applyAlignment="1">
      <alignment horizontal="left"/>
    </xf>
    <xf numFmtId="0" fontId="21" fillId="2" borderId="17" xfId="6" applyFont="1" applyFill="1" applyBorder="1" applyAlignment="1">
      <alignment horizontal="left"/>
    </xf>
    <xf numFmtId="0" fontId="21" fillId="2" borderId="1" xfId="6" applyFont="1" applyFill="1" applyBorder="1" applyAlignment="1">
      <alignment horizontal="center"/>
    </xf>
    <xf numFmtId="0" fontId="22" fillId="2" borderId="12" xfId="6" applyFont="1" applyFill="1" applyBorder="1" applyAlignment="1">
      <alignment horizontal="center" vertical="center"/>
    </xf>
    <xf numFmtId="0" fontId="22" fillId="2" borderId="13" xfId="6" applyFont="1" applyFill="1" applyBorder="1" applyAlignment="1">
      <alignment horizontal="center" vertical="center"/>
    </xf>
    <xf numFmtId="0" fontId="22" fillId="2" borderId="14" xfId="6" applyFont="1" applyFill="1" applyBorder="1" applyAlignment="1">
      <alignment horizontal="center" vertical="center"/>
    </xf>
    <xf numFmtId="0" fontId="22" fillId="2" borderId="16" xfId="6" applyFont="1" applyFill="1" applyBorder="1" applyAlignment="1">
      <alignment horizontal="center" vertical="center"/>
    </xf>
    <xf numFmtId="0" fontId="22" fillId="2" borderId="0" xfId="6" applyFont="1" applyFill="1" applyAlignment="1">
      <alignment horizontal="center" vertical="center"/>
    </xf>
    <xf numFmtId="0" fontId="22" fillId="2" borderId="17" xfId="6" applyFont="1" applyFill="1" applyBorder="1" applyAlignment="1">
      <alignment horizontal="center" vertical="center"/>
    </xf>
    <xf numFmtId="0" fontId="25" fillId="2" borderId="27" xfId="6" applyFont="1" applyFill="1" applyBorder="1" applyAlignment="1">
      <alignment horizontal="center" vertical="center"/>
    </xf>
    <xf numFmtId="0" fontId="25" fillId="2" borderId="37" xfId="6" applyFont="1" applyFill="1" applyBorder="1" applyAlignment="1">
      <alignment horizontal="center" vertical="center"/>
    </xf>
    <xf numFmtId="43" fontId="24" fillId="2" borderId="4" xfId="7" applyFont="1" applyFill="1" applyBorder="1" applyAlignment="1">
      <alignment horizontal="center"/>
    </xf>
    <xf numFmtId="43" fontId="24" fillId="2" borderId="18" xfId="7" applyFont="1" applyFill="1" applyBorder="1" applyAlignment="1">
      <alignment horizontal="center"/>
    </xf>
  </cellXfs>
  <cellStyles count="9">
    <cellStyle name="Comma" xfId="8" builtinId="3"/>
    <cellStyle name="Comma 3" xfId="2" xr:uid="{53BE7A42-96AD-455A-84A2-4003360CA5AB}"/>
    <cellStyle name="Normal" xfId="0" builtinId="0"/>
    <cellStyle name="Normal 2" xfId="3" xr:uid="{4DF0A1AB-EE18-4751-971E-FEDCC5BD3858}"/>
    <cellStyle name="Normal 4" xfId="1" xr:uid="{42EEF1BA-8DAB-4B7C-B3AC-DC8F7D94211C}"/>
    <cellStyle name="Percent 3" xfId="4" xr:uid="{5E0EED57-CEC2-49AA-A78C-39B588295A7E}"/>
    <cellStyle name="จุลภาค 2 2" xfId="7" xr:uid="{366226A0-DF5B-4F9F-B38A-CE5015A07F54}"/>
    <cellStyle name="ปกติ 2" xfId="5" xr:uid="{1ADC0571-C4E1-48BD-8A89-C1DA29F9083A}"/>
    <cellStyle name="ปกติ 2 2" xfId="6" xr:uid="{641EA143-C7F5-4CEF-90F2-54EB7506DD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5.xml"/><Relationship Id="rId47" Type="http://schemas.microsoft.com/office/2022/11/relationships/FeaturePropertyBag" Target="featurePropertyBag/featurePropertyBag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3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tmp"/><Relationship Id="rId7" Type="http://schemas.openxmlformats.org/officeDocument/2006/relationships/image" Target="../media/image30.emf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image" Target="../media/image29.emf"/><Relationship Id="rId5" Type="http://schemas.openxmlformats.org/officeDocument/2006/relationships/image" Target="../media/image4.emf"/><Relationship Id="rId4" Type="http://schemas.openxmlformats.org/officeDocument/2006/relationships/image" Target="../media/image3.tmp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tmp"/><Relationship Id="rId1" Type="http://schemas.openxmlformats.org/officeDocument/2006/relationships/image" Target="../media/image18.tmp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tmp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tmp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4.png"/><Relationship Id="rId1" Type="http://schemas.openxmlformats.org/officeDocument/2006/relationships/image" Target="../media/image33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rawings/_rels/drawing2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5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tmp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tmp"/><Relationship Id="rId3" Type="http://schemas.openxmlformats.org/officeDocument/2006/relationships/image" Target="../media/image9.tmp"/><Relationship Id="rId7" Type="http://schemas.openxmlformats.org/officeDocument/2006/relationships/image" Target="../media/image13.tmp"/><Relationship Id="rId2" Type="http://schemas.openxmlformats.org/officeDocument/2006/relationships/image" Target="../media/image8.tmp"/><Relationship Id="rId1" Type="http://schemas.openxmlformats.org/officeDocument/2006/relationships/image" Target="../media/image7.tmp"/><Relationship Id="rId6" Type="http://schemas.openxmlformats.org/officeDocument/2006/relationships/image" Target="../media/image12.tmp"/><Relationship Id="rId5" Type="http://schemas.openxmlformats.org/officeDocument/2006/relationships/image" Target="../media/image11.tmp"/><Relationship Id="rId4" Type="http://schemas.openxmlformats.org/officeDocument/2006/relationships/image" Target="../media/image10.tmp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tmp"/><Relationship Id="rId2" Type="http://schemas.openxmlformats.org/officeDocument/2006/relationships/image" Target="../media/image17.tmp"/><Relationship Id="rId1" Type="http://schemas.openxmlformats.org/officeDocument/2006/relationships/image" Target="../media/image16.tmp"/><Relationship Id="rId5" Type="http://schemas.openxmlformats.org/officeDocument/2006/relationships/image" Target="../media/image19.tmp"/><Relationship Id="rId4" Type="http://schemas.openxmlformats.org/officeDocument/2006/relationships/image" Target="../media/image18.tmp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tmp"/><Relationship Id="rId2" Type="http://schemas.openxmlformats.org/officeDocument/2006/relationships/image" Target="../media/image3.tmp"/><Relationship Id="rId1" Type="http://schemas.openxmlformats.org/officeDocument/2006/relationships/image" Target="../media/image20.tmp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tmp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tmp"/><Relationship Id="rId2" Type="http://schemas.openxmlformats.org/officeDocument/2006/relationships/image" Target="../media/image24.tmp"/><Relationship Id="rId1" Type="http://schemas.openxmlformats.org/officeDocument/2006/relationships/image" Target="../media/image23.emf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tmp"/><Relationship Id="rId1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124545</xdr:colOff>
      <xdr:row>16</xdr:row>
      <xdr:rowOff>171290</xdr:rowOff>
    </xdr:from>
    <xdr:to>
      <xdr:col>14</xdr:col>
      <xdr:colOff>106455</xdr:colOff>
      <xdr:row>22</xdr:row>
      <xdr:rowOff>120863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E26584-5FB1-4107-8261-FF10B91E5C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77" t="71842"/>
        <a:stretch/>
      </xdr:blipFill>
      <xdr:spPr>
        <a:xfrm>
          <a:off x="12859470" y="4590890"/>
          <a:ext cx="7573335" cy="154977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6</xdr:col>
      <xdr:colOff>141602</xdr:colOff>
      <xdr:row>2</xdr:row>
      <xdr:rowOff>67235</xdr:rowOff>
    </xdr:from>
    <xdr:to>
      <xdr:col>11</xdr:col>
      <xdr:colOff>113690</xdr:colOff>
      <xdr:row>14</xdr:row>
      <xdr:rowOff>268940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991FE6-03E1-4794-B5B5-0421DD3BA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2690" y="627529"/>
          <a:ext cx="4745794" cy="356347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5</xdr:col>
      <xdr:colOff>3989294</xdr:colOff>
      <xdr:row>19</xdr:row>
      <xdr:rowOff>168088</xdr:rowOff>
    </xdr:from>
    <xdr:to>
      <xdr:col>11</xdr:col>
      <xdr:colOff>0</xdr:colOff>
      <xdr:row>20</xdr:row>
      <xdr:rowOff>112059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7AE1476-D073-4B5C-87B6-8645304B6C8A}"/>
            </a:ext>
          </a:extLst>
        </xdr:cNvPr>
        <xdr:cNvCxnSpPr/>
      </xdr:nvCxnSpPr>
      <xdr:spPr>
        <a:xfrm flipV="1">
          <a:off x="11247344" y="5416363"/>
          <a:ext cx="6278656" cy="163046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92383</xdr:colOff>
      <xdr:row>23</xdr:row>
      <xdr:rowOff>31218</xdr:rowOff>
    </xdr:from>
    <xdr:to>
      <xdr:col>10</xdr:col>
      <xdr:colOff>40821</xdr:colOff>
      <xdr:row>33</xdr:row>
      <xdr:rowOff>100532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036C05C-7306-4E34-9B07-08B3E28D3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27308" y="6327243"/>
          <a:ext cx="3806063" cy="2831564"/>
        </a:xfrm>
        <a:prstGeom prst="rect">
          <a:avLst/>
        </a:prstGeom>
      </xdr:spPr>
    </xdr:pic>
    <xdr:clientData/>
  </xdr:twoCellAnchor>
  <xdr:twoCellAnchor editAs="oneCell">
    <xdr:from>
      <xdr:col>1</xdr:col>
      <xdr:colOff>231913</xdr:colOff>
      <xdr:row>26</xdr:row>
      <xdr:rowOff>124239</xdr:rowOff>
    </xdr:from>
    <xdr:to>
      <xdr:col>5</xdr:col>
      <xdr:colOff>784363</xdr:colOff>
      <xdr:row>30</xdr:row>
      <xdr:rowOff>12836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E82E1A8-42F0-43BF-B1D2-01732C023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963" y="7248939"/>
          <a:ext cx="7410450" cy="9934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200759</xdr:colOff>
      <xdr:row>5</xdr:row>
      <xdr:rowOff>204421</xdr:rowOff>
    </xdr:from>
    <xdr:to>
      <xdr:col>6</xdr:col>
      <xdr:colOff>923193</xdr:colOff>
      <xdr:row>6</xdr:row>
      <xdr:rowOff>137746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1D019D6F-6D10-184D-EBF5-1A9606B64175}"/>
            </a:ext>
          </a:extLst>
        </xdr:cNvPr>
        <xdr:cNvSpPr/>
      </xdr:nvSpPr>
      <xdr:spPr>
        <a:xfrm>
          <a:off x="12949605" y="1596536"/>
          <a:ext cx="722434" cy="21174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287777</xdr:colOff>
      <xdr:row>59</xdr:row>
      <xdr:rowOff>152399</xdr:rowOff>
    </xdr:from>
    <xdr:to>
      <xdr:col>8</xdr:col>
      <xdr:colOff>914399</xdr:colOff>
      <xdr:row>76</xdr:row>
      <xdr:rowOff>228599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435DB5E-F5AE-E858-C196-31ED39F86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0952" y="16468724"/>
          <a:ext cx="8999097" cy="477202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3543300</xdr:colOff>
      <xdr:row>65</xdr:row>
      <xdr:rowOff>171450</xdr:rowOff>
    </xdr:from>
    <xdr:to>
      <xdr:col>6</xdr:col>
      <xdr:colOff>247650</xdr:colOff>
      <xdr:row>68</xdr:row>
      <xdr:rowOff>180975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68EA1C45-2786-5097-CD1E-88495D0C11FE}"/>
            </a:ext>
          </a:extLst>
        </xdr:cNvPr>
        <xdr:cNvSpPr/>
      </xdr:nvSpPr>
      <xdr:spPr>
        <a:xfrm>
          <a:off x="10801350" y="18145125"/>
          <a:ext cx="2181225" cy="83820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124545</xdr:colOff>
      <xdr:row>16</xdr:row>
      <xdr:rowOff>171290</xdr:rowOff>
    </xdr:from>
    <xdr:to>
      <xdr:col>14</xdr:col>
      <xdr:colOff>106455</xdr:colOff>
      <xdr:row>22</xdr:row>
      <xdr:rowOff>120863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4065B4-1A94-4628-942F-BC739919F3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77" t="71842"/>
        <a:stretch/>
      </xdr:blipFill>
      <xdr:spPr>
        <a:xfrm>
          <a:off x="12874438" y="4253433"/>
          <a:ext cx="7615517" cy="152800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11</xdr:col>
      <xdr:colOff>769132</xdr:colOff>
      <xdr:row>2</xdr:row>
      <xdr:rowOff>78442</xdr:rowOff>
    </xdr:from>
    <xdr:to>
      <xdr:col>16</xdr:col>
      <xdr:colOff>864485</xdr:colOff>
      <xdr:row>15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FD8599-4B80-1A38-605C-ADAB51C64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12450" y="632624"/>
          <a:ext cx="4771262" cy="352374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6</xdr:col>
      <xdr:colOff>78442</xdr:colOff>
      <xdr:row>2</xdr:row>
      <xdr:rowOff>67236</xdr:rowOff>
    </xdr:from>
    <xdr:to>
      <xdr:col>11</xdr:col>
      <xdr:colOff>571500</xdr:colOff>
      <xdr:row>14</xdr:row>
      <xdr:rowOff>239686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115C3BB-D7A2-F400-4F16-B97189E26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7589" y="627530"/>
          <a:ext cx="5266764" cy="353421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5</xdr:col>
      <xdr:colOff>3989294</xdr:colOff>
      <xdr:row>19</xdr:row>
      <xdr:rowOff>168088</xdr:rowOff>
    </xdr:from>
    <xdr:to>
      <xdr:col>11</xdr:col>
      <xdr:colOff>0</xdr:colOff>
      <xdr:row>20</xdr:row>
      <xdr:rowOff>112059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3BE06830-D11E-3180-E368-8D22B3E5A13E}"/>
            </a:ext>
          </a:extLst>
        </xdr:cNvPr>
        <xdr:cNvCxnSpPr/>
      </xdr:nvCxnSpPr>
      <xdr:spPr>
        <a:xfrm flipV="1">
          <a:off x="9838765" y="5210735"/>
          <a:ext cx="6264088" cy="605118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92383</xdr:colOff>
      <xdr:row>23</xdr:row>
      <xdr:rowOff>31218</xdr:rowOff>
    </xdr:from>
    <xdr:to>
      <xdr:col>10</xdr:col>
      <xdr:colOff>40821</xdr:colOff>
      <xdr:row>33</xdr:row>
      <xdr:rowOff>100532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928E7FD-8E85-4E40-8789-8AEDF58C3D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74638" y="6376600"/>
          <a:ext cx="4174074" cy="2840223"/>
        </a:xfrm>
        <a:prstGeom prst="rect">
          <a:avLst/>
        </a:prstGeom>
      </xdr:spPr>
    </xdr:pic>
    <xdr:clientData/>
  </xdr:twoCellAnchor>
  <xdr:twoCellAnchor editAs="oneCell">
    <xdr:from>
      <xdr:col>1</xdr:col>
      <xdr:colOff>231913</xdr:colOff>
      <xdr:row>26</xdr:row>
      <xdr:rowOff>124239</xdr:rowOff>
    </xdr:from>
    <xdr:to>
      <xdr:col>5</xdr:col>
      <xdr:colOff>784363</xdr:colOff>
      <xdr:row>30</xdr:row>
      <xdr:rowOff>12836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1F62A73-918D-38FA-51D2-C3AD586EA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478" y="6899413"/>
          <a:ext cx="7422874" cy="981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167814</xdr:colOff>
      <xdr:row>59</xdr:row>
      <xdr:rowOff>204107</xdr:rowOff>
    </xdr:from>
    <xdr:to>
      <xdr:col>5</xdr:col>
      <xdr:colOff>2111828</xdr:colOff>
      <xdr:row>102</xdr:row>
      <xdr:rowOff>53066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47AA614-19BF-6B71-3907-358D37BBD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814" y="16015607"/>
          <a:ext cx="9210228" cy="11551104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4735286</xdr:colOff>
      <xdr:row>54</xdr:row>
      <xdr:rowOff>204107</xdr:rowOff>
    </xdr:from>
    <xdr:to>
      <xdr:col>1</xdr:col>
      <xdr:colOff>4830536</xdr:colOff>
      <xdr:row>64</xdr:row>
      <xdr:rowOff>176893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C676AF48-0EAE-4614-B8A0-BE095B4D1849}"/>
            </a:ext>
          </a:extLst>
        </xdr:cNvPr>
        <xdr:cNvCxnSpPr/>
      </xdr:nvCxnSpPr>
      <xdr:spPr>
        <a:xfrm flipH="1">
          <a:off x="5129893" y="14573250"/>
          <a:ext cx="95250" cy="2775857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225136</xdr:colOff>
      <xdr:row>34</xdr:row>
      <xdr:rowOff>155865</xdr:rowOff>
    </xdr:from>
    <xdr:to>
      <xdr:col>19</xdr:col>
      <xdr:colOff>90054</xdr:colOff>
      <xdr:row>102</xdr:row>
      <xdr:rowOff>78798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F0CC5B3-D0BB-3139-82A3-A3EEBCC01C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0" y="9247910"/>
          <a:ext cx="11208327" cy="1883438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199466</xdr:colOff>
      <xdr:row>0</xdr:row>
      <xdr:rowOff>73958</xdr:rowOff>
    </xdr:from>
    <xdr:to>
      <xdr:col>13</xdr:col>
      <xdr:colOff>515471</xdr:colOff>
      <xdr:row>41</xdr:row>
      <xdr:rowOff>44823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279C43B0-774F-A3FB-E1F5-AA954DD63987}"/>
            </a:ext>
          </a:extLst>
        </xdr:cNvPr>
        <xdr:cNvGrpSpPr/>
      </xdr:nvGrpSpPr>
      <xdr:grpSpPr>
        <a:xfrm>
          <a:off x="199466" y="73958"/>
          <a:ext cx="13834781" cy="12835218"/>
          <a:chOff x="916641" y="331694"/>
          <a:chExt cx="14906455" cy="14395004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15A6F72-4FDD-7AAB-BD02-CCB6C00D4AF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16641" y="331694"/>
            <a:ext cx="14504107" cy="6901542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5A34D697-3747-C264-4626-A1B2A6A6317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18883" y="7194177"/>
            <a:ext cx="14904213" cy="7532521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76839</xdr:colOff>
      <xdr:row>8</xdr:row>
      <xdr:rowOff>143359</xdr:rowOff>
    </xdr:from>
    <xdr:to>
      <xdr:col>2</xdr:col>
      <xdr:colOff>1425388</xdr:colOff>
      <xdr:row>10</xdr:row>
      <xdr:rowOff>161289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DD725031-263A-4C32-A44B-C042A4B1F61C}"/>
            </a:ext>
          </a:extLst>
        </xdr:cNvPr>
        <xdr:cNvSpPr/>
      </xdr:nvSpPr>
      <xdr:spPr>
        <a:xfrm>
          <a:off x="2573854" y="2857251"/>
          <a:ext cx="1348549" cy="715453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ใบอนุมัติ</a:t>
          </a:r>
        </a:p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สั่งจ่าย</a:t>
          </a:r>
          <a:endParaRPr lang="en-US" sz="1400" kern="1200">
            <a:solidFill>
              <a:sysClr val="windowText" lastClr="00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12</xdr:col>
      <xdr:colOff>387616</xdr:colOff>
      <xdr:row>9</xdr:row>
      <xdr:rowOff>249092</xdr:rowOff>
    </xdr:from>
    <xdr:to>
      <xdr:col>12</xdr:col>
      <xdr:colOff>1447800</xdr:colOff>
      <xdr:row>11</xdr:row>
      <xdr:rowOff>149306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4ED3B9B8-F435-403F-AEBE-6C08E9D562E9}"/>
            </a:ext>
          </a:extLst>
        </xdr:cNvPr>
        <xdr:cNvSpPr/>
      </xdr:nvSpPr>
      <xdr:spPr>
        <a:xfrm>
          <a:off x="11970016" y="3373292"/>
          <a:ext cx="1060184" cy="624114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ไม่อนุมัติ</a:t>
          </a:r>
        </a:p>
      </xdr:txBody>
    </xdr:sp>
    <xdr:clientData/>
  </xdr:twoCellAnchor>
  <xdr:twoCellAnchor>
    <xdr:from>
      <xdr:col>12</xdr:col>
      <xdr:colOff>1394653</xdr:colOff>
      <xdr:row>7</xdr:row>
      <xdr:rowOff>21765</xdr:rowOff>
    </xdr:from>
    <xdr:to>
      <xdr:col>14</xdr:col>
      <xdr:colOff>385484</xdr:colOff>
      <xdr:row>8</xdr:row>
      <xdr:rowOff>315680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EE1207CF-CD9D-4367-8F3D-6353CD9724BB}"/>
            </a:ext>
          </a:extLst>
        </xdr:cNvPr>
        <xdr:cNvSpPr/>
      </xdr:nvSpPr>
      <xdr:spPr>
        <a:xfrm>
          <a:off x="11201593" y="2429685"/>
          <a:ext cx="1383511" cy="606335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อนุมัติ</a:t>
          </a:r>
        </a:p>
      </xdr:txBody>
    </xdr:sp>
    <xdr:clientData/>
  </xdr:twoCellAnchor>
  <xdr:twoCellAnchor>
    <xdr:from>
      <xdr:col>8</xdr:col>
      <xdr:colOff>1351269</xdr:colOff>
      <xdr:row>8</xdr:row>
      <xdr:rowOff>6798</xdr:rowOff>
    </xdr:from>
    <xdr:to>
      <xdr:col>12</xdr:col>
      <xdr:colOff>1394653</xdr:colOff>
      <xdr:row>9</xdr:row>
      <xdr:rowOff>190424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4857764F-EEA5-49F7-B8A2-C96FF78E2980}"/>
            </a:ext>
          </a:extLst>
        </xdr:cNvPr>
        <xdr:cNvCxnSpPr>
          <a:stCxn id="9" idx="3"/>
          <a:endCxn id="4" idx="1"/>
        </xdr:cNvCxnSpPr>
      </xdr:nvCxnSpPr>
      <xdr:spPr>
        <a:xfrm flipV="1">
          <a:off x="9638019" y="2807148"/>
          <a:ext cx="3339034" cy="50747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1351269</xdr:colOff>
      <xdr:row>9</xdr:row>
      <xdr:rowOff>190424</xdr:rowOff>
    </xdr:from>
    <xdr:to>
      <xdr:col>12</xdr:col>
      <xdr:colOff>387616</xdr:colOff>
      <xdr:row>10</xdr:row>
      <xdr:rowOff>161099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C90F4D86-BAEB-42B5-BB5B-62A0DC7C3E37}"/>
            </a:ext>
          </a:extLst>
        </xdr:cNvPr>
        <xdr:cNvCxnSpPr>
          <a:stCxn id="9" idx="3"/>
          <a:endCxn id="3" idx="1"/>
        </xdr:cNvCxnSpPr>
      </xdr:nvCxnSpPr>
      <xdr:spPr>
        <a:xfrm>
          <a:off x="9638019" y="3314624"/>
          <a:ext cx="2331997" cy="370725"/>
        </a:xfrm>
        <a:prstGeom prst="bentConnector3">
          <a:avLst>
            <a:gd name="adj1" fmla="val 71239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76839</xdr:colOff>
      <xdr:row>9</xdr:row>
      <xdr:rowOff>190425</xdr:rowOff>
    </xdr:from>
    <xdr:to>
      <xdr:col>12</xdr:col>
      <xdr:colOff>917708</xdr:colOff>
      <xdr:row>11</xdr:row>
      <xdr:rowOff>149307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3E396B48-DFF5-44DD-AA2C-5803DC563961}"/>
            </a:ext>
          </a:extLst>
        </xdr:cNvPr>
        <xdr:cNvCxnSpPr>
          <a:stCxn id="3" idx="2"/>
          <a:endCxn id="2" idx="1"/>
        </xdr:cNvCxnSpPr>
      </xdr:nvCxnSpPr>
      <xdr:spPr>
        <a:xfrm rot="5400000" flipH="1">
          <a:off x="7490133" y="-1012569"/>
          <a:ext cx="682782" cy="9337169"/>
        </a:xfrm>
        <a:prstGeom prst="bentConnector4">
          <a:avLst>
            <a:gd name="adj1" fmla="val -33481"/>
            <a:gd name="adj2" fmla="val 102448"/>
          </a:avLst>
        </a:prstGeom>
        <a:ln>
          <a:solidFill>
            <a:srgbClr val="FF0000"/>
          </a:solidFill>
          <a:prstDash val="sysDot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107576</xdr:colOff>
      <xdr:row>6</xdr:row>
      <xdr:rowOff>58269</xdr:rowOff>
    </xdr:from>
    <xdr:to>
      <xdr:col>18</xdr:col>
      <xdr:colOff>475130</xdr:colOff>
      <xdr:row>6</xdr:row>
      <xdr:rowOff>376516</xdr:rowOff>
    </xdr:to>
    <xdr:sp macro="" textlink="">
      <xdr:nvSpPr>
        <xdr:cNvPr id="8" name="Left Brace 7">
          <a:extLst>
            <a:ext uri="{FF2B5EF4-FFF2-40B4-BE49-F238E27FC236}">
              <a16:creationId xmlns:a16="http://schemas.microsoft.com/office/drawing/2014/main" id="{8966130C-7C01-4820-BA19-DABC63F21807}"/>
            </a:ext>
          </a:extLst>
        </xdr:cNvPr>
        <xdr:cNvSpPr/>
      </xdr:nvSpPr>
      <xdr:spPr>
        <a:xfrm rot="16200000">
          <a:off x="11630809" y="-3364904"/>
          <a:ext cx="318247" cy="10944114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8</xdr:col>
      <xdr:colOff>40820</xdr:colOff>
      <xdr:row>8</xdr:row>
      <xdr:rowOff>143359</xdr:rowOff>
    </xdr:from>
    <xdr:to>
      <xdr:col>8</xdr:col>
      <xdr:colOff>1351269</xdr:colOff>
      <xdr:row>10</xdr:row>
      <xdr:rowOff>161289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B75D2A19-45FD-42C8-957F-24E95B5D8CFC}"/>
            </a:ext>
          </a:extLst>
        </xdr:cNvPr>
        <xdr:cNvSpPr/>
      </xdr:nvSpPr>
      <xdr:spPr>
        <a:xfrm>
          <a:off x="8327570" y="2943709"/>
          <a:ext cx="1310449" cy="74183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ผู้มีอำนาจอนุมัติ</a:t>
          </a:r>
          <a:endParaRPr lang="en-US" sz="1400" kern="1200">
            <a:solidFill>
              <a:sysClr val="windowText" lastClr="00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2</xdr:col>
      <xdr:colOff>1425388</xdr:colOff>
      <xdr:row>9</xdr:row>
      <xdr:rowOff>190424</xdr:rowOff>
    </xdr:from>
    <xdr:to>
      <xdr:col>4</xdr:col>
      <xdr:colOff>6530</xdr:colOff>
      <xdr:row>9</xdr:row>
      <xdr:rowOff>190424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7CB79B74-1D6A-40E8-947A-A1A8AEF1F816}"/>
            </a:ext>
          </a:extLst>
        </xdr:cNvPr>
        <xdr:cNvCxnSpPr>
          <a:stCxn id="2" idx="3"/>
          <a:endCxn id="20" idx="1"/>
        </xdr:cNvCxnSpPr>
      </xdr:nvCxnSpPr>
      <xdr:spPr>
        <a:xfrm>
          <a:off x="3924748" y="3223184"/>
          <a:ext cx="32612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163289</xdr:colOff>
      <xdr:row>6</xdr:row>
      <xdr:rowOff>419100</xdr:rowOff>
    </xdr:from>
    <xdr:to>
      <xdr:col>20</xdr:col>
      <xdr:colOff>1796142</xdr:colOff>
      <xdr:row>9</xdr:row>
      <xdr:rowOff>114301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9408EBC9-A419-4C14-8F01-F3B72A25BC0B}"/>
            </a:ext>
          </a:extLst>
        </xdr:cNvPr>
        <xdr:cNvSpPr/>
      </xdr:nvSpPr>
      <xdr:spPr>
        <a:xfrm>
          <a:off x="20711889" y="2324100"/>
          <a:ext cx="1632853" cy="850901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อนุมัติจ่าย</a:t>
          </a:r>
        </a:p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(เซ็นจริง)</a:t>
          </a:r>
        </a:p>
      </xdr:txBody>
    </xdr:sp>
    <xdr:clientData/>
  </xdr:twoCellAnchor>
  <xdr:twoCellAnchor>
    <xdr:from>
      <xdr:col>14</xdr:col>
      <xdr:colOff>418331</xdr:colOff>
      <xdr:row>7</xdr:row>
      <xdr:rowOff>44450</xdr:rowOff>
    </xdr:from>
    <xdr:to>
      <xdr:col>19</xdr:col>
      <xdr:colOff>19050</xdr:colOff>
      <xdr:row>7</xdr:row>
      <xdr:rowOff>295275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0F76D19F-776C-4844-9183-908F25A3202C}"/>
            </a:ext>
          </a:extLst>
        </xdr:cNvPr>
        <xdr:cNvSpPr/>
      </xdr:nvSpPr>
      <xdr:spPr>
        <a:xfrm>
          <a:off x="14191481" y="2520950"/>
          <a:ext cx="5306194" cy="2508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2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เมื่อเอกสารอนุมัติแล้ว บัญชีจะ</a:t>
          </a:r>
          <a:r>
            <a:rPr lang="th-TH" sz="1200" kern="1200" baseline="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รอ</a:t>
          </a:r>
          <a:r>
            <a:rPr lang="th-TH" sz="1200" b="0" baseline="0">
              <a:solidFill>
                <a:sysClr val="windowText" lastClr="000000"/>
              </a:solidFill>
              <a:effectLst/>
              <a:latin typeface="Leelawadee UI" panose="020B0502040204020203" pitchFamily="34" charset="-34"/>
              <a:ea typeface="+mn-ea"/>
              <a:cs typeface="Leelawadee UI" panose="020B0502040204020203" pitchFamily="34" charset="-34"/>
            </a:rPr>
            <a:t>เอกสารตัวจริงมาส่ง เพื่อแนบประกอบการทำจ่าย</a:t>
          </a:r>
          <a:endParaRPr lang="en-US" sz="1200" b="0" kern="1200">
            <a:solidFill>
              <a:sysClr val="windowText" lastClr="00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2</xdr:col>
      <xdr:colOff>751114</xdr:colOff>
      <xdr:row>9</xdr:row>
      <xdr:rowOff>5019</xdr:rowOff>
    </xdr:from>
    <xdr:to>
      <xdr:col>12</xdr:col>
      <xdr:colOff>2088754</xdr:colOff>
      <xdr:row>10</xdr:row>
      <xdr:rowOff>161290</xdr:rowOff>
    </xdr:to>
    <xdr:cxnSp macro="">
      <xdr:nvCxnSpPr>
        <xdr:cNvPr id="18" name="Connector: Elbow 17">
          <a:extLst>
            <a:ext uri="{FF2B5EF4-FFF2-40B4-BE49-F238E27FC236}">
              <a16:creationId xmlns:a16="http://schemas.microsoft.com/office/drawing/2014/main" id="{2868BBF7-D7B3-4300-AA69-5F456F8C569E}"/>
            </a:ext>
          </a:extLst>
        </xdr:cNvPr>
        <xdr:cNvCxnSpPr>
          <a:stCxn id="4" idx="2"/>
          <a:endCxn id="2" idx="2"/>
        </xdr:cNvCxnSpPr>
      </xdr:nvCxnSpPr>
      <xdr:spPr>
        <a:xfrm rot="5400000">
          <a:off x="8287722" y="-2010020"/>
          <a:ext cx="543132" cy="10622317"/>
        </a:xfrm>
        <a:prstGeom prst="bentConnector3">
          <a:avLst>
            <a:gd name="adj1" fmla="val 302945"/>
          </a:avLst>
        </a:prstGeom>
        <a:ln w="38100">
          <a:solidFill>
            <a:schemeClr val="accent3">
              <a:lumMod val="75000"/>
            </a:schemeClr>
          </a:solidFill>
          <a:prstDash val="sysDot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885825</xdr:colOff>
      <xdr:row>12</xdr:row>
      <xdr:rowOff>290105</xdr:rowOff>
    </xdr:from>
    <xdr:to>
      <xdr:col>13</xdr:col>
      <xdr:colOff>30481</xdr:colOff>
      <xdr:row>13</xdr:row>
      <xdr:rowOff>300990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E197840B-BE37-44B9-9283-E35F02D2B791}"/>
            </a:ext>
          </a:extLst>
        </xdr:cNvPr>
        <xdr:cNvSpPr/>
      </xdr:nvSpPr>
      <xdr:spPr>
        <a:xfrm>
          <a:off x="9172575" y="4462055"/>
          <a:ext cx="4431031" cy="33473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2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เอกสารที่อนุมัติแล้ว ให้ </a:t>
          </a:r>
          <a:r>
            <a:rPr lang="en-US" sz="12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User</a:t>
          </a:r>
          <a:r>
            <a:rPr lang="th-TH" sz="1200" kern="1200" baseline="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 </a:t>
          </a:r>
          <a:r>
            <a:rPr lang="en-US" sz="1200" kern="1200" baseline="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Print</a:t>
          </a:r>
          <a:r>
            <a:rPr lang="th-TH" sz="1200" kern="1200" baseline="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 </a:t>
          </a:r>
          <a:r>
            <a:rPr lang="en-US" sz="1200" kern="1200" baseline="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Payment Voucher </a:t>
          </a:r>
          <a:r>
            <a:rPr lang="th-TH" sz="1200" kern="1200" baseline="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มาส่งที่บัญชี</a:t>
          </a:r>
          <a:endParaRPr lang="en-US" sz="1200" kern="1200">
            <a:solidFill>
              <a:sysClr val="windowText" lastClr="00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4</xdr:col>
      <xdr:colOff>6530</xdr:colOff>
      <xdr:row>8</xdr:row>
      <xdr:rowOff>143359</xdr:rowOff>
    </xdr:from>
    <xdr:to>
      <xdr:col>4</xdr:col>
      <xdr:colOff>1355079</xdr:colOff>
      <xdr:row>10</xdr:row>
      <xdr:rowOff>161289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522ABA3A-6D24-4879-9393-459186069ABB}"/>
            </a:ext>
          </a:extLst>
        </xdr:cNvPr>
        <xdr:cNvSpPr/>
      </xdr:nvSpPr>
      <xdr:spPr>
        <a:xfrm>
          <a:off x="4250870" y="2863699"/>
          <a:ext cx="1348549" cy="71897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2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ระบบเช็ค</a:t>
          </a:r>
          <a:r>
            <a:rPr lang="en-US" sz="12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Budget</a:t>
          </a:r>
          <a:r>
            <a:rPr lang="th-TH" sz="12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ตามใบ</a:t>
          </a:r>
          <a:r>
            <a:rPr lang="en-US" sz="12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Cost</a:t>
          </a:r>
        </a:p>
      </xdr:txBody>
    </xdr:sp>
    <xdr:clientData/>
  </xdr:twoCellAnchor>
  <xdr:twoCellAnchor>
    <xdr:from>
      <xdr:col>4</xdr:col>
      <xdr:colOff>1355079</xdr:colOff>
      <xdr:row>9</xdr:row>
      <xdr:rowOff>190424</xdr:rowOff>
    </xdr:from>
    <xdr:to>
      <xdr:col>8</xdr:col>
      <xdr:colOff>40820</xdr:colOff>
      <xdr:row>9</xdr:row>
      <xdr:rowOff>190424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E6A7027B-3A3A-473E-988B-C1F15FD2B8EC}"/>
            </a:ext>
          </a:extLst>
        </xdr:cNvPr>
        <xdr:cNvCxnSpPr>
          <a:stCxn id="20" idx="3"/>
          <a:endCxn id="9" idx="1"/>
        </xdr:cNvCxnSpPr>
      </xdr:nvCxnSpPr>
      <xdr:spPr>
        <a:xfrm>
          <a:off x="6041379" y="3314624"/>
          <a:ext cx="228619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757464</xdr:colOff>
      <xdr:row>8</xdr:row>
      <xdr:rowOff>137009</xdr:rowOff>
    </xdr:from>
    <xdr:to>
      <xdr:col>4</xdr:col>
      <xdr:colOff>687155</xdr:colOff>
      <xdr:row>8</xdr:row>
      <xdr:rowOff>149709</xdr:rowOff>
    </xdr:to>
    <xdr:cxnSp macro="">
      <xdr:nvCxnSpPr>
        <xdr:cNvPr id="28" name="Connector: Elbow 27">
          <a:extLst>
            <a:ext uri="{FF2B5EF4-FFF2-40B4-BE49-F238E27FC236}">
              <a16:creationId xmlns:a16="http://schemas.microsoft.com/office/drawing/2014/main" id="{B6FB2385-0E7C-4381-B2F6-AEF0E5B0B5E2}"/>
            </a:ext>
          </a:extLst>
        </xdr:cNvPr>
        <xdr:cNvCxnSpPr>
          <a:cxnSpLocks/>
          <a:stCxn id="20" idx="0"/>
          <a:endCxn id="2" idx="0"/>
        </xdr:cNvCxnSpPr>
      </xdr:nvCxnSpPr>
      <xdr:spPr>
        <a:xfrm rot="16200000" flipV="1">
          <a:off x="4087810" y="2026363"/>
          <a:ext cx="12700" cy="1674671"/>
        </a:xfrm>
        <a:prstGeom prst="bentConnector3">
          <a:avLst>
            <a:gd name="adj1" fmla="val 1800000"/>
          </a:avLst>
        </a:prstGeom>
        <a:ln>
          <a:solidFill>
            <a:srgbClr val="FF0000"/>
          </a:solidFill>
          <a:prstDash val="sysDot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121921</xdr:colOff>
      <xdr:row>6</xdr:row>
      <xdr:rowOff>381724</xdr:rowOff>
    </xdr:from>
    <xdr:to>
      <xdr:col>4</xdr:col>
      <xdr:colOff>1272540</xdr:colOff>
      <xdr:row>7</xdr:row>
      <xdr:rowOff>256540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72CCA512-CDF5-42EC-A67C-6693FB87C94A}"/>
            </a:ext>
          </a:extLst>
        </xdr:cNvPr>
        <xdr:cNvSpPr/>
      </xdr:nvSpPr>
      <xdr:spPr>
        <a:xfrm>
          <a:off x="2621281" y="2271484"/>
          <a:ext cx="2895599" cy="39297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200" kern="12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ถ้าเกิน</a:t>
          </a:r>
          <a:r>
            <a:rPr lang="en-US" sz="1200" kern="12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Cost</a:t>
          </a:r>
          <a:r>
            <a:rPr lang="th-TH" sz="1200" kern="12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จะไม่สามารถส่งผ่านได้</a:t>
          </a:r>
          <a:endParaRPr lang="en-US" sz="1200" kern="12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4</xdr:col>
      <xdr:colOff>1295266</xdr:colOff>
      <xdr:row>8</xdr:row>
      <xdr:rowOff>158025</xdr:rowOff>
    </xdr:from>
    <xdr:to>
      <xdr:col>7</xdr:col>
      <xdr:colOff>142875</xdr:colOff>
      <xdr:row>9</xdr:row>
      <xdr:rowOff>247650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B8C0A1D1-399E-4719-867D-0C20EF407624}"/>
            </a:ext>
          </a:extLst>
        </xdr:cNvPr>
        <xdr:cNvSpPr/>
      </xdr:nvSpPr>
      <xdr:spPr>
        <a:xfrm>
          <a:off x="5981566" y="2958375"/>
          <a:ext cx="2248034" cy="4134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2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ไม่เกิน</a:t>
          </a:r>
          <a:r>
            <a:rPr lang="en-US" sz="12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Cost</a:t>
          </a:r>
          <a:r>
            <a:rPr lang="th-TH" sz="12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 จะส่งผ่านได้</a:t>
          </a:r>
          <a:endParaRPr lang="en-US" sz="1200" kern="1200">
            <a:solidFill>
              <a:sysClr val="windowText" lastClr="00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14</xdr:col>
      <xdr:colOff>385484</xdr:colOff>
      <xdr:row>8</xdr:row>
      <xdr:rowOff>6351</xdr:rowOff>
    </xdr:from>
    <xdr:to>
      <xdr:col>20</xdr:col>
      <xdr:colOff>163289</xdr:colOff>
      <xdr:row>8</xdr:row>
      <xdr:rowOff>9973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94F541B-3561-B355-20AF-6E6D2741B774}"/>
            </a:ext>
          </a:extLst>
        </xdr:cNvPr>
        <xdr:cNvCxnSpPr>
          <a:stCxn id="4" idx="3"/>
          <a:endCxn id="14" idx="1"/>
        </xdr:cNvCxnSpPr>
      </xdr:nvCxnSpPr>
      <xdr:spPr>
        <a:xfrm flipV="1">
          <a:off x="14495184" y="2749551"/>
          <a:ext cx="6216705" cy="362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76839</xdr:colOff>
      <xdr:row>8</xdr:row>
      <xdr:rowOff>143435</xdr:rowOff>
    </xdr:from>
    <xdr:to>
      <xdr:col>2</xdr:col>
      <xdr:colOff>1425388</xdr:colOff>
      <xdr:row>10</xdr:row>
      <xdr:rowOff>161365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ED70B87-3186-4A88-A153-7372D3302B03}"/>
            </a:ext>
          </a:extLst>
        </xdr:cNvPr>
        <xdr:cNvSpPr/>
      </xdr:nvSpPr>
      <xdr:spPr>
        <a:xfrm>
          <a:off x="3162939" y="2943785"/>
          <a:ext cx="1319974" cy="74183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>
              <a:solidFill>
                <a:sysClr val="windowText" lastClr="000000"/>
              </a:solidFill>
              <a:effectLst/>
              <a:latin typeface="Leelawadee UI" panose="020B0502040204020203" pitchFamily="34" charset="-34"/>
              <a:ea typeface="+mn-ea"/>
              <a:cs typeface="Leelawadee UI" panose="020B0502040204020203" pitchFamily="34" charset="-34"/>
            </a:rPr>
            <a:t>ใบอนุมัติ</a:t>
          </a:r>
          <a:endParaRPr lang="en-US" sz="1400">
            <a:solidFill>
              <a:sysClr val="windowText" lastClr="000000"/>
            </a:solidFill>
            <a:effectLst/>
            <a:latin typeface="Leelawadee UI" panose="020B0502040204020203" pitchFamily="34" charset="-34"/>
            <a:cs typeface="Leelawadee UI" panose="020B0502040204020203" pitchFamily="34" charset="-34"/>
          </a:endParaRPr>
        </a:p>
        <a:p>
          <a:pPr algn="ctr"/>
          <a:r>
            <a:rPr lang="th-TH" sz="1400">
              <a:solidFill>
                <a:sysClr val="windowText" lastClr="000000"/>
              </a:solidFill>
              <a:effectLst/>
              <a:latin typeface="Leelawadee UI" panose="020B0502040204020203" pitchFamily="34" charset="-34"/>
              <a:ea typeface="+mn-ea"/>
              <a:cs typeface="Leelawadee UI" panose="020B0502040204020203" pitchFamily="34" charset="-34"/>
            </a:rPr>
            <a:t>สั่งจ่าย</a:t>
          </a:r>
          <a:endParaRPr lang="en-US" sz="1400">
            <a:solidFill>
              <a:sysClr val="windowText" lastClr="000000"/>
            </a:solidFill>
            <a:effectLst/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10</xdr:col>
      <xdr:colOff>387616</xdr:colOff>
      <xdr:row>10</xdr:row>
      <xdr:rowOff>20492</xdr:rowOff>
    </xdr:from>
    <xdr:to>
      <xdr:col>10</xdr:col>
      <xdr:colOff>1524000</xdr:colOff>
      <xdr:row>11</xdr:row>
      <xdr:rowOff>314406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69C04BAF-22A9-41D8-9441-098B944A3EFA}"/>
            </a:ext>
          </a:extLst>
        </xdr:cNvPr>
        <xdr:cNvSpPr/>
      </xdr:nvSpPr>
      <xdr:spPr>
        <a:xfrm>
          <a:off x="10169791" y="3544742"/>
          <a:ext cx="1136384" cy="617764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ไม่อนุมัติ</a:t>
          </a:r>
        </a:p>
      </xdr:txBody>
    </xdr:sp>
    <xdr:clientData/>
  </xdr:twoCellAnchor>
  <xdr:twoCellAnchor>
    <xdr:from>
      <xdr:col>10</xdr:col>
      <xdr:colOff>1394653</xdr:colOff>
      <xdr:row>7</xdr:row>
      <xdr:rowOff>21765</xdr:rowOff>
    </xdr:from>
    <xdr:to>
      <xdr:col>12</xdr:col>
      <xdr:colOff>385484</xdr:colOff>
      <xdr:row>8</xdr:row>
      <xdr:rowOff>315680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64E25545-7100-43C3-9200-4AB828605BE2}"/>
            </a:ext>
          </a:extLst>
        </xdr:cNvPr>
        <xdr:cNvSpPr/>
      </xdr:nvSpPr>
      <xdr:spPr>
        <a:xfrm>
          <a:off x="11176828" y="2498265"/>
          <a:ext cx="1181581" cy="617765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อนุมัติ</a:t>
          </a:r>
        </a:p>
      </xdr:txBody>
    </xdr:sp>
    <xdr:clientData/>
  </xdr:twoCellAnchor>
  <xdr:twoCellAnchor>
    <xdr:from>
      <xdr:col>7</xdr:col>
      <xdr:colOff>36819</xdr:colOff>
      <xdr:row>8</xdr:row>
      <xdr:rowOff>6798</xdr:rowOff>
    </xdr:from>
    <xdr:to>
      <xdr:col>10</xdr:col>
      <xdr:colOff>1394653</xdr:colOff>
      <xdr:row>9</xdr:row>
      <xdr:rowOff>193061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3F1FC1FD-EB8F-49AE-8098-A300C28B0BC7}"/>
            </a:ext>
          </a:extLst>
        </xdr:cNvPr>
        <xdr:cNvCxnSpPr>
          <a:stCxn id="9" idx="3"/>
          <a:endCxn id="4" idx="1"/>
        </xdr:cNvCxnSpPr>
      </xdr:nvCxnSpPr>
      <xdr:spPr>
        <a:xfrm flipV="1">
          <a:off x="7923519" y="2807148"/>
          <a:ext cx="3253309" cy="51011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36819</xdr:colOff>
      <xdr:row>9</xdr:row>
      <xdr:rowOff>193061</xdr:rowOff>
    </xdr:from>
    <xdr:to>
      <xdr:col>10</xdr:col>
      <xdr:colOff>387616</xdr:colOff>
      <xdr:row>11</xdr:row>
      <xdr:rowOff>5524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597551A9-58CB-400E-8D9E-8FD637A6B3EE}"/>
            </a:ext>
          </a:extLst>
        </xdr:cNvPr>
        <xdr:cNvCxnSpPr>
          <a:stCxn id="9" idx="3"/>
          <a:endCxn id="3" idx="1"/>
        </xdr:cNvCxnSpPr>
      </xdr:nvCxnSpPr>
      <xdr:spPr>
        <a:xfrm>
          <a:off x="7923519" y="3317261"/>
          <a:ext cx="2246272" cy="536363"/>
        </a:xfrm>
        <a:prstGeom prst="bentConnector3">
          <a:avLst>
            <a:gd name="adj1" fmla="val 72474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76839</xdr:colOff>
      <xdr:row>9</xdr:row>
      <xdr:rowOff>190500</xdr:rowOff>
    </xdr:from>
    <xdr:to>
      <xdr:col>10</xdr:col>
      <xdr:colOff>955808</xdr:colOff>
      <xdr:row>11</xdr:row>
      <xdr:rowOff>314406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FED04757-5906-4BD2-ABFD-D7217D19DCDD}"/>
            </a:ext>
          </a:extLst>
        </xdr:cNvPr>
        <xdr:cNvCxnSpPr>
          <a:stCxn id="3" idx="2"/>
          <a:endCxn id="2" idx="1"/>
        </xdr:cNvCxnSpPr>
      </xdr:nvCxnSpPr>
      <xdr:spPr>
        <a:xfrm rot="5400000" flipH="1">
          <a:off x="6526558" y="-48919"/>
          <a:ext cx="847806" cy="7575044"/>
        </a:xfrm>
        <a:prstGeom prst="bentConnector4">
          <a:avLst>
            <a:gd name="adj1" fmla="val -26964"/>
            <a:gd name="adj2" fmla="val 103018"/>
          </a:avLst>
        </a:prstGeom>
        <a:ln>
          <a:solidFill>
            <a:srgbClr val="FF0000"/>
          </a:solidFill>
          <a:prstDash val="sysDot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107576</xdr:colOff>
      <xdr:row>6</xdr:row>
      <xdr:rowOff>58269</xdr:rowOff>
    </xdr:from>
    <xdr:to>
      <xdr:col>16</xdr:col>
      <xdr:colOff>475130</xdr:colOff>
      <xdr:row>6</xdr:row>
      <xdr:rowOff>376516</xdr:rowOff>
    </xdr:to>
    <xdr:sp macro="" textlink="">
      <xdr:nvSpPr>
        <xdr:cNvPr id="8" name="Left Brace 7">
          <a:extLst>
            <a:ext uri="{FF2B5EF4-FFF2-40B4-BE49-F238E27FC236}">
              <a16:creationId xmlns:a16="http://schemas.microsoft.com/office/drawing/2014/main" id="{92CDDF9A-A9F7-4AD9-BBCF-F0A1525EA3A1}"/>
            </a:ext>
          </a:extLst>
        </xdr:cNvPr>
        <xdr:cNvSpPr/>
      </xdr:nvSpPr>
      <xdr:spPr>
        <a:xfrm rot="16200000">
          <a:off x="11457454" y="-2842934"/>
          <a:ext cx="318247" cy="10044954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6</xdr:col>
      <xdr:colOff>88445</xdr:colOff>
      <xdr:row>8</xdr:row>
      <xdr:rowOff>145996</xdr:rowOff>
    </xdr:from>
    <xdr:to>
      <xdr:col>7</xdr:col>
      <xdr:colOff>36819</xdr:colOff>
      <xdr:row>10</xdr:row>
      <xdr:rowOff>163926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C3AFB685-FBD9-4A63-A446-D977A1795DFA}"/>
            </a:ext>
          </a:extLst>
        </xdr:cNvPr>
        <xdr:cNvSpPr/>
      </xdr:nvSpPr>
      <xdr:spPr>
        <a:xfrm>
          <a:off x="6574970" y="2946346"/>
          <a:ext cx="1348549" cy="74183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ผู้มีอำนาจอนุมัติ</a:t>
          </a:r>
          <a:endParaRPr lang="en-US" sz="1400" kern="1200">
            <a:solidFill>
              <a:sysClr val="windowText" lastClr="00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2</xdr:col>
      <xdr:colOff>1396813</xdr:colOff>
      <xdr:row>9</xdr:row>
      <xdr:rowOff>190500</xdr:rowOff>
    </xdr:from>
    <xdr:to>
      <xdr:col>6</xdr:col>
      <xdr:colOff>88445</xdr:colOff>
      <xdr:row>9</xdr:row>
      <xdr:rowOff>193061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D185C63-C655-4619-9000-AD1C95675CF5}"/>
            </a:ext>
          </a:extLst>
        </xdr:cNvPr>
        <xdr:cNvCxnSpPr>
          <a:stCxn id="2" idx="3"/>
          <a:endCxn id="9" idx="1"/>
        </xdr:cNvCxnSpPr>
      </xdr:nvCxnSpPr>
      <xdr:spPr>
        <a:xfrm>
          <a:off x="4482913" y="3314700"/>
          <a:ext cx="2092057" cy="256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163289</xdr:colOff>
      <xdr:row>7</xdr:row>
      <xdr:rowOff>21772</xdr:rowOff>
    </xdr:from>
    <xdr:to>
      <xdr:col>18</xdr:col>
      <xdr:colOff>1796142</xdr:colOff>
      <xdr:row>9</xdr:row>
      <xdr:rowOff>1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5C513870-38DF-4622-8D3F-E7A2D95F8DA3}"/>
            </a:ext>
          </a:extLst>
        </xdr:cNvPr>
        <xdr:cNvSpPr/>
      </xdr:nvSpPr>
      <xdr:spPr>
        <a:xfrm>
          <a:off x="18041714" y="2498272"/>
          <a:ext cx="1632853" cy="625929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อนุมัติจ่าย</a:t>
          </a:r>
        </a:p>
      </xdr:txBody>
    </xdr:sp>
    <xdr:clientData/>
  </xdr:twoCellAnchor>
  <xdr:twoCellAnchor>
    <xdr:from>
      <xdr:col>12</xdr:col>
      <xdr:colOff>385484</xdr:colOff>
      <xdr:row>8</xdr:row>
      <xdr:rowOff>10880</xdr:rowOff>
    </xdr:from>
    <xdr:to>
      <xdr:col>18</xdr:col>
      <xdr:colOff>163289</xdr:colOff>
      <xdr:row>8</xdr:row>
      <xdr:rowOff>10887</xdr:rowOff>
    </xdr:to>
    <xdr:cxnSp macro="">
      <xdr:nvCxnSpPr>
        <xdr:cNvPr id="12" name="Connector: Elbow 11">
          <a:extLst>
            <a:ext uri="{FF2B5EF4-FFF2-40B4-BE49-F238E27FC236}">
              <a16:creationId xmlns:a16="http://schemas.microsoft.com/office/drawing/2014/main" id="{6E4DE3BF-6D26-4814-B232-7368DA1C883A}"/>
            </a:ext>
          </a:extLst>
        </xdr:cNvPr>
        <xdr:cNvCxnSpPr>
          <a:stCxn id="4" idx="3"/>
          <a:endCxn id="11" idx="1"/>
        </xdr:cNvCxnSpPr>
      </xdr:nvCxnSpPr>
      <xdr:spPr>
        <a:xfrm>
          <a:off x="12358409" y="2811230"/>
          <a:ext cx="5683305" cy="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751115</xdr:colOff>
      <xdr:row>8</xdr:row>
      <xdr:rowOff>315680</xdr:rowOff>
    </xdr:from>
    <xdr:to>
      <xdr:col>10</xdr:col>
      <xdr:colOff>2083870</xdr:colOff>
      <xdr:row>10</xdr:row>
      <xdr:rowOff>161365</xdr:rowOff>
    </xdr:to>
    <xdr:cxnSp macro="">
      <xdr:nvCxnSpPr>
        <xdr:cNvPr id="13" name="Connector: Elbow 12">
          <a:extLst>
            <a:ext uri="{FF2B5EF4-FFF2-40B4-BE49-F238E27FC236}">
              <a16:creationId xmlns:a16="http://schemas.microsoft.com/office/drawing/2014/main" id="{50447232-EB6B-42BC-B0F3-DA6B57472E4B}"/>
            </a:ext>
          </a:extLst>
        </xdr:cNvPr>
        <xdr:cNvCxnSpPr>
          <a:stCxn id="4" idx="2"/>
          <a:endCxn id="2" idx="2"/>
        </xdr:cNvCxnSpPr>
      </xdr:nvCxnSpPr>
      <xdr:spPr>
        <a:xfrm rot="5400000">
          <a:off x="7519212" y="-565967"/>
          <a:ext cx="569585" cy="7933580"/>
        </a:xfrm>
        <a:prstGeom prst="bentConnector3">
          <a:avLst>
            <a:gd name="adj1" fmla="val 362263"/>
          </a:avLst>
        </a:prstGeom>
        <a:ln w="38100">
          <a:solidFill>
            <a:schemeClr val="accent3">
              <a:lumMod val="75000"/>
            </a:schemeClr>
          </a:solidFill>
          <a:prstDash val="sysDot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1009650</xdr:colOff>
      <xdr:row>13</xdr:row>
      <xdr:rowOff>304800</xdr:rowOff>
    </xdr:from>
    <xdr:to>
      <xdr:col>11</xdr:col>
      <xdr:colOff>161110</xdr:colOff>
      <xdr:row>14</xdr:row>
      <xdr:rowOff>318407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174A54E0-83B3-4057-BF4B-2603386ACA9B}"/>
            </a:ext>
          </a:extLst>
        </xdr:cNvPr>
        <xdr:cNvSpPr/>
      </xdr:nvSpPr>
      <xdr:spPr>
        <a:xfrm>
          <a:off x="7496175" y="4800600"/>
          <a:ext cx="4437835" cy="33745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2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เอกสารที่อนุมัติแล้ว ให้ </a:t>
          </a:r>
          <a:r>
            <a:rPr lang="en-US" sz="12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User</a:t>
          </a:r>
          <a:r>
            <a:rPr lang="th-TH" sz="1200" kern="1200" baseline="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 </a:t>
          </a:r>
          <a:r>
            <a:rPr lang="en-US" sz="1200" kern="1200" baseline="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Print</a:t>
          </a:r>
          <a:r>
            <a:rPr lang="th-TH" sz="1200" kern="1200" baseline="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 </a:t>
          </a:r>
          <a:r>
            <a:rPr lang="en-US" sz="1200" kern="1200" baseline="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Payment Voucher </a:t>
          </a:r>
          <a:r>
            <a:rPr lang="th-TH" sz="1200" kern="1200" baseline="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มาส่งที่บัญชี</a:t>
          </a:r>
          <a:endParaRPr lang="en-US" sz="1200" kern="1200">
            <a:solidFill>
              <a:sysClr val="windowText" lastClr="00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12</xdr:col>
      <xdr:colOff>942975</xdr:colOff>
      <xdr:row>7</xdr:row>
      <xdr:rowOff>28575</xdr:rowOff>
    </xdr:from>
    <xdr:to>
      <xdr:col>18</xdr:col>
      <xdr:colOff>353194</xdr:colOff>
      <xdr:row>7</xdr:row>
      <xdr:rowOff>279400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B616CB4E-480B-4CA4-A54B-67D6F4BC1D4C}"/>
            </a:ext>
          </a:extLst>
        </xdr:cNvPr>
        <xdr:cNvSpPr/>
      </xdr:nvSpPr>
      <xdr:spPr>
        <a:xfrm>
          <a:off x="12915900" y="2505075"/>
          <a:ext cx="5315719" cy="2508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2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เมื่อเอกสารอนุมัติแล้ว บัญชีจะ</a:t>
          </a:r>
          <a:r>
            <a:rPr lang="th-TH" sz="1200" kern="1200" baseline="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รอ</a:t>
          </a:r>
          <a:r>
            <a:rPr lang="th-TH" sz="1200" b="0" baseline="0">
              <a:solidFill>
                <a:sysClr val="windowText" lastClr="000000"/>
              </a:solidFill>
              <a:effectLst/>
              <a:latin typeface="Leelawadee UI" panose="020B0502040204020203" pitchFamily="34" charset="-34"/>
              <a:ea typeface="+mn-ea"/>
              <a:cs typeface="Leelawadee UI" panose="020B0502040204020203" pitchFamily="34" charset="-34"/>
            </a:rPr>
            <a:t>เอกสารตัวจริงมาส่ง เพื่อแนบประกอบการทำจ่าย</a:t>
          </a:r>
          <a:endParaRPr lang="en-US" sz="1200" b="0" kern="1200">
            <a:solidFill>
              <a:sysClr val="windowText" lastClr="00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4</xdr:col>
      <xdr:colOff>112058</xdr:colOff>
      <xdr:row>10</xdr:row>
      <xdr:rowOff>67236</xdr:rowOff>
    </xdr:from>
    <xdr:to>
      <xdr:col>4</xdr:col>
      <xdr:colOff>1432032</xdr:colOff>
      <xdr:row>12</xdr:row>
      <xdr:rowOff>163608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86815BD0-F44E-4BFD-BD50-4D2CA35C92E0}"/>
            </a:ext>
          </a:extLst>
        </xdr:cNvPr>
        <xdr:cNvSpPr/>
      </xdr:nvSpPr>
      <xdr:spPr>
        <a:xfrm>
          <a:off x="4807323" y="3608295"/>
          <a:ext cx="1319974" cy="746313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>
              <a:solidFill>
                <a:sysClr val="windowText" lastClr="000000"/>
              </a:solidFill>
              <a:effectLst/>
              <a:latin typeface="Leelawadee UI" panose="020B0502040204020203" pitchFamily="34" charset="-34"/>
              <a:ea typeface="+mn-ea"/>
              <a:cs typeface="Leelawadee UI" panose="020B0502040204020203" pitchFamily="34" charset="-34"/>
            </a:rPr>
            <a:t>ใบรับมอบงาน</a:t>
          </a:r>
          <a:endParaRPr lang="en-US" sz="1400">
            <a:solidFill>
              <a:sysClr val="windowText" lastClr="000000"/>
            </a:solidFill>
            <a:effectLst/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4</xdr:col>
      <xdr:colOff>772045</xdr:colOff>
      <xdr:row>9</xdr:row>
      <xdr:rowOff>212912</xdr:rowOff>
    </xdr:from>
    <xdr:to>
      <xdr:col>4</xdr:col>
      <xdr:colOff>773206</xdr:colOff>
      <xdr:row>10</xdr:row>
      <xdr:rowOff>67236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3C8DA7C3-9310-4952-B0E5-F244F6C3BAD8}"/>
            </a:ext>
          </a:extLst>
        </xdr:cNvPr>
        <xdr:cNvCxnSpPr>
          <a:stCxn id="16" idx="0"/>
        </xdr:cNvCxnSpPr>
      </xdr:nvCxnSpPr>
      <xdr:spPr>
        <a:xfrm flipV="1">
          <a:off x="5467310" y="3350559"/>
          <a:ext cx="1161" cy="25773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76839</xdr:colOff>
      <xdr:row>8</xdr:row>
      <xdr:rowOff>143435</xdr:rowOff>
    </xdr:from>
    <xdr:to>
      <xdr:col>2</xdr:col>
      <xdr:colOff>1425388</xdr:colOff>
      <xdr:row>10</xdr:row>
      <xdr:rowOff>161365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98D4BB92-F5D0-A59A-A697-9733F08762CD}"/>
            </a:ext>
          </a:extLst>
        </xdr:cNvPr>
        <xdr:cNvSpPr/>
      </xdr:nvSpPr>
      <xdr:spPr>
        <a:xfrm>
          <a:off x="1807027" y="2671482"/>
          <a:ext cx="1348549" cy="717177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>
              <a:solidFill>
                <a:sysClr val="windowText" lastClr="000000"/>
              </a:solidFill>
              <a:effectLst/>
              <a:latin typeface="Leelawadee UI" panose="020B0502040204020203" pitchFamily="34" charset="-34"/>
              <a:ea typeface="+mn-ea"/>
              <a:cs typeface="Leelawadee UI" panose="020B0502040204020203" pitchFamily="34" charset="-34"/>
            </a:rPr>
            <a:t>ใบอนุมัติ</a:t>
          </a:r>
          <a:endParaRPr lang="en-US" sz="1400">
            <a:solidFill>
              <a:sysClr val="windowText" lastClr="000000"/>
            </a:solidFill>
            <a:effectLst/>
            <a:latin typeface="Leelawadee UI" panose="020B0502040204020203" pitchFamily="34" charset="-34"/>
            <a:cs typeface="Leelawadee UI" panose="020B0502040204020203" pitchFamily="34" charset="-34"/>
          </a:endParaRPr>
        </a:p>
        <a:p>
          <a:pPr algn="ctr"/>
          <a:r>
            <a:rPr lang="th-TH" sz="1400">
              <a:solidFill>
                <a:sysClr val="windowText" lastClr="000000"/>
              </a:solidFill>
              <a:effectLst/>
              <a:latin typeface="Leelawadee UI" panose="020B0502040204020203" pitchFamily="34" charset="-34"/>
              <a:ea typeface="+mn-ea"/>
              <a:cs typeface="Leelawadee UI" panose="020B0502040204020203" pitchFamily="34" charset="-34"/>
            </a:rPr>
            <a:t>สั่งจ่าย</a:t>
          </a:r>
          <a:endParaRPr lang="en-US" sz="1400">
            <a:solidFill>
              <a:sysClr val="windowText" lastClr="000000"/>
            </a:solidFill>
            <a:effectLst/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10</xdr:col>
      <xdr:colOff>387616</xdr:colOff>
      <xdr:row>10</xdr:row>
      <xdr:rowOff>20492</xdr:rowOff>
    </xdr:from>
    <xdr:to>
      <xdr:col>10</xdr:col>
      <xdr:colOff>1524000</xdr:colOff>
      <xdr:row>11</xdr:row>
      <xdr:rowOff>314406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02F52A1E-12E1-4593-8898-57D0371577C3}"/>
            </a:ext>
          </a:extLst>
        </xdr:cNvPr>
        <xdr:cNvSpPr/>
      </xdr:nvSpPr>
      <xdr:spPr>
        <a:xfrm>
          <a:off x="10169791" y="3544742"/>
          <a:ext cx="1136384" cy="617764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ไม่อนุมัติ</a:t>
          </a:r>
        </a:p>
      </xdr:txBody>
    </xdr:sp>
    <xdr:clientData/>
  </xdr:twoCellAnchor>
  <xdr:twoCellAnchor>
    <xdr:from>
      <xdr:col>10</xdr:col>
      <xdr:colOff>1394653</xdr:colOff>
      <xdr:row>7</xdr:row>
      <xdr:rowOff>21765</xdr:rowOff>
    </xdr:from>
    <xdr:to>
      <xdr:col>12</xdr:col>
      <xdr:colOff>385484</xdr:colOff>
      <xdr:row>8</xdr:row>
      <xdr:rowOff>315680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0947B4AD-5406-4A4D-8BC9-4B0BE51BCEBA}"/>
            </a:ext>
          </a:extLst>
        </xdr:cNvPr>
        <xdr:cNvSpPr/>
      </xdr:nvSpPr>
      <xdr:spPr>
        <a:xfrm>
          <a:off x="12846424" y="2438394"/>
          <a:ext cx="1385689" cy="60960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อนุมัติ</a:t>
          </a:r>
        </a:p>
      </xdr:txBody>
    </xdr:sp>
    <xdr:clientData/>
  </xdr:twoCellAnchor>
  <xdr:twoCellAnchor>
    <xdr:from>
      <xdr:col>7</xdr:col>
      <xdr:colOff>36819</xdr:colOff>
      <xdr:row>8</xdr:row>
      <xdr:rowOff>6798</xdr:rowOff>
    </xdr:from>
    <xdr:to>
      <xdr:col>10</xdr:col>
      <xdr:colOff>1394653</xdr:colOff>
      <xdr:row>9</xdr:row>
      <xdr:rowOff>193061</xdr:rowOff>
    </xdr:to>
    <xdr:cxnSp macro="">
      <xdr:nvCxnSpPr>
        <xdr:cNvPr id="11" name="Connector: Elbow 10">
          <a:extLst>
            <a:ext uri="{FF2B5EF4-FFF2-40B4-BE49-F238E27FC236}">
              <a16:creationId xmlns:a16="http://schemas.microsoft.com/office/drawing/2014/main" id="{115E2524-0008-22BB-6933-5C12CA14579A}"/>
            </a:ext>
          </a:extLst>
        </xdr:cNvPr>
        <xdr:cNvCxnSpPr>
          <a:stCxn id="31" idx="3"/>
          <a:endCxn id="9" idx="1"/>
        </xdr:cNvCxnSpPr>
      </xdr:nvCxnSpPr>
      <xdr:spPr>
        <a:xfrm flipV="1">
          <a:off x="7923519" y="2807148"/>
          <a:ext cx="3253309" cy="51011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36819</xdr:colOff>
      <xdr:row>9</xdr:row>
      <xdr:rowOff>193061</xdr:rowOff>
    </xdr:from>
    <xdr:to>
      <xdr:col>10</xdr:col>
      <xdr:colOff>387616</xdr:colOff>
      <xdr:row>11</xdr:row>
      <xdr:rowOff>5524</xdr:rowOff>
    </xdr:to>
    <xdr:cxnSp macro="">
      <xdr:nvCxnSpPr>
        <xdr:cNvPr id="12" name="Connector: Elbow 11">
          <a:extLst>
            <a:ext uri="{FF2B5EF4-FFF2-40B4-BE49-F238E27FC236}">
              <a16:creationId xmlns:a16="http://schemas.microsoft.com/office/drawing/2014/main" id="{EDC6435C-121C-427F-9B23-DBFB75E114A9}"/>
            </a:ext>
          </a:extLst>
        </xdr:cNvPr>
        <xdr:cNvCxnSpPr>
          <a:stCxn id="31" idx="3"/>
          <a:endCxn id="8" idx="1"/>
        </xdr:cNvCxnSpPr>
      </xdr:nvCxnSpPr>
      <xdr:spPr>
        <a:xfrm>
          <a:off x="7923519" y="3317261"/>
          <a:ext cx="2246272" cy="536363"/>
        </a:xfrm>
        <a:prstGeom prst="bentConnector3">
          <a:avLst>
            <a:gd name="adj1" fmla="val 72474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76839</xdr:colOff>
      <xdr:row>9</xdr:row>
      <xdr:rowOff>190500</xdr:rowOff>
    </xdr:from>
    <xdr:to>
      <xdr:col>10</xdr:col>
      <xdr:colOff>955808</xdr:colOff>
      <xdr:row>11</xdr:row>
      <xdr:rowOff>314406</xdr:rowOff>
    </xdr:to>
    <xdr:cxnSp macro="">
      <xdr:nvCxnSpPr>
        <xdr:cNvPr id="21" name="Connector: Elbow 20">
          <a:extLst>
            <a:ext uri="{FF2B5EF4-FFF2-40B4-BE49-F238E27FC236}">
              <a16:creationId xmlns:a16="http://schemas.microsoft.com/office/drawing/2014/main" id="{4A8280A5-2C3F-4D04-A377-2ECE59760078}"/>
            </a:ext>
          </a:extLst>
        </xdr:cNvPr>
        <xdr:cNvCxnSpPr>
          <a:stCxn id="8" idx="2"/>
          <a:endCxn id="7" idx="1"/>
        </xdr:cNvCxnSpPr>
      </xdr:nvCxnSpPr>
      <xdr:spPr>
        <a:xfrm rot="5400000" flipH="1">
          <a:off x="6526558" y="-48919"/>
          <a:ext cx="847806" cy="7575044"/>
        </a:xfrm>
        <a:prstGeom prst="bentConnector4">
          <a:avLst>
            <a:gd name="adj1" fmla="val -26964"/>
            <a:gd name="adj2" fmla="val 103018"/>
          </a:avLst>
        </a:prstGeom>
        <a:ln>
          <a:solidFill>
            <a:srgbClr val="FF0000"/>
          </a:solidFill>
          <a:prstDash val="sysDot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107576</xdr:colOff>
      <xdr:row>6</xdr:row>
      <xdr:rowOff>58269</xdr:rowOff>
    </xdr:from>
    <xdr:to>
      <xdr:col>16</xdr:col>
      <xdr:colOff>475130</xdr:colOff>
      <xdr:row>6</xdr:row>
      <xdr:rowOff>376516</xdr:rowOff>
    </xdr:to>
    <xdr:sp macro="" textlink="">
      <xdr:nvSpPr>
        <xdr:cNvPr id="24" name="Left Brace 23">
          <a:extLst>
            <a:ext uri="{FF2B5EF4-FFF2-40B4-BE49-F238E27FC236}">
              <a16:creationId xmlns:a16="http://schemas.microsoft.com/office/drawing/2014/main" id="{407E83BD-D7C6-2E62-EF67-3772D9A13150}"/>
            </a:ext>
          </a:extLst>
        </xdr:cNvPr>
        <xdr:cNvSpPr/>
      </xdr:nvSpPr>
      <xdr:spPr>
        <a:xfrm rot="16200000">
          <a:off x="8850406" y="-3305737"/>
          <a:ext cx="318247" cy="10847295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6</xdr:col>
      <xdr:colOff>88445</xdr:colOff>
      <xdr:row>8</xdr:row>
      <xdr:rowOff>145996</xdr:rowOff>
    </xdr:from>
    <xdr:to>
      <xdr:col>7</xdr:col>
      <xdr:colOff>36819</xdr:colOff>
      <xdr:row>10</xdr:row>
      <xdr:rowOff>163926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2A4FD769-281C-4922-8F1C-53FDCDC8D2C4}"/>
            </a:ext>
          </a:extLst>
        </xdr:cNvPr>
        <xdr:cNvSpPr/>
      </xdr:nvSpPr>
      <xdr:spPr>
        <a:xfrm>
          <a:off x="6574970" y="2946346"/>
          <a:ext cx="1348549" cy="74183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ผู้มีอำนาจอนุมัติ</a:t>
          </a:r>
          <a:endParaRPr lang="en-US" sz="1400" kern="1200">
            <a:solidFill>
              <a:sysClr val="windowText" lastClr="00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3</xdr:col>
      <xdr:colOff>6089</xdr:colOff>
      <xdr:row>9</xdr:row>
      <xdr:rowOff>111438</xdr:rowOff>
    </xdr:from>
    <xdr:to>
      <xdr:col>6</xdr:col>
      <xdr:colOff>100493</xdr:colOff>
      <xdr:row>9</xdr:row>
      <xdr:rowOff>113999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114C4778-C6BE-4366-1763-954E3D30248C}"/>
            </a:ext>
          </a:extLst>
        </xdr:cNvPr>
        <xdr:cNvCxnSpPr/>
      </xdr:nvCxnSpPr>
      <xdr:spPr>
        <a:xfrm>
          <a:off x="4495263" y="3225699"/>
          <a:ext cx="2090513" cy="256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163289</xdr:colOff>
      <xdr:row>7</xdr:row>
      <xdr:rowOff>21772</xdr:rowOff>
    </xdr:from>
    <xdr:to>
      <xdr:col>18</xdr:col>
      <xdr:colOff>1796142</xdr:colOff>
      <xdr:row>9</xdr:row>
      <xdr:rowOff>1</xdr:rowOff>
    </xdr:to>
    <xdr:sp macro="" textlink="">
      <xdr:nvSpPr>
        <xdr:cNvPr id="66" name="Rectangle: Rounded Corners 65">
          <a:extLst>
            <a:ext uri="{FF2B5EF4-FFF2-40B4-BE49-F238E27FC236}">
              <a16:creationId xmlns:a16="http://schemas.microsoft.com/office/drawing/2014/main" id="{91B74C37-9C13-4696-811A-ABCCE448D45F}"/>
            </a:ext>
          </a:extLst>
        </xdr:cNvPr>
        <xdr:cNvSpPr/>
      </xdr:nvSpPr>
      <xdr:spPr>
        <a:xfrm>
          <a:off x="19583403" y="2438401"/>
          <a:ext cx="1632853" cy="60960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อนุมัติจ่าย</a:t>
          </a:r>
        </a:p>
      </xdr:txBody>
    </xdr:sp>
    <xdr:clientData/>
  </xdr:twoCellAnchor>
  <xdr:twoCellAnchor>
    <xdr:from>
      <xdr:col>12</xdr:col>
      <xdr:colOff>385484</xdr:colOff>
      <xdr:row>8</xdr:row>
      <xdr:rowOff>10880</xdr:rowOff>
    </xdr:from>
    <xdr:to>
      <xdr:col>18</xdr:col>
      <xdr:colOff>163289</xdr:colOff>
      <xdr:row>8</xdr:row>
      <xdr:rowOff>10887</xdr:rowOff>
    </xdr:to>
    <xdr:cxnSp macro="">
      <xdr:nvCxnSpPr>
        <xdr:cNvPr id="67" name="Connector: Elbow 66">
          <a:extLst>
            <a:ext uri="{FF2B5EF4-FFF2-40B4-BE49-F238E27FC236}">
              <a16:creationId xmlns:a16="http://schemas.microsoft.com/office/drawing/2014/main" id="{D3F21E07-370A-4A92-9E0D-5382915D6740}"/>
            </a:ext>
          </a:extLst>
        </xdr:cNvPr>
        <xdr:cNvCxnSpPr>
          <a:stCxn id="9" idx="3"/>
          <a:endCxn id="66" idx="1"/>
        </xdr:cNvCxnSpPr>
      </xdr:nvCxnSpPr>
      <xdr:spPr>
        <a:xfrm>
          <a:off x="13350370" y="2743194"/>
          <a:ext cx="6233033" cy="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751115</xdr:colOff>
      <xdr:row>8</xdr:row>
      <xdr:rowOff>315680</xdr:rowOff>
    </xdr:from>
    <xdr:to>
      <xdr:col>10</xdr:col>
      <xdr:colOff>2083870</xdr:colOff>
      <xdr:row>10</xdr:row>
      <xdr:rowOff>161365</xdr:rowOff>
    </xdr:to>
    <xdr:cxnSp macro="">
      <xdr:nvCxnSpPr>
        <xdr:cNvPr id="73" name="Connector: Elbow 72">
          <a:extLst>
            <a:ext uri="{FF2B5EF4-FFF2-40B4-BE49-F238E27FC236}">
              <a16:creationId xmlns:a16="http://schemas.microsoft.com/office/drawing/2014/main" id="{F8297334-5FBC-4161-927C-FA67A0BEB3FF}"/>
            </a:ext>
          </a:extLst>
        </xdr:cNvPr>
        <xdr:cNvCxnSpPr>
          <a:stCxn id="9" idx="2"/>
          <a:endCxn id="7" idx="2"/>
        </xdr:cNvCxnSpPr>
      </xdr:nvCxnSpPr>
      <xdr:spPr>
        <a:xfrm rot="5400000">
          <a:off x="7063600" y="-967605"/>
          <a:ext cx="556885" cy="8609855"/>
        </a:xfrm>
        <a:prstGeom prst="bentConnector3">
          <a:avLst>
            <a:gd name="adj1" fmla="val 362263"/>
          </a:avLst>
        </a:prstGeom>
        <a:ln w="38100">
          <a:solidFill>
            <a:schemeClr val="accent3">
              <a:lumMod val="75000"/>
            </a:schemeClr>
          </a:solidFill>
          <a:prstDash val="sysDot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1009650</xdr:colOff>
      <xdr:row>13</xdr:row>
      <xdr:rowOff>304800</xdr:rowOff>
    </xdr:from>
    <xdr:to>
      <xdr:col>11</xdr:col>
      <xdr:colOff>161110</xdr:colOff>
      <xdr:row>14</xdr:row>
      <xdr:rowOff>318407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6AC449E-EAC3-4C3C-AAFD-28A34EDEB4EA}"/>
            </a:ext>
          </a:extLst>
        </xdr:cNvPr>
        <xdr:cNvSpPr/>
      </xdr:nvSpPr>
      <xdr:spPr>
        <a:xfrm>
          <a:off x="7496175" y="4800600"/>
          <a:ext cx="4437835" cy="33745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2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เอกสารที่อนุมัติแล้ว ให้ </a:t>
          </a:r>
          <a:r>
            <a:rPr lang="en-US" sz="12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User</a:t>
          </a:r>
          <a:r>
            <a:rPr lang="th-TH" sz="1200" kern="1200" baseline="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 </a:t>
          </a:r>
          <a:r>
            <a:rPr lang="en-US" sz="1200" kern="1200" baseline="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Print</a:t>
          </a:r>
          <a:r>
            <a:rPr lang="th-TH" sz="1200" kern="1200" baseline="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 </a:t>
          </a:r>
          <a:r>
            <a:rPr lang="en-US" sz="1200" kern="1200" baseline="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Payment Voucher </a:t>
          </a:r>
          <a:r>
            <a:rPr lang="th-TH" sz="1200" kern="1200" baseline="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มาส่งที่บัญชี</a:t>
          </a:r>
          <a:endParaRPr lang="en-US" sz="1200" kern="1200">
            <a:solidFill>
              <a:sysClr val="windowText" lastClr="00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12</xdr:col>
      <xdr:colOff>942975</xdr:colOff>
      <xdr:row>7</xdr:row>
      <xdr:rowOff>28575</xdr:rowOff>
    </xdr:from>
    <xdr:to>
      <xdr:col>18</xdr:col>
      <xdr:colOff>353194</xdr:colOff>
      <xdr:row>7</xdr:row>
      <xdr:rowOff>279400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71FDE905-BB79-493B-9B4C-DC6B1A24E7F5}"/>
            </a:ext>
          </a:extLst>
        </xdr:cNvPr>
        <xdr:cNvSpPr/>
      </xdr:nvSpPr>
      <xdr:spPr>
        <a:xfrm>
          <a:off x="12915900" y="2505075"/>
          <a:ext cx="5315719" cy="2508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2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เมื่อเอกสารอนุมัติแล้ว บัญชีจะ</a:t>
          </a:r>
          <a:r>
            <a:rPr lang="th-TH" sz="1200" kern="1200" baseline="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รอ</a:t>
          </a:r>
          <a:r>
            <a:rPr lang="th-TH" sz="1200" b="0" baseline="0">
              <a:solidFill>
                <a:sysClr val="windowText" lastClr="000000"/>
              </a:solidFill>
              <a:effectLst/>
              <a:latin typeface="Leelawadee UI" panose="020B0502040204020203" pitchFamily="34" charset="-34"/>
              <a:ea typeface="+mn-ea"/>
              <a:cs typeface="Leelawadee UI" panose="020B0502040204020203" pitchFamily="34" charset="-34"/>
            </a:rPr>
            <a:t>เอกสารตัวจริงมาส่ง เพื่อแนบประกอบการทำจ่าย</a:t>
          </a:r>
          <a:endParaRPr lang="en-US" sz="1200" b="0" kern="1200">
            <a:solidFill>
              <a:sysClr val="windowText" lastClr="00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4</xdr:col>
      <xdr:colOff>1319974</xdr:colOff>
      <xdr:row>13</xdr:row>
      <xdr:rowOff>105031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77CBF41-50C1-4BBA-B641-110B78AE7A1B}"/>
            </a:ext>
          </a:extLst>
        </xdr:cNvPr>
        <xdr:cNvSpPr/>
      </xdr:nvSpPr>
      <xdr:spPr>
        <a:xfrm>
          <a:off x="4710545" y="3879273"/>
          <a:ext cx="1319974" cy="763122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>
              <a:solidFill>
                <a:sysClr val="windowText" lastClr="000000"/>
              </a:solidFill>
              <a:effectLst/>
              <a:latin typeface="Leelawadee UI" panose="020B0502040204020203" pitchFamily="34" charset="-34"/>
              <a:ea typeface="+mn-ea"/>
              <a:cs typeface="Leelawadee UI" panose="020B0502040204020203" pitchFamily="34" charset="-34"/>
            </a:rPr>
            <a:t>ใบรับมอบงาน</a:t>
          </a:r>
          <a:endParaRPr lang="en-US" sz="1400">
            <a:solidFill>
              <a:sysClr val="windowText" lastClr="000000"/>
            </a:solidFill>
            <a:effectLst/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4</xdr:col>
      <xdr:colOff>659987</xdr:colOff>
      <xdr:row>9</xdr:row>
      <xdr:rowOff>99391</xdr:rowOff>
    </xdr:from>
    <xdr:to>
      <xdr:col>4</xdr:col>
      <xdr:colOff>679173</xdr:colOff>
      <xdr:row>11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CCA95114-3E4C-4AB9-A01E-D586EC3CE712}"/>
            </a:ext>
          </a:extLst>
        </xdr:cNvPr>
        <xdr:cNvCxnSpPr>
          <a:stCxn id="3" idx="0"/>
        </xdr:cNvCxnSpPr>
      </xdr:nvCxnSpPr>
      <xdr:spPr>
        <a:xfrm flipV="1">
          <a:off x="5347944" y="3213652"/>
          <a:ext cx="19186" cy="62119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76839</xdr:colOff>
      <xdr:row>8</xdr:row>
      <xdr:rowOff>129828</xdr:rowOff>
    </xdr:from>
    <xdr:to>
      <xdr:col>2</xdr:col>
      <xdr:colOff>1347107</xdr:colOff>
      <xdr:row>10</xdr:row>
      <xdr:rowOff>147758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4234ADD-ED8C-40E1-A819-7B4AD81EF18D}"/>
            </a:ext>
          </a:extLst>
        </xdr:cNvPr>
        <xdr:cNvSpPr/>
      </xdr:nvSpPr>
      <xdr:spPr>
        <a:xfrm>
          <a:off x="2362839" y="2911128"/>
          <a:ext cx="1270268" cy="74183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พนักงาน</a:t>
          </a:r>
          <a:endParaRPr lang="en-US" sz="1400" kern="1200">
            <a:solidFill>
              <a:sysClr val="windowText" lastClr="00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ขาย</a:t>
          </a:r>
        </a:p>
      </xdr:txBody>
    </xdr:sp>
    <xdr:clientData/>
  </xdr:twoCellAnchor>
  <xdr:twoCellAnchor>
    <xdr:from>
      <xdr:col>6</xdr:col>
      <xdr:colOff>707412</xdr:colOff>
      <xdr:row>9</xdr:row>
      <xdr:rowOff>321848</xdr:rowOff>
    </xdr:from>
    <xdr:to>
      <xdr:col>6</xdr:col>
      <xdr:colOff>1871001</xdr:colOff>
      <xdr:row>11</xdr:row>
      <xdr:rowOff>230227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B0E30540-843C-4E9F-A0F4-06374D0D9320}"/>
            </a:ext>
          </a:extLst>
        </xdr:cNvPr>
        <xdr:cNvSpPr/>
      </xdr:nvSpPr>
      <xdr:spPr>
        <a:xfrm>
          <a:off x="6412887" y="3426998"/>
          <a:ext cx="1163589" cy="632279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ไม่อนุมัติ</a:t>
          </a:r>
        </a:p>
      </xdr:txBody>
    </xdr:sp>
    <xdr:clientData/>
  </xdr:twoCellAnchor>
  <xdr:twoCellAnchor>
    <xdr:from>
      <xdr:col>6</xdr:col>
      <xdr:colOff>685800</xdr:colOff>
      <xdr:row>6</xdr:row>
      <xdr:rowOff>503465</xdr:rowOff>
    </xdr:from>
    <xdr:to>
      <xdr:col>7</xdr:col>
      <xdr:colOff>1220</xdr:colOff>
      <xdr:row>8</xdr:row>
      <xdr:rowOff>276680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DA6DB890-6559-44F5-A644-FB1CE5899052}"/>
            </a:ext>
          </a:extLst>
        </xdr:cNvPr>
        <xdr:cNvSpPr/>
      </xdr:nvSpPr>
      <xdr:spPr>
        <a:xfrm>
          <a:off x="6391275" y="2446565"/>
          <a:ext cx="1210895" cy="611415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อนุมัติ</a:t>
          </a:r>
        </a:p>
      </xdr:txBody>
    </xdr:sp>
    <xdr:clientData/>
  </xdr:twoCellAnchor>
  <xdr:twoCellAnchor>
    <xdr:from>
      <xdr:col>4</xdr:col>
      <xdr:colOff>1306285</xdr:colOff>
      <xdr:row>7</xdr:row>
      <xdr:rowOff>294823</xdr:rowOff>
    </xdr:from>
    <xdr:to>
      <xdr:col>6</xdr:col>
      <xdr:colOff>685800</xdr:colOff>
      <xdr:row>9</xdr:row>
      <xdr:rowOff>171723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D478D638-D9B6-4BE1-A89F-48BAF9D01F05}"/>
            </a:ext>
          </a:extLst>
        </xdr:cNvPr>
        <xdr:cNvCxnSpPr>
          <a:cxnSpLocks/>
          <a:stCxn id="24" idx="3"/>
          <a:endCxn id="4" idx="1"/>
        </xdr:cNvCxnSpPr>
      </xdr:nvCxnSpPr>
      <xdr:spPr>
        <a:xfrm flipV="1">
          <a:off x="5411560" y="2752273"/>
          <a:ext cx="979715" cy="5246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1306285</xdr:colOff>
      <xdr:row>9</xdr:row>
      <xdr:rowOff>171723</xdr:rowOff>
    </xdr:from>
    <xdr:to>
      <xdr:col>6</xdr:col>
      <xdr:colOff>707412</xdr:colOff>
      <xdr:row>10</xdr:row>
      <xdr:rowOff>242020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61EA3466-43F8-451E-BAD4-CC997EF0D377}"/>
            </a:ext>
          </a:extLst>
        </xdr:cNvPr>
        <xdr:cNvCxnSpPr>
          <a:cxnSpLocks/>
          <a:stCxn id="24" idx="3"/>
          <a:endCxn id="3" idx="1"/>
        </xdr:cNvCxnSpPr>
      </xdr:nvCxnSpPr>
      <xdr:spPr>
        <a:xfrm>
          <a:off x="5411560" y="3276873"/>
          <a:ext cx="1001327" cy="47034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76839</xdr:colOff>
      <xdr:row>9</xdr:row>
      <xdr:rowOff>172811</xdr:rowOff>
    </xdr:from>
    <xdr:to>
      <xdr:col>6</xdr:col>
      <xdr:colOff>1289207</xdr:colOff>
      <xdr:row>11</xdr:row>
      <xdr:rowOff>230227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C4E286E8-C214-4295-A344-A02CB2A181D6}"/>
            </a:ext>
          </a:extLst>
        </xdr:cNvPr>
        <xdr:cNvCxnSpPr>
          <a:stCxn id="3" idx="2"/>
          <a:endCxn id="2" idx="1"/>
        </xdr:cNvCxnSpPr>
      </xdr:nvCxnSpPr>
      <xdr:spPr>
        <a:xfrm rot="5400000" flipH="1">
          <a:off x="4288103" y="1352697"/>
          <a:ext cx="781316" cy="4631843"/>
        </a:xfrm>
        <a:prstGeom prst="bentConnector4">
          <a:avLst>
            <a:gd name="adj1" fmla="val -29361"/>
            <a:gd name="adj2" fmla="val 104925"/>
          </a:avLst>
        </a:prstGeom>
        <a:ln>
          <a:solidFill>
            <a:srgbClr val="FF0000"/>
          </a:solidFill>
          <a:prstDash val="sysDot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1347107</xdr:colOff>
      <xdr:row>9</xdr:row>
      <xdr:rowOff>171723</xdr:rowOff>
    </xdr:from>
    <xdr:to>
      <xdr:col>4</xdr:col>
      <xdr:colOff>91536</xdr:colOff>
      <xdr:row>9</xdr:row>
      <xdr:rowOff>172811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1EFC5361-337E-42A3-8BBF-2AC26BDA9ACE}"/>
            </a:ext>
          </a:extLst>
        </xdr:cNvPr>
        <xdr:cNvCxnSpPr>
          <a:cxnSpLocks/>
          <a:stCxn id="2" idx="3"/>
          <a:endCxn id="24" idx="1"/>
        </xdr:cNvCxnSpPr>
      </xdr:nvCxnSpPr>
      <xdr:spPr>
        <a:xfrm flipV="1">
          <a:off x="3633107" y="3276873"/>
          <a:ext cx="563704" cy="108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275936</xdr:colOff>
      <xdr:row>6</xdr:row>
      <xdr:rowOff>502558</xdr:rowOff>
    </xdr:from>
    <xdr:to>
      <xdr:col>8</xdr:col>
      <xdr:colOff>1484247</xdr:colOff>
      <xdr:row>8</xdr:row>
      <xdr:rowOff>277587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063367CC-35E3-45FD-828C-B8E1F0B9F4CA}"/>
            </a:ext>
          </a:extLst>
        </xdr:cNvPr>
        <xdr:cNvSpPr/>
      </xdr:nvSpPr>
      <xdr:spPr>
        <a:xfrm>
          <a:off x="8076911" y="2445658"/>
          <a:ext cx="1208311" cy="613229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อนุมัติ</a:t>
          </a:r>
        </a:p>
      </xdr:txBody>
    </xdr:sp>
    <xdr:clientData/>
  </xdr:twoCellAnchor>
  <xdr:twoCellAnchor>
    <xdr:from>
      <xdr:col>7</xdr:col>
      <xdr:colOff>201525</xdr:colOff>
      <xdr:row>5</xdr:row>
      <xdr:rowOff>41728</xdr:rowOff>
    </xdr:from>
    <xdr:to>
      <xdr:col>12</xdr:col>
      <xdr:colOff>302987</xdr:colOff>
      <xdr:row>6</xdr:row>
      <xdr:rowOff>54428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EC905E7E-0365-400C-9735-67D626E59586}"/>
            </a:ext>
          </a:extLst>
        </xdr:cNvPr>
        <xdr:cNvSpPr/>
      </xdr:nvSpPr>
      <xdr:spPr>
        <a:xfrm>
          <a:off x="7802475" y="1660978"/>
          <a:ext cx="4187687" cy="3365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 b="1" kern="1200">
              <a:solidFill>
                <a:schemeClr val="accent3">
                  <a:lumMod val="75000"/>
                </a:schemeClr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เอกสารอนุมัติแล้วฝ่ายงบประมาณจะ </a:t>
          </a:r>
          <a:r>
            <a:rPr lang="en-US" sz="1400" b="1" kern="1200">
              <a:solidFill>
                <a:schemeClr val="accent3">
                  <a:lumMod val="75000"/>
                </a:schemeClr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Print </a:t>
          </a:r>
          <a:r>
            <a:rPr lang="th-TH" sz="1400" b="1" kern="1200">
              <a:solidFill>
                <a:schemeClr val="accent3">
                  <a:lumMod val="75000"/>
                </a:schemeClr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และส่งให้แผนกบัญชี</a:t>
          </a:r>
          <a:endParaRPr lang="en-US" sz="1400" b="1" kern="1200">
            <a:solidFill>
              <a:schemeClr val="accent3">
                <a:lumMod val="75000"/>
              </a:schemeClr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8</xdr:col>
      <xdr:colOff>258911</xdr:colOff>
      <xdr:row>9</xdr:row>
      <xdr:rowOff>324115</xdr:rowOff>
    </xdr:from>
    <xdr:to>
      <xdr:col>9</xdr:col>
      <xdr:colOff>4485</xdr:colOff>
      <xdr:row>11</xdr:row>
      <xdr:rowOff>227959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C555A728-2A86-4F68-B78B-F9953E93A47C}"/>
            </a:ext>
          </a:extLst>
        </xdr:cNvPr>
        <xdr:cNvSpPr/>
      </xdr:nvSpPr>
      <xdr:spPr>
        <a:xfrm>
          <a:off x="8059886" y="3429265"/>
          <a:ext cx="1240999" cy="627744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ไม่อนุมัติ</a:t>
          </a:r>
        </a:p>
      </xdr:txBody>
    </xdr:sp>
    <xdr:clientData/>
  </xdr:twoCellAnchor>
  <xdr:twoCellAnchor>
    <xdr:from>
      <xdr:col>7</xdr:col>
      <xdr:colOff>1220</xdr:colOff>
      <xdr:row>7</xdr:row>
      <xdr:rowOff>294823</xdr:rowOff>
    </xdr:from>
    <xdr:to>
      <xdr:col>8</xdr:col>
      <xdr:colOff>258911</xdr:colOff>
      <xdr:row>10</xdr:row>
      <xdr:rowOff>242019</xdr:rowOff>
    </xdr:to>
    <xdr:cxnSp macro="">
      <xdr:nvCxnSpPr>
        <xdr:cNvPr id="12" name="Connector: Elbow 11">
          <a:extLst>
            <a:ext uri="{FF2B5EF4-FFF2-40B4-BE49-F238E27FC236}">
              <a16:creationId xmlns:a16="http://schemas.microsoft.com/office/drawing/2014/main" id="{73FEB1C5-178F-4162-8738-FF15234687E5}"/>
            </a:ext>
          </a:extLst>
        </xdr:cNvPr>
        <xdr:cNvCxnSpPr>
          <a:cxnSpLocks/>
          <a:stCxn id="4" idx="3"/>
          <a:endCxn id="11" idx="1"/>
        </xdr:cNvCxnSpPr>
      </xdr:nvCxnSpPr>
      <xdr:spPr>
        <a:xfrm>
          <a:off x="7602170" y="2752273"/>
          <a:ext cx="457716" cy="99494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76839</xdr:colOff>
      <xdr:row>9</xdr:row>
      <xdr:rowOff>172811</xdr:rowOff>
    </xdr:from>
    <xdr:to>
      <xdr:col>8</xdr:col>
      <xdr:colOff>880091</xdr:colOff>
      <xdr:row>11</xdr:row>
      <xdr:rowOff>227959</xdr:rowOff>
    </xdr:to>
    <xdr:cxnSp macro="">
      <xdr:nvCxnSpPr>
        <xdr:cNvPr id="13" name="Connector: Elbow 12">
          <a:extLst>
            <a:ext uri="{FF2B5EF4-FFF2-40B4-BE49-F238E27FC236}">
              <a16:creationId xmlns:a16="http://schemas.microsoft.com/office/drawing/2014/main" id="{C3CFEEBA-7906-40CC-9E68-079DE531486D}"/>
            </a:ext>
          </a:extLst>
        </xdr:cNvPr>
        <xdr:cNvCxnSpPr>
          <a:stCxn id="11" idx="2"/>
          <a:endCxn id="2" idx="1"/>
        </xdr:cNvCxnSpPr>
      </xdr:nvCxnSpPr>
      <xdr:spPr>
        <a:xfrm rot="5400000" flipH="1">
          <a:off x="5132429" y="508371"/>
          <a:ext cx="779048" cy="6318227"/>
        </a:xfrm>
        <a:prstGeom prst="bentConnector4">
          <a:avLst>
            <a:gd name="adj1" fmla="val -29446"/>
            <a:gd name="adj2" fmla="val 103613"/>
          </a:avLst>
        </a:prstGeom>
        <a:ln>
          <a:solidFill>
            <a:srgbClr val="FF0000"/>
          </a:solidFill>
          <a:prstDash val="sysDot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803813</xdr:colOff>
      <xdr:row>6</xdr:row>
      <xdr:rowOff>502558</xdr:rowOff>
    </xdr:from>
    <xdr:to>
      <xdr:col>10</xdr:col>
      <xdr:colOff>1974024</xdr:colOff>
      <xdr:row>8</xdr:row>
      <xdr:rowOff>277587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5DB45A02-77B9-46A4-B992-81CBE9DAA8B9}"/>
            </a:ext>
          </a:extLst>
        </xdr:cNvPr>
        <xdr:cNvSpPr/>
      </xdr:nvSpPr>
      <xdr:spPr>
        <a:xfrm>
          <a:off x="10300238" y="2445658"/>
          <a:ext cx="1170211" cy="613229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อนุมัติ</a:t>
          </a:r>
        </a:p>
      </xdr:txBody>
    </xdr:sp>
    <xdr:clientData/>
  </xdr:twoCellAnchor>
  <xdr:twoCellAnchor>
    <xdr:from>
      <xdr:col>10</xdr:col>
      <xdr:colOff>790190</xdr:colOff>
      <xdr:row>9</xdr:row>
      <xdr:rowOff>324115</xdr:rowOff>
    </xdr:from>
    <xdr:to>
      <xdr:col>11</xdr:col>
      <xdr:colOff>1003</xdr:colOff>
      <xdr:row>11</xdr:row>
      <xdr:rowOff>227959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A02E5B24-8B62-4D23-A4D4-D728BBDDF213}"/>
            </a:ext>
          </a:extLst>
        </xdr:cNvPr>
        <xdr:cNvSpPr/>
      </xdr:nvSpPr>
      <xdr:spPr>
        <a:xfrm>
          <a:off x="10286615" y="3429265"/>
          <a:ext cx="1201538" cy="627744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ไม่อนุมัติ</a:t>
          </a:r>
        </a:p>
      </xdr:txBody>
    </xdr:sp>
    <xdr:clientData/>
  </xdr:twoCellAnchor>
  <xdr:twoCellAnchor>
    <xdr:from>
      <xdr:col>8</xdr:col>
      <xdr:colOff>1484247</xdr:colOff>
      <xdr:row>7</xdr:row>
      <xdr:rowOff>294823</xdr:rowOff>
    </xdr:from>
    <xdr:to>
      <xdr:col>10</xdr:col>
      <xdr:colOff>790190</xdr:colOff>
      <xdr:row>10</xdr:row>
      <xdr:rowOff>242019</xdr:rowOff>
    </xdr:to>
    <xdr:cxnSp macro="">
      <xdr:nvCxnSpPr>
        <xdr:cNvPr id="16" name="Connector: Elbow 15">
          <a:extLst>
            <a:ext uri="{FF2B5EF4-FFF2-40B4-BE49-F238E27FC236}">
              <a16:creationId xmlns:a16="http://schemas.microsoft.com/office/drawing/2014/main" id="{5843716C-ACA2-4BE3-A4EB-C02C0F464D8D}"/>
            </a:ext>
          </a:extLst>
        </xdr:cNvPr>
        <xdr:cNvCxnSpPr>
          <a:cxnSpLocks/>
          <a:stCxn id="9" idx="3"/>
          <a:endCxn id="15" idx="1"/>
        </xdr:cNvCxnSpPr>
      </xdr:nvCxnSpPr>
      <xdr:spPr>
        <a:xfrm>
          <a:off x="9285222" y="2752273"/>
          <a:ext cx="1001393" cy="99494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1484247</xdr:colOff>
      <xdr:row>7</xdr:row>
      <xdr:rowOff>294823</xdr:rowOff>
    </xdr:from>
    <xdr:to>
      <xdr:col>10</xdr:col>
      <xdr:colOff>803813</xdr:colOff>
      <xdr:row>7</xdr:row>
      <xdr:rowOff>294823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BF072FF-6313-43E8-85BC-A4E85CC0988F}"/>
            </a:ext>
          </a:extLst>
        </xdr:cNvPr>
        <xdr:cNvCxnSpPr>
          <a:stCxn id="9" idx="3"/>
          <a:endCxn id="14" idx="1"/>
        </xdr:cNvCxnSpPr>
      </xdr:nvCxnSpPr>
      <xdr:spPr>
        <a:xfrm>
          <a:off x="9285222" y="2752273"/>
          <a:ext cx="1015016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1220</xdr:colOff>
      <xdr:row>7</xdr:row>
      <xdr:rowOff>294823</xdr:rowOff>
    </xdr:from>
    <xdr:to>
      <xdr:col>8</xdr:col>
      <xdr:colOff>275936</xdr:colOff>
      <xdr:row>7</xdr:row>
      <xdr:rowOff>294823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4D1B8E6F-F271-4ED3-B3A8-7A481B993B70}"/>
            </a:ext>
          </a:extLst>
        </xdr:cNvPr>
        <xdr:cNvCxnSpPr>
          <a:stCxn id="4" idx="3"/>
          <a:endCxn id="9" idx="1"/>
        </xdr:cNvCxnSpPr>
      </xdr:nvCxnSpPr>
      <xdr:spPr>
        <a:xfrm>
          <a:off x="7602170" y="2752273"/>
          <a:ext cx="47474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76839</xdr:colOff>
      <xdr:row>9</xdr:row>
      <xdr:rowOff>172811</xdr:rowOff>
    </xdr:from>
    <xdr:to>
      <xdr:col>10</xdr:col>
      <xdr:colOff>1388918</xdr:colOff>
      <xdr:row>11</xdr:row>
      <xdr:rowOff>227959</xdr:rowOff>
    </xdr:to>
    <xdr:cxnSp macro="">
      <xdr:nvCxnSpPr>
        <xdr:cNvPr id="19" name="Connector: Elbow 18">
          <a:extLst>
            <a:ext uri="{FF2B5EF4-FFF2-40B4-BE49-F238E27FC236}">
              <a16:creationId xmlns:a16="http://schemas.microsoft.com/office/drawing/2014/main" id="{20FFAB94-F62C-4C34-A813-842086EB35E0}"/>
            </a:ext>
          </a:extLst>
        </xdr:cNvPr>
        <xdr:cNvCxnSpPr>
          <a:stCxn id="15" idx="2"/>
          <a:endCxn id="2" idx="1"/>
        </xdr:cNvCxnSpPr>
      </xdr:nvCxnSpPr>
      <xdr:spPr>
        <a:xfrm rot="5400000" flipH="1">
          <a:off x="6234567" y="-593767"/>
          <a:ext cx="779048" cy="8522504"/>
        </a:xfrm>
        <a:prstGeom prst="bentConnector4">
          <a:avLst>
            <a:gd name="adj1" fmla="val -29446"/>
            <a:gd name="adj2" fmla="val 102678"/>
          </a:avLst>
        </a:prstGeom>
        <a:ln>
          <a:solidFill>
            <a:srgbClr val="FF0000"/>
          </a:solidFill>
          <a:prstDash val="sysDot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886442</xdr:colOff>
      <xdr:row>6</xdr:row>
      <xdr:rowOff>496208</xdr:rowOff>
    </xdr:from>
    <xdr:to>
      <xdr:col>10</xdr:col>
      <xdr:colOff>1395269</xdr:colOff>
      <xdr:row>6</xdr:row>
      <xdr:rowOff>508908</xdr:rowOff>
    </xdr:to>
    <xdr:cxnSp macro="">
      <xdr:nvCxnSpPr>
        <xdr:cNvPr id="20" name="Connector: Elbow 19">
          <a:extLst>
            <a:ext uri="{FF2B5EF4-FFF2-40B4-BE49-F238E27FC236}">
              <a16:creationId xmlns:a16="http://schemas.microsoft.com/office/drawing/2014/main" id="{0C9DA14D-55C1-49D3-9693-EED10569A8C5}"/>
            </a:ext>
          </a:extLst>
        </xdr:cNvPr>
        <xdr:cNvCxnSpPr>
          <a:stCxn id="14" idx="0"/>
          <a:endCxn id="9" idx="0"/>
        </xdr:cNvCxnSpPr>
      </xdr:nvCxnSpPr>
      <xdr:spPr>
        <a:xfrm rot="16200000" flipV="1">
          <a:off x="9783206" y="1343519"/>
          <a:ext cx="12700" cy="2204277"/>
        </a:xfrm>
        <a:prstGeom prst="bentConnector3">
          <a:avLst>
            <a:gd name="adj1" fmla="val 1800000"/>
          </a:avLst>
        </a:prstGeom>
        <a:ln w="38100">
          <a:solidFill>
            <a:schemeClr val="accent3">
              <a:lumMod val="75000"/>
            </a:schemeClr>
          </a:solidFill>
          <a:prstDash val="sysDot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0</xdr:colOff>
      <xdr:row>6</xdr:row>
      <xdr:rowOff>193700</xdr:rowOff>
    </xdr:from>
    <xdr:to>
      <xdr:col>23</xdr:col>
      <xdr:colOff>386603</xdr:colOff>
      <xdr:row>28</xdr:row>
      <xdr:rowOff>191502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989B996-263E-496F-8017-8E93462EF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77900" y="2136800"/>
          <a:ext cx="9787778" cy="7389202"/>
        </a:xfrm>
        <a:prstGeom prst="rect">
          <a:avLst/>
        </a:prstGeom>
      </xdr:spPr>
    </xdr:pic>
    <xdr:clientData/>
  </xdr:twoCellAnchor>
  <xdr:twoCellAnchor>
    <xdr:from>
      <xdr:col>14</xdr:col>
      <xdr:colOff>1646465</xdr:colOff>
      <xdr:row>4</xdr:row>
      <xdr:rowOff>0</xdr:rowOff>
    </xdr:from>
    <xdr:to>
      <xdr:col>18</xdr:col>
      <xdr:colOff>840442</xdr:colOff>
      <xdr:row>5</xdr:row>
      <xdr:rowOff>219314</xdr:rowOff>
    </xdr:to>
    <xdr:sp macro="" textlink="">
      <xdr:nvSpPr>
        <xdr:cNvPr id="22" name="Callout: Line 21">
          <a:extLst>
            <a:ext uri="{FF2B5EF4-FFF2-40B4-BE49-F238E27FC236}">
              <a16:creationId xmlns:a16="http://schemas.microsoft.com/office/drawing/2014/main" id="{CB9445D4-F166-4F06-8918-74EBC151CD5C}"/>
            </a:ext>
          </a:extLst>
        </xdr:cNvPr>
        <xdr:cNvSpPr/>
      </xdr:nvSpPr>
      <xdr:spPr>
        <a:xfrm>
          <a:off x="15324365" y="1295400"/>
          <a:ext cx="3108752" cy="543164"/>
        </a:xfrm>
        <a:prstGeom prst="borderCallout1">
          <a:avLst>
            <a:gd name="adj1" fmla="val 101387"/>
            <a:gd name="adj2" fmla="val 48472"/>
            <a:gd name="adj3" fmla="val 531815"/>
            <a:gd name="adj4" fmla="val 29605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800">
              <a:solidFill>
                <a:sysClr val="windowText" lastClr="000000"/>
              </a:solidFill>
            </a:rPr>
            <a:t>ตรงนี้เป็น</a:t>
          </a:r>
          <a:r>
            <a:rPr lang="th-TH" sz="1800" baseline="0">
              <a:solidFill>
                <a:sysClr val="windowText" lastClr="000000"/>
              </a:solidFill>
            </a:rPr>
            <a:t> พนักงานแผน </a:t>
          </a:r>
          <a:r>
            <a:rPr lang="en-US" sz="1800" baseline="0">
              <a:solidFill>
                <a:sysClr val="windowText" lastClr="000000"/>
              </a:solidFill>
            </a:rPr>
            <a:t>event</a:t>
          </a:r>
          <a:endParaRPr lang="th-TH" sz="1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336497</xdr:colOff>
      <xdr:row>4</xdr:row>
      <xdr:rowOff>43543</xdr:rowOff>
    </xdr:from>
    <xdr:to>
      <xdr:col>22</xdr:col>
      <xdr:colOff>695886</xdr:colOff>
      <xdr:row>5</xdr:row>
      <xdr:rowOff>262857</xdr:rowOff>
    </xdr:to>
    <xdr:sp macro="" textlink="">
      <xdr:nvSpPr>
        <xdr:cNvPr id="23" name="Callout: Line 22">
          <a:extLst>
            <a:ext uri="{FF2B5EF4-FFF2-40B4-BE49-F238E27FC236}">
              <a16:creationId xmlns:a16="http://schemas.microsoft.com/office/drawing/2014/main" id="{D4429E0B-D8F8-49B0-95C3-814BBF29817F}"/>
            </a:ext>
          </a:extLst>
        </xdr:cNvPr>
        <xdr:cNvSpPr/>
      </xdr:nvSpPr>
      <xdr:spPr>
        <a:xfrm>
          <a:off x="19757972" y="1338943"/>
          <a:ext cx="3102589" cy="543164"/>
        </a:xfrm>
        <a:prstGeom prst="borderCallout1">
          <a:avLst>
            <a:gd name="adj1" fmla="val 101387"/>
            <a:gd name="adj2" fmla="val 48472"/>
            <a:gd name="adj3" fmla="val 546815"/>
            <a:gd name="adj4" fmla="val -963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800">
              <a:solidFill>
                <a:sysClr val="windowText" lastClr="000000"/>
              </a:solidFill>
            </a:rPr>
            <a:t>ตรงนี้เป็น</a:t>
          </a:r>
          <a:r>
            <a:rPr lang="th-TH" sz="1800" baseline="0">
              <a:solidFill>
                <a:sysClr val="windowText" lastClr="000000"/>
              </a:solidFill>
            </a:rPr>
            <a:t> ฝ่ายงบประมาณ</a:t>
          </a:r>
          <a:endParaRPr lang="th-TH" sz="1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91536</xdr:colOff>
      <xdr:row>8</xdr:row>
      <xdr:rowOff>128740</xdr:rowOff>
    </xdr:from>
    <xdr:to>
      <xdr:col>4</xdr:col>
      <xdr:colOff>1306285</xdr:colOff>
      <xdr:row>10</xdr:row>
      <xdr:rowOff>146670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C04220DA-636D-47EB-B552-2489E8528998}"/>
            </a:ext>
          </a:extLst>
        </xdr:cNvPr>
        <xdr:cNvSpPr/>
      </xdr:nvSpPr>
      <xdr:spPr>
        <a:xfrm>
          <a:off x="4196811" y="2910040"/>
          <a:ext cx="1214749" cy="74183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พนักงาน</a:t>
          </a:r>
        </a:p>
        <a:p>
          <a:pPr algn="ctr"/>
          <a:r>
            <a:rPr lang="en-US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Event</a:t>
          </a:r>
          <a:endParaRPr lang="th-TH" sz="1400" kern="1200">
            <a:solidFill>
              <a:sysClr val="windowText" lastClr="00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76200</xdr:rowOff>
    </xdr:from>
    <xdr:to>
      <xdr:col>9</xdr:col>
      <xdr:colOff>719619</xdr:colOff>
      <xdr:row>14</xdr:row>
      <xdr:rowOff>27042</xdr:rowOff>
    </xdr:to>
    <xdr:pic>
      <xdr:nvPicPr>
        <xdr:cNvPr id="3" name="Picture 2" descr="A white rectangular grid with black text&#10;&#10;AI-generated content may be incorrect.">
          <a:extLst>
            <a:ext uri="{FF2B5EF4-FFF2-40B4-BE49-F238E27FC236}">
              <a16:creationId xmlns:a16="http://schemas.microsoft.com/office/drawing/2014/main" id="{C2C5AD96-FE04-4CDC-A8C1-1CF7C4943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" y="76200"/>
          <a:ext cx="8800629" cy="4484742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103908</xdr:colOff>
      <xdr:row>54</xdr:row>
      <xdr:rowOff>175260</xdr:rowOff>
    </xdr:from>
    <xdr:to>
      <xdr:col>3</xdr:col>
      <xdr:colOff>462495</xdr:colOff>
      <xdr:row>58</xdr:row>
      <xdr:rowOff>253490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A08038FE-84A5-431D-B014-4FA80DED8CD3}"/>
            </a:ext>
          </a:extLst>
        </xdr:cNvPr>
        <xdr:cNvGrpSpPr/>
      </xdr:nvGrpSpPr>
      <xdr:grpSpPr>
        <a:xfrm>
          <a:off x="365165" y="17385574"/>
          <a:ext cx="8207187" cy="1253887"/>
          <a:chOff x="542925" y="20806149"/>
          <a:chExt cx="9058911" cy="1759620"/>
        </a:xfrm>
      </xdr:grpSpPr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ECC6274C-D7F7-DD2E-8A28-0BAB810D3294}"/>
              </a:ext>
            </a:extLst>
          </xdr:cNvPr>
          <xdr:cNvGrpSpPr/>
        </xdr:nvGrpSpPr>
        <xdr:grpSpPr>
          <a:xfrm>
            <a:off x="542925" y="20806152"/>
            <a:ext cx="4359106" cy="1759617"/>
            <a:chOff x="4986242" y="8162312"/>
            <a:chExt cx="3873577" cy="1885692"/>
          </a:xfrm>
        </xdr:grpSpPr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9DDE1FB9-6814-B397-E9B7-2793A7EA0ADC}"/>
                </a:ext>
              </a:extLst>
            </xdr:cNvPr>
            <xdr:cNvSpPr txBox="1"/>
          </xdr:nvSpPr>
          <xdr:spPr>
            <a:xfrm>
              <a:off x="4986242" y="8162312"/>
              <a:ext cx="1914607" cy="1885691"/>
            </a:xfrm>
            <a:prstGeom prst="rect">
              <a:avLst/>
            </a:prstGeom>
            <a:noFill/>
            <a:ln w="9525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b"/>
            <a:lstStyle/>
            <a:p>
              <a:pPr algn="ctr"/>
              <a:endParaRPr lang="en-US" sz="1100" b="1">
                <a:latin typeface="Browallia New" panose="020B0604020202020204" pitchFamily="34" charset="-34"/>
                <a:cs typeface="Browallia New" panose="020B0604020202020204" pitchFamily="34" charset="-34"/>
              </a:endParaRPr>
            </a:p>
            <a:p>
              <a:pPr algn="ctr"/>
              <a:r>
                <a:rPr lang="en-US" sz="1100" b="1">
                  <a:latin typeface="Browallia New" panose="020B0604020202020204" pitchFamily="34" charset="-34"/>
                  <a:cs typeface="Browallia New" panose="020B0604020202020204" pitchFamily="34" charset="-34"/>
                </a:rPr>
                <a:t>.......................................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h-TH" sz="1100" b="1">
                  <a:solidFill>
                    <a:schemeClr val="dk1"/>
                  </a:solidFill>
                  <a:effectLst/>
                  <a:latin typeface="Browallia New" panose="020B0604020202020204" pitchFamily="34" charset="-34"/>
                  <a:ea typeface="+mn-ea"/>
                  <a:cs typeface="Browallia New" panose="020B0604020202020204" pitchFamily="34" charset="-34"/>
                </a:rPr>
                <a:t>ตรวจสอบโดย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dk1"/>
                  </a:solidFill>
                  <a:effectLst/>
                  <a:latin typeface="Browallia New" panose="020B0604020202020204" pitchFamily="34" charset="-34"/>
                  <a:ea typeface="+mn-ea"/>
                  <a:cs typeface="Browallia New" panose="020B0604020202020204" pitchFamily="34" charset="-34"/>
                </a:rPr>
                <a:t>Budget</a:t>
              </a:r>
              <a:endParaRPr lang="en-US" sz="1100">
                <a:effectLst/>
                <a:latin typeface="Browallia New" panose="020B0604020202020204" pitchFamily="34" charset="-34"/>
                <a:cs typeface="Browallia New" panose="020B0604020202020204" pitchFamily="34" charset="-34"/>
              </a:endParaRPr>
            </a:p>
            <a:p>
              <a:pPr algn="ctr"/>
              <a:r>
                <a:rPr lang="th-TH" sz="1100" b="1">
                  <a:solidFill>
                    <a:schemeClr val="dk1"/>
                  </a:solidFill>
                  <a:effectLst/>
                  <a:latin typeface="Browallia New" panose="020B0604020202020204" pitchFamily="34" charset="-34"/>
                  <a:ea typeface="+mn-ea"/>
                  <a:cs typeface="Browallia New" panose="020B0604020202020204" pitchFamily="34" charset="-34"/>
                </a:rPr>
                <a:t>วันที่ :</a:t>
              </a:r>
              <a:r>
                <a:rPr lang="en-US" sz="1100" b="1">
                  <a:solidFill>
                    <a:schemeClr val="dk1"/>
                  </a:solidFill>
                  <a:effectLst/>
                  <a:latin typeface="Browallia New" panose="020B0604020202020204" pitchFamily="34" charset="-34"/>
                  <a:ea typeface="+mn-ea"/>
                  <a:cs typeface="Browallia New" panose="020B0604020202020204" pitchFamily="34" charset="-34"/>
                </a:rPr>
                <a:t> </a:t>
              </a:r>
              <a:r>
                <a:rPr lang="th-TH" sz="1100" b="1">
                  <a:solidFill>
                    <a:schemeClr val="dk1"/>
                  </a:solidFill>
                  <a:effectLst/>
                  <a:latin typeface="Browallia New" panose="020B0604020202020204" pitchFamily="34" charset="-34"/>
                  <a:ea typeface="+mn-ea"/>
                  <a:cs typeface="Browallia New" panose="020B0604020202020204" pitchFamily="34" charset="-34"/>
                </a:rPr>
                <a:t>...................</a:t>
              </a:r>
              <a:r>
                <a:rPr lang="en-US" sz="1100" b="1">
                  <a:solidFill>
                    <a:schemeClr val="dk1"/>
                  </a:solidFill>
                  <a:effectLst/>
                  <a:latin typeface="Browallia New" panose="020B0604020202020204" pitchFamily="34" charset="-34"/>
                  <a:ea typeface="+mn-ea"/>
                  <a:cs typeface="Browallia New" panose="020B0604020202020204" pitchFamily="34" charset="-34"/>
                </a:rPr>
                <a:t>.</a:t>
              </a:r>
              <a:r>
                <a:rPr lang="th-TH" sz="1100" b="1">
                  <a:solidFill>
                    <a:schemeClr val="dk1"/>
                  </a:solidFill>
                  <a:effectLst/>
                  <a:latin typeface="Browallia New" panose="020B0604020202020204" pitchFamily="34" charset="-34"/>
                  <a:ea typeface="+mn-ea"/>
                  <a:cs typeface="Browallia New" panose="020B0604020202020204" pitchFamily="34" charset="-34"/>
                </a:rPr>
                <a:t>.......</a:t>
              </a:r>
              <a:endParaRPr lang="en-US" sz="1100" b="1">
                <a:latin typeface="Browallia New" panose="020B0604020202020204" pitchFamily="34" charset="-34"/>
                <a:cs typeface="Browallia New" panose="020B0604020202020204" pitchFamily="34" charset="-34"/>
              </a:endParaRPr>
            </a:p>
          </xdr:txBody>
        </xdr:sp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C0AA8B5A-324E-66BF-D287-71DF36C70726}"/>
                </a:ext>
              </a:extLst>
            </xdr:cNvPr>
            <xdr:cNvSpPr txBox="1"/>
          </xdr:nvSpPr>
          <xdr:spPr>
            <a:xfrm>
              <a:off x="6945212" y="8162312"/>
              <a:ext cx="1914607" cy="1885692"/>
            </a:xfrm>
            <a:prstGeom prst="rect">
              <a:avLst/>
            </a:prstGeom>
            <a:noFill/>
            <a:ln w="9525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b"/>
            <a:lstStyle/>
            <a:p>
              <a:pPr algn="ctr"/>
              <a:endParaRPr lang="en-US" sz="1100" b="1">
                <a:latin typeface="Browallia New" panose="020B0604020202020204" pitchFamily="34" charset="-34"/>
                <a:cs typeface="Browallia New" panose="020B0604020202020204" pitchFamily="34" charset="-34"/>
              </a:endParaRPr>
            </a:p>
            <a:p>
              <a:pPr algn="ctr"/>
              <a:r>
                <a:rPr lang="en-US" sz="1100" b="1">
                  <a:latin typeface="Browallia New" panose="020B0604020202020204" pitchFamily="34" charset="-34"/>
                  <a:cs typeface="Browallia New" panose="020B0604020202020204" pitchFamily="34" charset="-34"/>
                </a:rPr>
                <a:t>.......................................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h-TH" sz="1100" b="1">
                  <a:solidFill>
                    <a:schemeClr val="dk1"/>
                  </a:solidFill>
                  <a:effectLst/>
                  <a:latin typeface="Browallia New" panose="020B0604020202020204" pitchFamily="34" charset="-34"/>
                  <a:ea typeface="+mn-ea"/>
                  <a:cs typeface="Browallia New" panose="020B0604020202020204" pitchFamily="34" charset="-34"/>
                </a:rPr>
                <a:t>อนุมัติโดย</a:t>
              </a:r>
              <a:endParaRPr lang="en-US" sz="1100" b="1">
                <a:solidFill>
                  <a:schemeClr val="dk1"/>
                </a:solidFill>
                <a:effectLst/>
                <a:latin typeface="Browallia New" panose="020B0604020202020204" pitchFamily="34" charset="-34"/>
                <a:ea typeface="+mn-ea"/>
                <a:cs typeface="Browallia New" panose="020B0604020202020204" pitchFamily="34" charset="-34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dk1"/>
                  </a:solidFill>
                  <a:effectLst/>
                  <a:latin typeface="Browallia New" panose="020B0604020202020204" pitchFamily="34" charset="-34"/>
                  <a:ea typeface="+mn-ea"/>
                  <a:cs typeface="Browallia New" panose="020B0604020202020204" pitchFamily="34" charset="-34"/>
                </a:rPr>
                <a:t>CFO</a:t>
              </a:r>
            </a:p>
            <a:p>
              <a:pPr algn="ctr"/>
              <a:r>
                <a:rPr lang="th-TH" sz="1100" b="1">
                  <a:solidFill>
                    <a:schemeClr val="dk1"/>
                  </a:solidFill>
                  <a:effectLst/>
                  <a:latin typeface="Browallia New" panose="020B0604020202020204" pitchFamily="34" charset="-34"/>
                  <a:ea typeface="+mn-ea"/>
                  <a:cs typeface="Browallia New" panose="020B0604020202020204" pitchFamily="34" charset="-34"/>
                </a:rPr>
                <a:t>วันที่ : ….................</a:t>
              </a:r>
              <a:endParaRPr lang="en-US" sz="1100" b="1">
                <a:latin typeface="Browallia New" panose="020B0604020202020204" pitchFamily="34" charset="-34"/>
                <a:cs typeface="Browallia New" panose="020B0604020202020204" pitchFamily="34" charset="-34"/>
              </a:endParaRPr>
            </a:p>
          </xdr:txBody>
        </xdr:sp>
      </xdr:grpSp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AA5093B0-0663-C7B7-49F0-E8BA9B80B0DD}"/>
              </a:ext>
            </a:extLst>
          </xdr:cNvPr>
          <xdr:cNvGrpSpPr/>
        </xdr:nvGrpSpPr>
        <xdr:grpSpPr>
          <a:xfrm>
            <a:off x="4951956" y="20806149"/>
            <a:ext cx="4649880" cy="1759619"/>
            <a:chOff x="2701799" y="8162327"/>
            <a:chExt cx="3870772" cy="1890112"/>
          </a:xfrm>
        </xdr:grpSpPr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62D8E6C8-4DD1-3035-194C-0E19F223C89A}"/>
                </a:ext>
              </a:extLst>
            </xdr:cNvPr>
            <xdr:cNvSpPr txBox="1"/>
          </xdr:nvSpPr>
          <xdr:spPr>
            <a:xfrm>
              <a:off x="2701799" y="8162330"/>
              <a:ext cx="1914607" cy="1890109"/>
            </a:xfrm>
            <a:prstGeom prst="rect">
              <a:avLst/>
            </a:prstGeom>
            <a:noFill/>
            <a:ln w="9525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b"/>
            <a:lstStyle/>
            <a:p>
              <a:pPr algn="ctr"/>
              <a:endParaRPr lang="en-US" sz="1100" b="1">
                <a:latin typeface="Browallia New" panose="020B0604020202020204" pitchFamily="34" charset="-34"/>
                <a:cs typeface="Browallia New" panose="020B0604020202020204" pitchFamily="34" charset="-34"/>
              </a:endParaRPr>
            </a:p>
            <a:p>
              <a:pPr algn="ctr"/>
              <a:r>
                <a:rPr lang="en-US" sz="1100" b="1">
                  <a:latin typeface="Browallia New" panose="020B0604020202020204" pitchFamily="34" charset="-34"/>
                  <a:cs typeface="Browallia New" panose="020B0604020202020204" pitchFamily="34" charset="-34"/>
                </a:rPr>
                <a:t>.......................................</a:t>
              </a:r>
            </a:p>
            <a:p>
              <a:pPr algn="ctr"/>
              <a:r>
                <a:rPr lang="th-TH" sz="1100" b="1">
                  <a:latin typeface="Browallia New" panose="020B0604020202020204" pitchFamily="34" charset="-34"/>
                  <a:cs typeface="Browallia New" panose="020B0604020202020204" pitchFamily="34" charset="-34"/>
                </a:rPr>
                <a:t>จัดทำโดย</a:t>
              </a:r>
              <a:endParaRPr lang="en-US" sz="1100" b="1">
                <a:latin typeface="Browallia New" panose="020B0604020202020204" pitchFamily="34" charset="-34"/>
                <a:cs typeface="Browallia New" panose="020B0604020202020204" pitchFamily="34" charset="-34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baseline="0">
                  <a:solidFill>
                    <a:schemeClr val="dk1"/>
                  </a:solidFill>
                  <a:effectLst/>
                  <a:latin typeface="Browallia New" panose="020B0604020202020204" pitchFamily="34" charset="-34"/>
                  <a:ea typeface="+mn-ea"/>
                  <a:cs typeface="Browallia New" panose="020B0604020202020204" pitchFamily="34" charset="-34"/>
                </a:rPr>
                <a:t>Sales Person</a:t>
              </a:r>
              <a:endParaRPr lang="en-US" sz="1100">
                <a:effectLst/>
                <a:latin typeface="Browallia New" panose="020B0604020202020204" pitchFamily="34" charset="-34"/>
                <a:cs typeface="Browallia New" panose="020B0604020202020204" pitchFamily="34" charset="-34"/>
              </a:endParaRPr>
            </a:p>
            <a:p>
              <a:pPr algn="ctr"/>
              <a:r>
                <a:rPr lang="th-TH" sz="1100" b="1">
                  <a:solidFill>
                    <a:schemeClr val="dk1"/>
                  </a:solidFill>
                  <a:effectLst/>
                  <a:latin typeface="Browallia New" panose="020B0604020202020204" pitchFamily="34" charset="-34"/>
                  <a:ea typeface="+mn-ea"/>
                  <a:cs typeface="Browallia New" panose="020B0604020202020204" pitchFamily="34" charset="-34"/>
                </a:rPr>
                <a:t>วันที่ : ….................</a:t>
              </a:r>
              <a:endParaRPr lang="en-US" sz="1100" b="1">
                <a:latin typeface="Browallia New" panose="020B0604020202020204" pitchFamily="34" charset="-34"/>
                <a:cs typeface="Browallia New" panose="020B0604020202020204" pitchFamily="34" charset="-34"/>
              </a:endParaRPr>
            </a:p>
          </xdr:txBody>
        </xdr:sp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2BC8A31D-826A-09A1-C550-380F3C00C6BF}"/>
                </a:ext>
              </a:extLst>
            </xdr:cNvPr>
            <xdr:cNvSpPr txBox="1"/>
          </xdr:nvSpPr>
          <xdr:spPr>
            <a:xfrm>
              <a:off x="4657964" y="8162327"/>
              <a:ext cx="1914607" cy="1890109"/>
            </a:xfrm>
            <a:prstGeom prst="rect">
              <a:avLst/>
            </a:prstGeom>
            <a:noFill/>
            <a:ln w="9525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b"/>
            <a:lstStyle/>
            <a:p>
              <a:pPr algn="ctr"/>
              <a:endParaRPr lang="en-US" sz="1100" b="1">
                <a:latin typeface="Browallia New" panose="020B0604020202020204" pitchFamily="34" charset="-34"/>
                <a:cs typeface="Browallia New" panose="020B0604020202020204" pitchFamily="34" charset="-34"/>
              </a:endParaRPr>
            </a:p>
            <a:p>
              <a:pPr algn="ctr"/>
              <a:r>
                <a:rPr lang="en-US" sz="1100" b="1">
                  <a:latin typeface="Browallia New" panose="020B0604020202020204" pitchFamily="34" charset="-34"/>
                  <a:cs typeface="Browallia New" panose="020B0604020202020204" pitchFamily="34" charset="-34"/>
                </a:rPr>
                <a:t>.......................................</a:t>
              </a:r>
            </a:p>
            <a:p>
              <a:pPr algn="ctr" eaLnBrk="1" fontAlgn="auto" latinLnBrk="0" hangingPunct="1"/>
              <a:r>
                <a:rPr lang="en-US" sz="1100" b="0">
                  <a:solidFill>
                    <a:schemeClr val="dk1"/>
                  </a:solidFill>
                  <a:effectLst/>
                  <a:latin typeface="Browallia New" panose="020B0604020202020204" pitchFamily="34" charset="-34"/>
                  <a:ea typeface="+mn-ea"/>
                  <a:cs typeface="Browallia New" panose="020B0604020202020204" pitchFamily="34" charset="-34"/>
                </a:rPr>
                <a:t>Tanachai</a:t>
              </a:r>
              <a:r>
                <a:rPr lang="en-US" sz="1100" b="0" baseline="0">
                  <a:solidFill>
                    <a:schemeClr val="dk1"/>
                  </a:solidFill>
                  <a:effectLst/>
                  <a:latin typeface="Browallia New" panose="020B0604020202020204" pitchFamily="34" charset="-34"/>
                  <a:ea typeface="+mn-ea"/>
                  <a:cs typeface="Browallia New" panose="020B0604020202020204" pitchFamily="34" charset="-34"/>
                </a:rPr>
                <a:t> Thanomsub</a:t>
              </a:r>
              <a:endParaRPr lang="en-US" sz="1100" b="0">
                <a:effectLst/>
                <a:latin typeface="Browallia New" panose="020B0604020202020204" pitchFamily="34" charset="-34"/>
                <a:cs typeface="Browallia New" panose="020B0604020202020204" pitchFamily="34" charset="-34"/>
              </a:endParaRPr>
            </a:p>
            <a:p>
              <a:pPr algn="ctr"/>
              <a:r>
                <a:rPr lang="en-US" sz="1100" b="1">
                  <a:solidFill>
                    <a:schemeClr val="dk1"/>
                  </a:solidFill>
                  <a:effectLst/>
                  <a:latin typeface="Browallia New" panose="020B0604020202020204" pitchFamily="34" charset="-34"/>
                  <a:ea typeface="+mn-ea"/>
                  <a:cs typeface="Browallia New" panose="020B0604020202020204" pitchFamily="34" charset="-34"/>
                </a:rPr>
                <a:t>Chief</a:t>
              </a:r>
              <a:r>
                <a:rPr lang="en-US" sz="1100" b="1" baseline="0">
                  <a:solidFill>
                    <a:schemeClr val="dk1"/>
                  </a:solidFill>
                  <a:effectLst/>
                  <a:latin typeface="Browallia New" panose="020B0604020202020204" pitchFamily="34" charset="-34"/>
                  <a:ea typeface="+mn-ea"/>
                  <a:cs typeface="Browallia New" panose="020B0604020202020204" pitchFamily="34" charset="-34"/>
                </a:rPr>
                <a:t> Marketing Officer</a:t>
              </a:r>
            </a:p>
            <a:p>
              <a:pPr algn="ctr"/>
              <a:r>
                <a:rPr lang="th-TH" sz="1100" b="1">
                  <a:solidFill>
                    <a:schemeClr val="dk1"/>
                  </a:solidFill>
                  <a:effectLst/>
                  <a:latin typeface="Browallia New" panose="020B0604020202020204" pitchFamily="34" charset="-34"/>
                  <a:ea typeface="+mn-ea"/>
                  <a:cs typeface="Browallia New" panose="020B0604020202020204" pitchFamily="34" charset="-34"/>
                </a:rPr>
                <a:t>วันที่ : ….....................</a:t>
              </a:r>
              <a:endParaRPr lang="en-US" sz="1100" b="1">
                <a:latin typeface="Browallia New" panose="020B0604020202020204" pitchFamily="34" charset="-34"/>
                <a:cs typeface="Browallia New" panose="020B0604020202020204" pitchFamily="34" charset="-34"/>
              </a:endParaRPr>
            </a:p>
          </xdr:txBody>
        </xdr:sp>
      </xdr:grpSp>
    </xdr:grpSp>
    <xdr:clientData/>
  </xdr:twoCellAnchor>
  <xdr:twoCellAnchor editAs="oneCell">
    <xdr:from>
      <xdr:col>3</xdr:col>
      <xdr:colOff>571502</xdr:colOff>
      <xdr:row>4</xdr:row>
      <xdr:rowOff>28916</xdr:rowOff>
    </xdr:from>
    <xdr:to>
      <xdr:col>4</xdr:col>
      <xdr:colOff>225989</xdr:colOff>
      <xdr:row>4</xdr:row>
      <xdr:rowOff>260317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51B3075-C56E-4DB7-A90F-5D2A281C9F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66322" y="1659596"/>
          <a:ext cx="225988" cy="231401"/>
        </a:xfrm>
        <a:prstGeom prst="rect">
          <a:avLst/>
        </a:prstGeom>
      </xdr:spPr>
    </xdr:pic>
    <xdr:clientData/>
  </xdr:twoCellAnchor>
  <xdr:twoCellAnchor>
    <xdr:from>
      <xdr:col>3</xdr:col>
      <xdr:colOff>543535</xdr:colOff>
      <xdr:row>4</xdr:row>
      <xdr:rowOff>86805</xdr:rowOff>
    </xdr:from>
    <xdr:to>
      <xdr:col>5</xdr:col>
      <xdr:colOff>237462</xdr:colOff>
      <xdr:row>5</xdr:row>
      <xdr:rowOff>277175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457255C0-D4B4-4DE2-8CB0-0F782F9E0449}"/>
            </a:ext>
          </a:extLst>
        </xdr:cNvPr>
        <xdr:cNvGrpSpPr/>
      </xdr:nvGrpSpPr>
      <xdr:grpSpPr>
        <a:xfrm>
          <a:off x="8653392" y="1730548"/>
          <a:ext cx="1642470" cy="538713"/>
          <a:chOff x="12437879" y="1723914"/>
          <a:chExt cx="1914442" cy="541605"/>
        </a:xfrm>
      </xdr:grpSpPr>
      <xdr:sp macro="" textlink="">
        <xdr:nvSpPr>
          <xdr:cNvPr id="20" name="Rectangle: Rounded Corners 19">
            <a:extLst>
              <a:ext uri="{FF2B5EF4-FFF2-40B4-BE49-F238E27FC236}">
                <a16:creationId xmlns:a16="http://schemas.microsoft.com/office/drawing/2014/main" id="{FE58E93D-E52C-4A67-7CFC-46FDD2739388}"/>
              </a:ext>
            </a:extLst>
          </xdr:cNvPr>
          <xdr:cNvSpPr/>
        </xdr:nvSpPr>
        <xdr:spPr>
          <a:xfrm>
            <a:off x="12437879" y="1723914"/>
            <a:ext cx="204858" cy="180524"/>
          </a:xfrm>
          <a:prstGeom prst="roundRect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th-TH" sz="1100"/>
          </a:p>
        </xdr:txBody>
      </xdr:sp>
      <xdr:sp macro="" textlink="">
        <xdr:nvSpPr>
          <xdr:cNvPr id="21" name="Rectangle: Rounded Corners 20">
            <a:extLst>
              <a:ext uri="{FF2B5EF4-FFF2-40B4-BE49-F238E27FC236}">
                <a16:creationId xmlns:a16="http://schemas.microsoft.com/office/drawing/2014/main" id="{6DC92B82-B8F6-D3F0-D9A8-2D9291D5FD63}"/>
              </a:ext>
            </a:extLst>
          </xdr:cNvPr>
          <xdr:cNvSpPr/>
        </xdr:nvSpPr>
        <xdr:spPr>
          <a:xfrm>
            <a:off x="12437879" y="2066356"/>
            <a:ext cx="204858" cy="180524"/>
          </a:xfrm>
          <a:prstGeom prst="roundRect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th-TH" sz="1100"/>
          </a:p>
        </xdr:txBody>
      </xdr:sp>
      <xdr:sp macro="" textlink="">
        <xdr:nvSpPr>
          <xdr:cNvPr id="22" name="Rectangle: Rounded Corners 21">
            <a:extLst>
              <a:ext uri="{FF2B5EF4-FFF2-40B4-BE49-F238E27FC236}">
                <a16:creationId xmlns:a16="http://schemas.microsoft.com/office/drawing/2014/main" id="{4B5DD372-0579-7199-FF37-D83753B89CBD}"/>
              </a:ext>
            </a:extLst>
          </xdr:cNvPr>
          <xdr:cNvSpPr/>
        </xdr:nvSpPr>
        <xdr:spPr>
          <a:xfrm>
            <a:off x="14134332" y="1723914"/>
            <a:ext cx="217989" cy="190370"/>
          </a:xfrm>
          <a:prstGeom prst="roundRect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th-TH" sz="1100"/>
          </a:p>
        </xdr:txBody>
      </xdr:sp>
      <xdr:sp macro="" textlink="">
        <xdr:nvSpPr>
          <xdr:cNvPr id="23" name="Rectangle: Rounded Corners 22">
            <a:extLst>
              <a:ext uri="{FF2B5EF4-FFF2-40B4-BE49-F238E27FC236}">
                <a16:creationId xmlns:a16="http://schemas.microsoft.com/office/drawing/2014/main" id="{B3511264-B9C8-8674-026B-7AD54CFC2858}"/>
              </a:ext>
            </a:extLst>
          </xdr:cNvPr>
          <xdr:cNvSpPr/>
        </xdr:nvSpPr>
        <xdr:spPr>
          <a:xfrm>
            <a:off x="14134332" y="2075149"/>
            <a:ext cx="217989" cy="190370"/>
          </a:xfrm>
          <a:prstGeom prst="roundRect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th-TH" sz="1100"/>
          </a:p>
        </xdr:txBody>
      </xdr:sp>
    </xdr:grpSp>
    <xdr:clientData/>
  </xdr:twoCellAnchor>
  <xdr:twoCellAnchor editAs="oneCell">
    <xdr:from>
      <xdr:col>1</xdr:col>
      <xdr:colOff>40822</xdr:colOff>
      <xdr:row>0</xdr:row>
      <xdr:rowOff>13607</xdr:rowOff>
    </xdr:from>
    <xdr:to>
      <xdr:col>2</xdr:col>
      <xdr:colOff>445927</xdr:colOff>
      <xdr:row>0</xdr:row>
      <xdr:rowOff>541145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F7FBA3-95B7-48A9-B647-0E77302982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1" y="13607"/>
          <a:ext cx="2024355" cy="527538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136068</xdr:colOff>
      <xdr:row>1</xdr:row>
      <xdr:rowOff>163287</xdr:rowOff>
    </xdr:from>
    <xdr:to>
      <xdr:col>4</xdr:col>
      <xdr:colOff>444501</xdr:colOff>
      <xdr:row>2</xdr:row>
      <xdr:rowOff>203729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634429-7254-4AED-BDC4-227C7F230B8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228" y="277587"/>
          <a:ext cx="1641933" cy="41382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136068</xdr:colOff>
      <xdr:row>1</xdr:row>
      <xdr:rowOff>163287</xdr:rowOff>
    </xdr:from>
    <xdr:to>
      <xdr:col>4</xdr:col>
      <xdr:colOff>444501</xdr:colOff>
      <xdr:row>2</xdr:row>
      <xdr:rowOff>203729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55DE44-84BD-47FE-9054-C5535AE4EE2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893" y="277587"/>
          <a:ext cx="1537158" cy="41191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13608</xdr:colOff>
      <xdr:row>1</xdr:row>
      <xdr:rowOff>27216</xdr:rowOff>
    </xdr:from>
    <xdr:to>
      <xdr:col>4</xdr:col>
      <xdr:colOff>695201</xdr:colOff>
      <xdr:row>1</xdr:row>
      <xdr:rowOff>593968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BF4E033-2D4B-4A83-92B1-021427275C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8858" y="27216"/>
          <a:ext cx="2345871" cy="566752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87</xdr:row>
      <xdr:rowOff>155617</xdr:rowOff>
    </xdr:from>
    <xdr:to>
      <xdr:col>7</xdr:col>
      <xdr:colOff>3457452</xdr:colOff>
      <xdr:row>92</xdr:row>
      <xdr:rowOff>109501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20FEE104-EFFC-F048-EC8D-2BB2198D0616}"/>
            </a:ext>
          </a:extLst>
        </xdr:cNvPr>
        <xdr:cNvGrpSpPr/>
      </xdr:nvGrpSpPr>
      <xdr:grpSpPr>
        <a:xfrm>
          <a:off x="845127" y="17640053"/>
          <a:ext cx="7835489" cy="1450175"/>
          <a:chOff x="2847107" y="18073255"/>
          <a:chExt cx="8192367" cy="1487410"/>
        </a:xfrm>
      </xdr:grpSpPr>
      <xdr:grpSp>
        <xdr:nvGrpSpPr>
          <xdr:cNvPr id="2" name="Group 1">
            <a:extLst>
              <a:ext uri="{FF2B5EF4-FFF2-40B4-BE49-F238E27FC236}">
                <a16:creationId xmlns:a16="http://schemas.microsoft.com/office/drawing/2014/main" id="{EF7EA8B0-74B7-4E74-B307-ACBA85D28EE4}"/>
              </a:ext>
            </a:extLst>
          </xdr:cNvPr>
          <xdr:cNvGrpSpPr/>
        </xdr:nvGrpSpPr>
        <xdr:grpSpPr>
          <a:xfrm>
            <a:off x="2847107" y="18073255"/>
            <a:ext cx="8192367" cy="1487410"/>
            <a:chOff x="542925" y="20806149"/>
            <a:chExt cx="9058911" cy="1759620"/>
          </a:xfrm>
        </xdr:grpSpPr>
        <xdr:grpSp>
          <xdr:nvGrpSpPr>
            <xdr:cNvPr id="3" name="Group 2">
              <a:extLst>
                <a:ext uri="{FF2B5EF4-FFF2-40B4-BE49-F238E27FC236}">
                  <a16:creationId xmlns:a16="http://schemas.microsoft.com/office/drawing/2014/main" id="{F58E4C50-0326-A7B7-1D77-5DB03A6B7922}"/>
                </a:ext>
              </a:extLst>
            </xdr:cNvPr>
            <xdr:cNvGrpSpPr/>
          </xdr:nvGrpSpPr>
          <xdr:grpSpPr>
            <a:xfrm>
              <a:off x="542925" y="20806152"/>
              <a:ext cx="4359106" cy="1759617"/>
              <a:chOff x="4986242" y="8162312"/>
              <a:chExt cx="3873577" cy="1885692"/>
            </a:xfrm>
          </xdr:grpSpPr>
          <xdr:sp macro="" textlink="">
            <xdr:nvSpPr>
              <xdr:cNvPr id="7" name="TextBox 6">
                <a:extLst>
                  <a:ext uri="{FF2B5EF4-FFF2-40B4-BE49-F238E27FC236}">
                    <a16:creationId xmlns:a16="http://schemas.microsoft.com/office/drawing/2014/main" id="{DB9AEB1B-E713-2EFC-BBDA-01BA521CC970}"/>
                  </a:ext>
                </a:extLst>
              </xdr:cNvPr>
              <xdr:cNvSpPr txBox="1"/>
            </xdr:nvSpPr>
            <xdr:spPr>
              <a:xfrm>
                <a:off x="4986242" y="8162312"/>
                <a:ext cx="1914607" cy="1885691"/>
              </a:xfrm>
              <a:prstGeom prst="rect">
                <a:avLst/>
              </a:prstGeom>
              <a:noFill/>
              <a:ln w="9525" cmpd="sng">
                <a:solidFill>
                  <a:sysClr val="windowText" lastClr="000000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b"/>
              <a:lstStyle/>
              <a:p>
                <a:pPr algn="ctr"/>
                <a:r>
                  <a:rPr lang="en-US" sz="2000" b="1">
                    <a:solidFill>
                      <a:srgbClr val="FF0000"/>
                    </a:solidFill>
                    <a:latin typeface="Browallia New" panose="020B0604020202020204" pitchFamily="34" charset="-34"/>
                    <a:cs typeface="Browallia New" panose="020B0604020202020204" pitchFamily="34" charset="-34"/>
                  </a:rPr>
                  <a:t>navaporn.du</a:t>
                </a:r>
                <a:endParaRPr lang="en-US" sz="1200" b="1">
                  <a:solidFill>
                    <a:srgbClr val="FF0000"/>
                  </a:solidFill>
                  <a:latin typeface="Browallia New" panose="020B0604020202020204" pitchFamily="34" charset="-34"/>
                  <a:cs typeface="Browallia New" panose="020B0604020202020204" pitchFamily="34" charset="-34"/>
                </a:endParaRPr>
              </a:p>
              <a:p>
                <a:pPr algn="ctr"/>
                <a:r>
                  <a:rPr lang="en-US" sz="1200" b="1">
                    <a:latin typeface="Browallia New" panose="020B0604020202020204" pitchFamily="34" charset="-34"/>
                    <a:cs typeface="Browallia New" panose="020B0604020202020204" pitchFamily="34" charset="-34"/>
                  </a:rPr>
                  <a:t>.......................................</a:t>
                </a:r>
              </a:p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th-TH" sz="1200" b="1">
                    <a:solidFill>
                      <a:schemeClr val="dk1"/>
                    </a:solidFill>
                    <a:effectLst/>
                    <a:latin typeface="Browallia New" panose="020B0604020202020204" pitchFamily="34" charset="-34"/>
                    <a:ea typeface="+mn-ea"/>
                    <a:cs typeface="Browallia New" panose="020B0604020202020204" pitchFamily="34" charset="-34"/>
                  </a:rPr>
                  <a:t>ตรวจสอบโดย</a:t>
                </a:r>
                <a:endParaRPr lang="en-US" sz="1200" b="1">
                  <a:solidFill>
                    <a:schemeClr val="dk1"/>
                  </a:solidFill>
                  <a:effectLst/>
                  <a:latin typeface="Browallia New" panose="020B0604020202020204" pitchFamily="34" charset="-34"/>
                  <a:ea typeface="+mn-ea"/>
                  <a:cs typeface="Browallia New" panose="020B0604020202020204" pitchFamily="34" charset="-34"/>
                </a:endParaRPr>
              </a:p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1200" b="1">
                    <a:solidFill>
                      <a:srgbClr val="FF0000"/>
                    </a:solidFill>
                    <a:effectLst/>
                    <a:latin typeface="Browallia New" panose="020B0604020202020204" pitchFamily="34" charset="-34"/>
                    <a:ea typeface="+mn-ea"/>
                    <a:cs typeface="Browallia New" panose="020B0604020202020204" pitchFamily="34" charset="-34"/>
                  </a:rPr>
                  <a:t>(</a:t>
                </a:r>
                <a:r>
                  <a:rPr lang="en-US" sz="1200" b="1" baseline="0">
                    <a:solidFill>
                      <a:srgbClr val="FF0000"/>
                    </a:solidFill>
                    <a:effectLst/>
                    <a:latin typeface="Browallia New" panose="020B0604020202020204" pitchFamily="34" charset="-34"/>
                    <a:ea typeface="+mn-ea"/>
                    <a:cs typeface="Browallia New" panose="020B0604020202020204" pitchFamily="34" charset="-34"/>
                  </a:rPr>
                  <a:t> </a:t>
                </a:r>
                <a:r>
                  <a:rPr lang="th-TH" sz="1200" b="1">
                    <a:solidFill>
                      <a:srgbClr val="FF0000"/>
                    </a:solidFill>
                    <a:effectLst/>
                    <a:latin typeface="Browallia New" panose="020B0604020202020204" pitchFamily="34" charset="-34"/>
                    <a:ea typeface="+mn-ea"/>
                    <a:cs typeface="Browallia New" panose="020B0604020202020204" pitchFamily="34" charset="-34"/>
                  </a:rPr>
                  <a:t>นางสาวนวพร ดุลอำนวย</a:t>
                </a:r>
                <a:r>
                  <a:rPr lang="en-US" sz="1200" b="1">
                    <a:solidFill>
                      <a:srgbClr val="FF0000"/>
                    </a:solidFill>
                    <a:effectLst/>
                    <a:latin typeface="Browallia New" panose="020B0604020202020204" pitchFamily="34" charset="-34"/>
                    <a:ea typeface="+mn-ea"/>
                    <a:cs typeface="Browallia New" panose="020B0604020202020204" pitchFamily="34" charset="-34"/>
                  </a:rPr>
                  <a:t> )</a:t>
                </a:r>
                <a:endParaRPr lang="th-TH" sz="1200" b="1">
                  <a:solidFill>
                    <a:srgbClr val="FF0000"/>
                  </a:solidFill>
                  <a:effectLst/>
                  <a:latin typeface="Browallia New" panose="020B0604020202020204" pitchFamily="34" charset="-34"/>
                  <a:ea typeface="+mn-ea"/>
                  <a:cs typeface="Browallia New" panose="020B0604020202020204" pitchFamily="34" charset="-34"/>
                </a:endParaRPr>
              </a:p>
              <a:p>
                <a:pPr algn="ctr" eaLnBrk="1" fontAlgn="auto" latinLnBrk="0" hangingPunct="1"/>
                <a:r>
                  <a:rPr lang="th-TH" sz="1100" b="1">
                    <a:solidFill>
                      <a:schemeClr val="dk1"/>
                    </a:solidFill>
                    <a:effectLst/>
                    <a:latin typeface="Browallia New" panose="020B0604020202020204" pitchFamily="34" charset="-34"/>
                    <a:ea typeface="+mn-ea"/>
                    <a:cs typeface="Browallia New" panose="020B0604020202020204" pitchFamily="34" charset="-34"/>
                  </a:rPr>
                  <a:t>วันที่ : …..</a:t>
                </a:r>
                <a:r>
                  <a:rPr lang="th-TH" sz="1100" b="1">
                    <a:solidFill>
                      <a:srgbClr val="FF0000"/>
                    </a:solidFill>
                    <a:effectLst/>
                    <a:latin typeface="Browallia New" panose="020B0604020202020204" pitchFamily="34" charset="-34"/>
                    <a:ea typeface="+mn-ea"/>
                    <a:cs typeface="Browallia New" panose="020B0604020202020204" pitchFamily="34" charset="-34"/>
                  </a:rPr>
                  <a:t>วันที่อนุมัติ</a:t>
                </a:r>
                <a:r>
                  <a:rPr lang="th-TH" sz="1100" b="1">
                    <a:solidFill>
                      <a:schemeClr val="dk1"/>
                    </a:solidFill>
                    <a:effectLst/>
                    <a:latin typeface="Browallia New" panose="020B0604020202020204" pitchFamily="34" charset="-34"/>
                    <a:ea typeface="+mn-ea"/>
                    <a:cs typeface="Browallia New" panose="020B0604020202020204" pitchFamily="34" charset="-34"/>
                  </a:rPr>
                  <a:t>......</a:t>
                </a:r>
                <a:endParaRPr lang="en-US" sz="1200">
                  <a:effectLst/>
                  <a:latin typeface="Browallia New" panose="020B0604020202020204" pitchFamily="34" charset="-34"/>
                  <a:cs typeface="Browallia New" panose="020B0604020202020204" pitchFamily="34" charset="-34"/>
                </a:endParaRPr>
              </a:p>
            </xdr:txBody>
          </xdr:sp>
          <xdr:sp macro="" textlink="">
            <xdr:nvSpPr>
              <xdr:cNvPr id="8" name="TextBox 7">
                <a:extLst>
                  <a:ext uri="{FF2B5EF4-FFF2-40B4-BE49-F238E27FC236}">
                    <a16:creationId xmlns:a16="http://schemas.microsoft.com/office/drawing/2014/main" id="{A041FF2B-4CB8-727F-E99E-7EF7470DF94D}"/>
                  </a:ext>
                </a:extLst>
              </xdr:cNvPr>
              <xdr:cNvSpPr txBox="1"/>
            </xdr:nvSpPr>
            <xdr:spPr>
              <a:xfrm>
                <a:off x="6945212" y="8162312"/>
                <a:ext cx="1914607" cy="1885692"/>
              </a:xfrm>
              <a:prstGeom prst="rect">
                <a:avLst/>
              </a:prstGeom>
              <a:noFill/>
              <a:ln w="9525" cmpd="sng">
                <a:solidFill>
                  <a:sysClr val="windowText" lastClr="000000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b"/>
              <a:lstStyle/>
              <a:p>
                <a:pPr algn="ctr"/>
                <a:endParaRPr lang="en-US" sz="1200" b="1">
                  <a:latin typeface="Browallia New" panose="020B0604020202020204" pitchFamily="34" charset="-34"/>
                  <a:cs typeface="Browallia New" panose="020B0604020202020204" pitchFamily="34" charset="-34"/>
                </a:endParaRPr>
              </a:p>
              <a:p>
                <a:pPr algn="ctr"/>
                <a:r>
                  <a:rPr lang="en-US" sz="1200" b="1">
                    <a:latin typeface="Browallia New" panose="020B0604020202020204" pitchFamily="34" charset="-34"/>
                    <a:cs typeface="Browallia New" panose="020B0604020202020204" pitchFamily="34" charset="-34"/>
                  </a:rPr>
                  <a:t>.......................................</a:t>
                </a:r>
              </a:p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th-TH" sz="1200" b="1">
                    <a:solidFill>
                      <a:schemeClr val="dk1"/>
                    </a:solidFill>
                    <a:effectLst/>
                    <a:latin typeface="Browallia New" panose="020B0604020202020204" pitchFamily="34" charset="-34"/>
                    <a:ea typeface="+mn-ea"/>
                    <a:cs typeface="Browallia New" panose="020B0604020202020204" pitchFamily="34" charset="-34"/>
                  </a:rPr>
                  <a:t>อนุมัติโดย</a:t>
                </a:r>
                <a:endParaRPr lang="en-US" sz="1200" b="1">
                  <a:solidFill>
                    <a:schemeClr val="dk1"/>
                  </a:solidFill>
                  <a:effectLst/>
                  <a:latin typeface="Browallia New" panose="020B0604020202020204" pitchFamily="34" charset="-34"/>
                  <a:ea typeface="+mn-ea"/>
                  <a:cs typeface="Browallia New" panose="020B0604020202020204" pitchFamily="34" charset="-34"/>
                </a:endParaRPr>
              </a:p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1200" b="1">
                    <a:solidFill>
                      <a:srgbClr val="FF0000"/>
                    </a:solidFill>
                    <a:effectLst/>
                    <a:latin typeface="Browallia New" panose="020B0604020202020204" pitchFamily="34" charset="-34"/>
                    <a:ea typeface="+mn-ea"/>
                    <a:cs typeface="Browallia New" panose="020B0604020202020204" pitchFamily="34" charset="-34"/>
                  </a:rPr>
                  <a:t>( </a:t>
                </a:r>
                <a:r>
                  <a:rPr lang="th-TH" sz="1200" b="1">
                    <a:solidFill>
                      <a:srgbClr val="FF0000"/>
                    </a:solidFill>
                    <a:effectLst/>
                    <a:latin typeface="Browallia New" panose="020B0604020202020204" pitchFamily="34" charset="-34"/>
                    <a:ea typeface="+mn-ea"/>
                    <a:cs typeface="Browallia New" panose="020B0604020202020204" pitchFamily="34" charset="-34"/>
                  </a:rPr>
                  <a:t>นางสาวพิมพ์วดี มนต์อภิวันท์</a:t>
                </a:r>
                <a:r>
                  <a:rPr lang="en-US" sz="1200" b="1">
                    <a:solidFill>
                      <a:srgbClr val="FF0000"/>
                    </a:solidFill>
                    <a:effectLst/>
                    <a:latin typeface="Browallia New" panose="020B0604020202020204" pitchFamily="34" charset="-34"/>
                    <a:ea typeface="+mn-ea"/>
                    <a:cs typeface="Browallia New" panose="020B0604020202020204" pitchFamily="34" charset="-34"/>
                  </a:rPr>
                  <a:t> )</a:t>
                </a:r>
                <a:endParaRPr lang="th-TH" sz="1200" b="1">
                  <a:solidFill>
                    <a:srgbClr val="FF0000"/>
                  </a:solidFill>
                  <a:effectLst/>
                  <a:latin typeface="Browallia New" panose="020B0604020202020204" pitchFamily="34" charset="-34"/>
                  <a:ea typeface="+mn-ea"/>
                  <a:cs typeface="Browallia New" panose="020B0604020202020204" pitchFamily="34" charset="-34"/>
                </a:endParaRPr>
              </a:p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th-TH" sz="1200" b="1">
                    <a:solidFill>
                      <a:schemeClr val="dk1"/>
                    </a:solidFill>
                    <a:effectLst/>
                    <a:latin typeface="Browallia New" panose="020B0604020202020204" pitchFamily="34" charset="-34"/>
                    <a:ea typeface="+mn-ea"/>
                    <a:cs typeface="Browallia New" panose="020B0604020202020204" pitchFamily="34" charset="-34"/>
                  </a:rPr>
                  <a:t>วันที่ : …..</a:t>
                </a:r>
                <a:r>
                  <a:rPr lang="th-TH" sz="1200" b="1">
                    <a:solidFill>
                      <a:srgbClr val="FF0000"/>
                    </a:solidFill>
                    <a:effectLst/>
                    <a:latin typeface="Browallia New" panose="020B0604020202020204" pitchFamily="34" charset="-34"/>
                    <a:ea typeface="+mn-ea"/>
                    <a:cs typeface="Browallia New" panose="020B0604020202020204" pitchFamily="34" charset="-34"/>
                  </a:rPr>
                  <a:t>วันที่อนุมัติ</a:t>
                </a:r>
                <a:r>
                  <a:rPr lang="th-TH" sz="1200" b="1">
                    <a:solidFill>
                      <a:schemeClr val="dk1"/>
                    </a:solidFill>
                    <a:effectLst/>
                    <a:latin typeface="Browallia New" panose="020B0604020202020204" pitchFamily="34" charset="-34"/>
                    <a:ea typeface="+mn-ea"/>
                    <a:cs typeface="Browallia New" panose="020B0604020202020204" pitchFamily="34" charset="-34"/>
                  </a:rPr>
                  <a:t>......</a:t>
                </a:r>
                <a:endParaRPr lang="en-US" sz="1200" b="1">
                  <a:latin typeface="Browallia New" panose="020B0604020202020204" pitchFamily="34" charset="-34"/>
                  <a:cs typeface="Browallia New" panose="020B0604020202020204" pitchFamily="34" charset="-34"/>
                </a:endParaRPr>
              </a:p>
            </xdr:txBody>
          </xdr:sp>
        </xdr:grpSp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6C3728F0-EDF8-3A7D-15FF-4D9135EA330D}"/>
                </a:ext>
              </a:extLst>
            </xdr:cNvPr>
            <xdr:cNvGrpSpPr/>
          </xdr:nvGrpSpPr>
          <xdr:grpSpPr>
            <a:xfrm>
              <a:off x="4951956" y="20806149"/>
              <a:ext cx="4649880" cy="1759619"/>
              <a:chOff x="2701799" y="8162327"/>
              <a:chExt cx="3870772" cy="1890112"/>
            </a:xfrm>
          </xdr:grpSpPr>
          <xdr:sp macro="" textlink="">
            <xdr:nvSpPr>
              <xdr:cNvPr id="5" name="TextBox 4">
                <a:extLst>
                  <a:ext uri="{FF2B5EF4-FFF2-40B4-BE49-F238E27FC236}">
                    <a16:creationId xmlns:a16="http://schemas.microsoft.com/office/drawing/2014/main" id="{222E21D2-8007-511E-D5B9-412582C387E8}"/>
                  </a:ext>
                </a:extLst>
              </xdr:cNvPr>
              <xdr:cNvSpPr txBox="1"/>
            </xdr:nvSpPr>
            <xdr:spPr>
              <a:xfrm>
                <a:off x="2701799" y="8162330"/>
                <a:ext cx="1914607" cy="1890109"/>
              </a:xfrm>
              <a:prstGeom prst="rect">
                <a:avLst/>
              </a:prstGeom>
              <a:noFill/>
              <a:ln w="9525" cmpd="sng">
                <a:solidFill>
                  <a:sysClr val="windowText" lastClr="000000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b"/>
              <a:lstStyle/>
              <a:p>
                <a:pPr algn="ctr"/>
                <a:r>
                  <a:rPr lang="en-US" sz="2400" b="1">
                    <a:solidFill>
                      <a:srgbClr val="FF0000"/>
                    </a:solidFill>
                    <a:latin typeface="Browallia New" panose="020B0604020202020204" pitchFamily="34" charset="-34"/>
                    <a:cs typeface="Browallia New" panose="020B0604020202020204" pitchFamily="34" charset="-34"/>
                  </a:rPr>
                  <a:t>jutamas.pu</a:t>
                </a:r>
              </a:p>
              <a:p>
                <a:pPr algn="ctr"/>
                <a:r>
                  <a:rPr lang="en-US" sz="1200" b="1">
                    <a:latin typeface="Browallia New" panose="020B0604020202020204" pitchFamily="34" charset="-34"/>
                    <a:cs typeface="Browallia New" panose="020B0604020202020204" pitchFamily="34" charset="-34"/>
                  </a:rPr>
                  <a:t>.......................................</a:t>
                </a:r>
              </a:p>
              <a:p>
                <a:pPr algn="ctr"/>
                <a:r>
                  <a:rPr lang="th-TH" sz="1200" b="1">
                    <a:latin typeface="Browallia New" panose="020B0604020202020204" pitchFamily="34" charset="-34"/>
                    <a:cs typeface="Browallia New" panose="020B0604020202020204" pitchFamily="34" charset="-34"/>
                  </a:rPr>
                  <a:t>จัดทำโดย</a:t>
                </a:r>
                <a:endParaRPr lang="en-US" sz="1200" b="1">
                  <a:latin typeface="Browallia New" panose="020B0604020202020204" pitchFamily="34" charset="-34"/>
                  <a:cs typeface="Browallia New" panose="020B0604020202020204" pitchFamily="34" charset="-34"/>
                </a:endParaRPr>
              </a:p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1200" b="1">
                    <a:solidFill>
                      <a:srgbClr val="FF0000"/>
                    </a:solidFill>
                    <a:effectLst/>
                    <a:latin typeface="Browallia New" panose="020B0604020202020204" pitchFamily="34" charset="-34"/>
                    <a:cs typeface="Browallia New" panose="020B0604020202020204" pitchFamily="34" charset="-34"/>
                  </a:rPr>
                  <a:t>( </a:t>
                </a:r>
                <a:r>
                  <a:rPr lang="th-TH" sz="1200" b="1">
                    <a:solidFill>
                      <a:srgbClr val="FF0000"/>
                    </a:solidFill>
                    <a:effectLst/>
                    <a:latin typeface="Browallia New" panose="020B0604020202020204" pitchFamily="34" charset="-34"/>
                    <a:cs typeface="Browallia New" panose="020B0604020202020204" pitchFamily="34" charset="-34"/>
                  </a:rPr>
                  <a:t>นางสาวจุฑามาศ พันธุ์กุล</a:t>
                </a:r>
                <a:r>
                  <a:rPr lang="en-US" sz="1200" b="1">
                    <a:solidFill>
                      <a:srgbClr val="FF0000"/>
                    </a:solidFill>
                    <a:effectLst/>
                    <a:latin typeface="Browallia New" panose="020B0604020202020204" pitchFamily="34" charset="-34"/>
                    <a:cs typeface="Browallia New" panose="020B0604020202020204" pitchFamily="34" charset="-34"/>
                  </a:rPr>
                  <a:t> )</a:t>
                </a:r>
              </a:p>
              <a:p>
                <a:pPr algn="ctr"/>
                <a:r>
                  <a:rPr lang="th-TH" sz="1200" b="1">
                    <a:solidFill>
                      <a:schemeClr val="dk1"/>
                    </a:solidFill>
                    <a:effectLst/>
                    <a:latin typeface="Browallia New" panose="020B0604020202020204" pitchFamily="34" charset="-34"/>
                    <a:ea typeface="+mn-ea"/>
                    <a:cs typeface="Browallia New" panose="020B0604020202020204" pitchFamily="34" charset="-34"/>
                  </a:rPr>
                  <a:t>วันที่ : ….</a:t>
                </a:r>
                <a:r>
                  <a:rPr lang="th-TH" sz="1200" b="1">
                    <a:solidFill>
                      <a:srgbClr val="FF0000"/>
                    </a:solidFill>
                    <a:effectLst/>
                    <a:latin typeface="Browallia New" panose="020B0604020202020204" pitchFamily="34" charset="-34"/>
                    <a:ea typeface="+mn-ea"/>
                    <a:cs typeface="Browallia New" panose="020B0604020202020204" pitchFamily="34" charset="-34"/>
                  </a:rPr>
                  <a:t>.</a:t>
                </a:r>
                <a:r>
                  <a:rPr lang="th-TH" sz="1100" b="1">
                    <a:solidFill>
                      <a:srgbClr val="FF0000"/>
                    </a:solidFill>
                    <a:effectLst/>
                    <a:latin typeface="Browallia New" panose="020B0604020202020204" pitchFamily="34" charset="-34"/>
                    <a:ea typeface="+mn-ea"/>
                    <a:cs typeface="Browallia New" panose="020B0604020202020204" pitchFamily="34" charset="-34"/>
                  </a:rPr>
                  <a:t>วันที่อนุมัติ</a:t>
                </a:r>
                <a:r>
                  <a:rPr lang="th-TH" sz="1200" b="1">
                    <a:solidFill>
                      <a:schemeClr val="dk1"/>
                    </a:solidFill>
                    <a:effectLst/>
                    <a:latin typeface="Browallia New" panose="020B0604020202020204" pitchFamily="34" charset="-34"/>
                    <a:ea typeface="+mn-ea"/>
                    <a:cs typeface="Browallia New" panose="020B0604020202020204" pitchFamily="34" charset="-34"/>
                  </a:rPr>
                  <a:t>...........</a:t>
                </a:r>
                <a:endParaRPr lang="en-US" sz="1200" b="1">
                  <a:latin typeface="Browallia New" panose="020B0604020202020204" pitchFamily="34" charset="-34"/>
                  <a:cs typeface="Browallia New" panose="020B0604020202020204" pitchFamily="34" charset="-34"/>
                </a:endParaRPr>
              </a:p>
            </xdr:txBody>
          </xdr:sp>
          <xdr:sp macro="" textlink="">
            <xdr:nvSpPr>
              <xdr:cNvPr id="6" name="TextBox 5">
                <a:extLst>
                  <a:ext uri="{FF2B5EF4-FFF2-40B4-BE49-F238E27FC236}">
                    <a16:creationId xmlns:a16="http://schemas.microsoft.com/office/drawing/2014/main" id="{4912D971-35B3-A83A-C390-1938F031897B}"/>
                  </a:ext>
                </a:extLst>
              </xdr:cNvPr>
              <xdr:cNvSpPr txBox="1"/>
            </xdr:nvSpPr>
            <xdr:spPr>
              <a:xfrm>
                <a:off x="4657964" y="8162327"/>
                <a:ext cx="1914607" cy="1890109"/>
              </a:xfrm>
              <a:prstGeom prst="rect">
                <a:avLst/>
              </a:prstGeom>
              <a:noFill/>
              <a:ln w="9525" cmpd="sng">
                <a:solidFill>
                  <a:sysClr val="windowText" lastClr="000000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b"/>
              <a:lstStyle/>
              <a:p>
                <a:pPr algn="ctr"/>
                <a:endParaRPr lang="en-US" sz="1200" b="1">
                  <a:latin typeface="Browallia New" panose="020B0604020202020204" pitchFamily="34" charset="-34"/>
                  <a:cs typeface="Browallia New" panose="020B0604020202020204" pitchFamily="34" charset="-34"/>
                </a:endParaRPr>
              </a:p>
              <a:p>
                <a:pPr algn="ctr"/>
                <a:r>
                  <a:rPr lang="en-US" sz="1200" b="1">
                    <a:latin typeface="Browallia New" panose="020B0604020202020204" pitchFamily="34" charset="-34"/>
                    <a:cs typeface="Browallia New" panose="020B0604020202020204" pitchFamily="34" charset="-34"/>
                  </a:rPr>
                  <a:t>.......................................</a:t>
                </a:r>
              </a:p>
              <a:p>
                <a:pPr algn="ctr" eaLnBrk="1" fontAlgn="auto" latinLnBrk="0" hangingPunct="1"/>
                <a:r>
                  <a:rPr lang="th-TH" sz="1200" b="0">
                    <a:solidFill>
                      <a:schemeClr val="dk1"/>
                    </a:solidFill>
                    <a:effectLst/>
                    <a:latin typeface="Browallia New" panose="020B0604020202020204" pitchFamily="34" charset="-34"/>
                    <a:ea typeface="+mn-ea"/>
                    <a:cs typeface="Browallia New" panose="020B0604020202020204" pitchFamily="34" charset="-34"/>
                  </a:rPr>
                  <a:t>อนุมัติโดย</a:t>
                </a:r>
                <a:endParaRPr lang="en-US" sz="1200" b="0">
                  <a:effectLst/>
                  <a:latin typeface="Browallia New" panose="020B0604020202020204" pitchFamily="34" charset="-34"/>
                  <a:cs typeface="Browallia New" panose="020B0604020202020204" pitchFamily="34" charset="-34"/>
                </a:endParaRPr>
              </a:p>
              <a:p>
                <a:pPr algn="ctr"/>
                <a:r>
                  <a:rPr lang="en-US" sz="1200" b="1" baseline="0">
                    <a:solidFill>
                      <a:srgbClr val="FF0000"/>
                    </a:solidFill>
                    <a:effectLst/>
                    <a:latin typeface="Browallia New" panose="020B0604020202020204" pitchFamily="34" charset="-34"/>
                    <a:ea typeface="+mn-ea"/>
                    <a:cs typeface="Browallia New" panose="020B0604020202020204" pitchFamily="34" charset="-34"/>
                  </a:rPr>
                  <a:t>( </a:t>
                </a:r>
                <a:r>
                  <a:rPr lang="th-TH" sz="1200" b="1" baseline="0">
                    <a:solidFill>
                      <a:srgbClr val="FF0000"/>
                    </a:solidFill>
                    <a:effectLst/>
                    <a:latin typeface="Browallia New" panose="020B0604020202020204" pitchFamily="34" charset="-34"/>
                    <a:ea typeface="+mn-ea"/>
                    <a:cs typeface="Browallia New" panose="020B0604020202020204" pitchFamily="34" charset="-34"/>
                  </a:rPr>
                  <a:t>นายธนชัย ถนอมทรัพย์</a:t>
                </a:r>
                <a:r>
                  <a:rPr lang="en-US" sz="1200" b="1" baseline="0">
                    <a:solidFill>
                      <a:srgbClr val="FF0000"/>
                    </a:solidFill>
                    <a:effectLst/>
                    <a:latin typeface="Browallia New" panose="020B0604020202020204" pitchFamily="34" charset="-34"/>
                    <a:ea typeface="+mn-ea"/>
                    <a:cs typeface="Browallia New" panose="020B0604020202020204" pitchFamily="34" charset="-34"/>
                  </a:rPr>
                  <a:t> )</a:t>
                </a:r>
              </a:p>
              <a:p>
                <a:pPr algn="ctr"/>
                <a:r>
                  <a:rPr lang="th-TH" sz="1200" b="1">
                    <a:solidFill>
                      <a:schemeClr val="dk1"/>
                    </a:solidFill>
                    <a:effectLst/>
                    <a:latin typeface="Browallia New" panose="020B0604020202020204" pitchFamily="34" charset="-34"/>
                    <a:ea typeface="+mn-ea"/>
                    <a:cs typeface="Browallia New" panose="020B0604020202020204" pitchFamily="34" charset="-34"/>
                  </a:rPr>
                  <a:t>วันที่ : ….......</a:t>
                </a:r>
                <a:r>
                  <a:rPr lang="th-TH" sz="1100" b="1">
                    <a:solidFill>
                      <a:srgbClr val="FF0000"/>
                    </a:solidFill>
                    <a:effectLst/>
                    <a:latin typeface="Browallia New" panose="020B0604020202020204" pitchFamily="34" charset="-34"/>
                    <a:ea typeface="+mn-ea"/>
                    <a:cs typeface="Browallia New" panose="020B0604020202020204" pitchFamily="34" charset="-34"/>
                  </a:rPr>
                  <a:t>วันที่อนุมัติ.....</a:t>
                </a:r>
                <a:r>
                  <a:rPr lang="th-TH" sz="1200" b="1">
                    <a:solidFill>
                      <a:schemeClr val="dk1"/>
                    </a:solidFill>
                    <a:effectLst/>
                    <a:latin typeface="Browallia New" panose="020B0604020202020204" pitchFamily="34" charset="-34"/>
                    <a:ea typeface="+mn-ea"/>
                    <a:cs typeface="Browallia New" panose="020B0604020202020204" pitchFamily="34" charset="-34"/>
                  </a:rPr>
                  <a:t>...........</a:t>
                </a:r>
                <a:endParaRPr lang="en-US" sz="1200" b="1">
                  <a:latin typeface="Browallia New" panose="020B0604020202020204" pitchFamily="34" charset="-34"/>
                  <a:cs typeface="Browallia New" panose="020B0604020202020204" pitchFamily="34" charset="-34"/>
                </a:endParaRPr>
              </a:p>
            </xdr:txBody>
          </xdr:sp>
        </xdr:grpSp>
      </xdr:grpSp>
      <xdr:sp macro="" textlink="">
        <xdr:nvSpPr>
          <xdr:cNvPr id="11" name="Star: 7 Points 10">
            <a:extLst>
              <a:ext uri="{FF2B5EF4-FFF2-40B4-BE49-F238E27FC236}">
                <a16:creationId xmlns:a16="http://schemas.microsoft.com/office/drawing/2014/main" id="{CEE9E735-FB74-08B1-0C9A-D77D0E6C7F30}"/>
              </a:ext>
            </a:extLst>
          </xdr:cNvPr>
          <xdr:cNvSpPr/>
        </xdr:nvSpPr>
        <xdr:spPr>
          <a:xfrm>
            <a:off x="5676900" y="18221325"/>
            <a:ext cx="438150" cy="419100"/>
          </a:xfrm>
          <a:prstGeom prst="star7">
            <a:avLst/>
          </a:prstGeom>
          <a:solidFill>
            <a:schemeClr val="accent2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Star: 7 Points 11">
            <a:extLst>
              <a:ext uri="{FF2B5EF4-FFF2-40B4-BE49-F238E27FC236}">
                <a16:creationId xmlns:a16="http://schemas.microsoft.com/office/drawing/2014/main" id="{BE9FFBCB-0DDC-4A48-B6A9-BEE5625FF3ED}"/>
              </a:ext>
            </a:extLst>
          </xdr:cNvPr>
          <xdr:cNvSpPr/>
        </xdr:nvSpPr>
        <xdr:spPr>
          <a:xfrm>
            <a:off x="9810750" y="18240375"/>
            <a:ext cx="438150" cy="419100"/>
          </a:xfrm>
          <a:prstGeom prst="star7">
            <a:avLst/>
          </a:prstGeom>
          <a:solidFill>
            <a:schemeClr val="accent2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136068</xdr:colOff>
      <xdr:row>1</xdr:row>
      <xdr:rowOff>163287</xdr:rowOff>
    </xdr:from>
    <xdr:to>
      <xdr:col>4</xdr:col>
      <xdr:colOff>444501</xdr:colOff>
      <xdr:row>2</xdr:row>
      <xdr:rowOff>203729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22DEB3-1C93-4ABF-836A-045793D6D41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893" y="277587"/>
          <a:ext cx="1537158" cy="41191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136068</xdr:colOff>
      <xdr:row>1</xdr:row>
      <xdr:rowOff>163287</xdr:rowOff>
    </xdr:from>
    <xdr:to>
      <xdr:col>4</xdr:col>
      <xdr:colOff>444501</xdr:colOff>
      <xdr:row>2</xdr:row>
      <xdr:rowOff>203729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AE8B7C-C69E-4921-82FA-2951F627F8C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893" y="277587"/>
          <a:ext cx="1537158" cy="41191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180975</xdr:colOff>
      <xdr:row>1</xdr:row>
      <xdr:rowOff>114300</xdr:rowOff>
    </xdr:from>
    <xdr:ext cx="1708608" cy="411917"/>
    <xdr:pic>
      <xdr:nvPicPr>
        <xdr:cNvPr id="4" name="Picture 1">
          <a:extLst>
            <a:ext uri="{FF2B5EF4-FFF2-40B4-BE49-F238E27FC236}">
              <a16:creationId xmlns:a16="http://schemas.microsoft.com/office/drawing/2014/main" id="{825175E5-C3BA-4FB8-ACAC-C731DAC8BFB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57175"/>
          <a:ext cx="1708608" cy="411917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25</xdr:row>
      <xdr:rowOff>133350</xdr:rowOff>
    </xdr:from>
    <xdr:to>
      <xdr:col>2</xdr:col>
      <xdr:colOff>1</xdr:colOff>
      <xdr:row>26</xdr:row>
      <xdr:rowOff>0</xdr:rowOff>
    </xdr:to>
    <xdr:sp macro="" textlink="">
      <xdr:nvSpPr>
        <xdr:cNvPr id="2" name="วงรี 1">
          <a:extLst>
            <a:ext uri="{FF2B5EF4-FFF2-40B4-BE49-F238E27FC236}">
              <a16:creationId xmlns:a16="http://schemas.microsoft.com/office/drawing/2014/main" id="{44443BB4-826C-484E-B000-82FB66445433}"/>
            </a:ext>
          </a:extLst>
        </xdr:cNvPr>
        <xdr:cNvSpPr/>
      </xdr:nvSpPr>
      <xdr:spPr>
        <a:xfrm flipH="1">
          <a:off x="485775" y="6663690"/>
          <a:ext cx="299086" cy="17907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th-TH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342900</xdr:colOff>
      <xdr:row>26</xdr:row>
      <xdr:rowOff>142874</xdr:rowOff>
    </xdr:from>
    <xdr:to>
      <xdr:col>2</xdr:col>
      <xdr:colOff>0</xdr:colOff>
      <xdr:row>27</xdr:row>
      <xdr:rowOff>9524</xdr:rowOff>
    </xdr:to>
    <xdr:sp macro="" textlink="">
      <xdr:nvSpPr>
        <xdr:cNvPr id="3" name="วงรี 2">
          <a:extLst>
            <a:ext uri="{FF2B5EF4-FFF2-40B4-BE49-F238E27FC236}">
              <a16:creationId xmlns:a16="http://schemas.microsoft.com/office/drawing/2014/main" id="{21A723AD-3796-4411-98F1-47BED708BB9C}"/>
            </a:ext>
          </a:extLst>
        </xdr:cNvPr>
        <xdr:cNvSpPr/>
      </xdr:nvSpPr>
      <xdr:spPr>
        <a:xfrm flipH="1">
          <a:off x="495300" y="6985634"/>
          <a:ext cx="289560" cy="17907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oneCellAnchor>
    <xdr:from>
      <xdr:col>1</xdr:col>
      <xdr:colOff>180975</xdr:colOff>
      <xdr:row>1</xdr:row>
      <xdr:rowOff>114300</xdr:rowOff>
    </xdr:from>
    <xdr:ext cx="1708608" cy="411917"/>
    <xdr:pic>
      <xdr:nvPicPr>
        <xdr:cNvPr id="4" name="Picture 1">
          <a:extLst>
            <a:ext uri="{FF2B5EF4-FFF2-40B4-BE49-F238E27FC236}">
              <a16:creationId xmlns:a16="http://schemas.microsoft.com/office/drawing/2014/main" id="{0417EBB0-B659-4C0B-887F-5C9BBEEBD86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51460"/>
          <a:ext cx="1708608" cy="411917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247649</xdr:colOff>
      <xdr:row>0</xdr:row>
      <xdr:rowOff>229959</xdr:rowOff>
    </xdr:from>
    <xdr:to>
      <xdr:col>9</xdr:col>
      <xdr:colOff>724101</xdr:colOff>
      <xdr:row>35</xdr:row>
      <xdr:rowOff>68034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82DE4C-5AC0-2A50-2B0E-25ABD9EA83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1789"/>
        <a:stretch/>
      </xdr:blipFill>
      <xdr:spPr>
        <a:xfrm>
          <a:off x="247649" y="229959"/>
          <a:ext cx="8681559" cy="11268075"/>
        </a:xfrm>
        <a:prstGeom prst="rect">
          <a:avLst/>
        </a:prstGeom>
      </xdr:spPr>
    </xdr:pic>
    <xdr:clientData/>
  </xdr:twoCellAnchor>
  <xdr:twoCellAnchor>
    <xdr:from>
      <xdr:col>0</xdr:col>
      <xdr:colOff>598714</xdr:colOff>
      <xdr:row>22</xdr:row>
      <xdr:rowOff>48985</xdr:rowOff>
    </xdr:from>
    <xdr:to>
      <xdr:col>4</xdr:col>
      <xdr:colOff>299357</xdr:colOff>
      <xdr:row>32</xdr:row>
      <xdr:rowOff>95249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13B5CD19-DDD9-63F7-1F2D-DC0746B12EBC}"/>
            </a:ext>
          </a:extLst>
        </xdr:cNvPr>
        <xdr:cNvSpPr/>
      </xdr:nvSpPr>
      <xdr:spPr>
        <a:xfrm>
          <a:off x="598714" y="7233556"/>
          <a:ext cx="3347357" cy="3311979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 kern="1200"/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85725</xdr:rowOff>
    </xdr:from>
    <xdr:to>
      <xdr:col>7</xdr:col>
      <xdr:colOff>207785</xdr:colOff>
      <xdr:row>30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ABFA38-502B-2367-1338-ECB6926ED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85725"/>
          <a:ext cx="6513335" cy="9639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156883</xdr:rowOff>
    </xdr:from>
    <xdr:to>
      <xdr:col>19</xdr:col>
      <xdr:colOff>519629</xdr:colOff>
      <xdr:row>26</xdr:row>
      <xdr:rowOff>80728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489552-D83F-CAC3-913F-FDCD2CE42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677" y="156883"/>
          <a:ext cx="17832717" cy="837308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13</xdr:col>
      <xdr:colOff>56029</xdr:colOff>
      <xdr:row>12</xdr:row>
      <xdr:rowOff>89647</xdr:rowOff>
    </xdr:from>
    <xdr:to>
      <xdr:col>16</xdr:col>
      <xdr:colOff>728382</xdr:colOff>
      <xdr:row>13</xdr:row>
      <xdr:rowOff>145676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611A2AC-D400-95C6-6F69-19D31EAF2F1D}"/>
            </a:ext>
          </a:extLst>
        </xdr:cNvPr>
        <xdr:cNvSpPr txBox="1"/>
      </xdr:nvSpPr>
      <xdr:spPr>
        <a:xfrm>
          <a:off x="12001500" y="3989294"/>
          <a:ext cx="3429000" cy="381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รายการรอฝ่ายงบประมาณตรวจสอบ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12</xdr:col>
      <xdr:colOff>903194</xdr:colOff>
      <xdr:row>6</xdr:row>
      <xdr:rowOff>17929</xdr:rowOff>
    </xdr:from>
    <xdr:to>
      <xdr:col>16</xdr:col>
      <xdr:colOff>656664</xdr:colOff>
      <xdr:row>7</xdr:row>
      <xdr:rowOff>73959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2DD5733-D700-4AB8-AAF8-02BFA8A4C33C}"/>
            </a:ext>
          </a:extLst>
        </xdr:cNvPr>
        <xdr:cNvSpPr txBox="1"/>
      </xdr:nvSpPr>
      <xdr:spPr>
        <a:xfrm>
          <a:off x="11929782" y="1967753"/>
          <a:ext cx="3429000" cy="381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รายการรอผู้อนุมัติดำเนินการ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13</xdr:col>
      <xdr:colOff>40341</xdr:colOff>
      <xdr:row>18</xdr:row>
      <xdr:rowOff>118781</xdr:rowOff>
    </xdr:from>
    <xdr:to>
      <xdr:col>16</xdr:col>
      <xdr:colOff>712694</xdr:colOff>
      <xdr:row>19</xdr:row>
      <xdr:rowOff>174811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E41FBA7-2016-4758-8A08-8F60831DF9AF}"/>
            </a:ext>
          </a:extLst>
        </xdr:cNvPr>
        <xdr:cNvSpPr txBox="1"/>
      </xdr:nvSpPr>
      <xdr:spPr>
        <a:xfrm>
          <a:off x="11985812" y="5968252"/>
          <a:ext cx="3429000" cy="381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รายการรอฝ่ายออก </a:t>
          </a:r>
          <a:r>
            <a:rPr lang="en-US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Cost </a:t>
          </a:r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ดำเนินการ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 editAs="oneCell">
    <xdr:from>
      <xdr:col>0</xdr:col>
      <xdr:colOff>145677</xdr:colOff>
      <xdr:row>27</xdr:row>
      <xdr:rowOff>127247</xdr:rowOff>
    </xdr:from>
    <xdr:to>
      <xdr:col>19</xdr:col>
      <xdr:colOff>386832</xdr:colOff>
      <xdr:row>47</xdr:row>
      <xdr:rowOff>201002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D0F92B2-B4F3-F771-4516-571E244C5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677" y="8901453"/>
          <a:ext cx="17699920" cy="657316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12</xdr:col>
      <xdr:colOff>414618</xdr:colOff>
      <xdr:row>32</xdr:row>
      <xdr:rowOff>291352</xdr:rowOff>
    </xdr:from>
    <xdr:to>
      <xdr:col>16</xdr:col>
      <xdr:colOff>168088</xdr:colOff>
      <xdr:row>34</xdr:row>
      <xdr:rowOff>22411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E48AB83-B8B4-4451-B434-AEA6312031C5}"/>
            </a:ext>
          </a:extLst>
        </xdr:cNvPr>
        <xdr:cNvSpPr txBox="1"/>
      </xdr:nvSpPr>
      <xdr:spPr>
        <a:xfrm>
          <a:off x="11441206" y="10690411"/>
          <a:ext cx="3429000" cy="381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รายการรอผู้อนุมัติดำเนินการ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7</xdr:col>
      <xdr:colOff>623047</xdr:colOff>
      <xdr:row>9</xdr:row>
      <xdr:rowOff>208430</xdr:rowOff>
    </xdr:from>
    <xdr:to>
      <xdr:col>8</xdr:col>
      <xdr:colOff>862853</xdr:colOff>
      <xdr:row>10</xdr:row>
      <xdr:rowOff>264459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E49942F-6041-417F-9F8A-6C30E7BB4600}"/>
            </a:ext>
          </a:extLst>
        </xdr:cNvPr>
        <xdr:cNvSpPr txBox="1"/>
      </xdr:nvSpPr>
      <xdr:spPr>
        <a:xfrm>
          <a:off x="7055223" y="3133165"/>
          <a:ext cx="1158689" cy="381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เลขที่</a:t>
          </a:r>
          <a:r>
            <a:rPr lang="en-US" sz="1600" baseline="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 SO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13</xdr:col>
      <xdr:colOff>394446</xdr:colOff>
      <xdr:row>8</xdr:row>
      <xdr:rowOff>192742</xdr:rowOff>
    </xdr:from>
    <xdr:to>
      <xdr:col>14</xdr:col>
      <xdr:colOff>634253</xdr:colOff>
      <xdr:row>9</xdr:row>
      <xdr:rowOff>248772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EB5DB05-CD3F-4785-B20F-A0D0B68DD210}"/>
            </a:ext>
          </a:extLst>
        </xdr:cNvPr>
        <xdr:cNvSpPr txBox="1"/>
      </xdr:nvSpPr>
      <xdr:spPr>
        <a:xfrm>
          <a:off x="12339917" y="2792507"/>
          <a:ext cx="1158689" cy="381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ชื่องาน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7</xdr:col>
      <xdr:colOff>629770</xdr:colOff>
      <xdr:row>16</xdr:row>
      <xdr:rowOff>13448</xdr:rowOff>
    </xdr:from>
    <xdr:to>
      <xdr:col>8</xdr:col>
      <xdr:colOff>869576</xdr:colOff>
      <xdr:row>17</xdr:row>
      <xdr:rowOff>69477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9F7D308-EFDD-4D78-845C-3097AF432911}"/>
            </a:ext>
          </a:extLst>
        </xdr:cNvPr>
        <xdr:cNvSpPr txBox="1"/>
      </xdr:nvSpPr>
      <xdr:spPr>
        <a:xfrm>
          <a:off x="7061946" y="5212977"/>
          <a:ext cx="1158689" cy="381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เลขที่</a:t>
          </a:r>
          <a:r>
            <a:rPr lang="en-US" sz="1600" baseline="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 SO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7</xdr:col>
      <xdr:colOff>636493</xdr:colOff>
      <xdr:row>22</xdr:row>
      <xdr:rowOff>98612</xdr:rowOff>
    </xdr:from>
    <xdr:to>
      <xdr:col>8</xdr:col>
      <xdr:colOff>876299</xdr:colOff>
      <xdr:row>23</xdr:row>
      <xdr:rowOff>154641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CAB156B-E50F-489D-9473-673E0B76D236}"/>
            </a:ext>
          </a:extLst>
        </xdr:cNvPr>
        <xdr:cNvSpPr txBox="1"/>
      </xdr:nvSpPr>
      <xdr:spPr>
        <a:xfrm>
          <a:off x="7068669" y="7247965"/>
          <a:ext cx="1158689" cy="381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เลขที่</a:t>
          </a:r>
          <a:r>
            <a:rPr lang="en-US" sz="1600" baseline="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 SO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13</xdr:col>
      <xdr:colOff>367552</xdr:colOff>
      <xdr:row>15</xdr:row>
      <xdr:rowOff>98613</xdr:rowOff>
    </xdr:from>
    <xdr:to>
      <xdr:col>14</xdr:col>
      <xdr:colOff>607359</xdr:colOff>
      <xdr:row>16</xdr:row>
      <xdr:rowOff>154643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02A10F0-58F4-4713-BCC3-078CBD521E34}"/>
            </a:ext>
          </a:extLst>
        </xdr:cNvPr>
        <xdr:cNvSpPr txBox="1"/>
      </xdr:nvSpPr>
      <xdr:spPr>
        <a:xfrm>
          <a:off x="12313023" y="4973172"/>
          <a:ext cx="1158689" cy="381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ชื่องาน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13</xdr:col>
      <xdr:colOff>351863</xdr:colOff>
      <xdr:row>21</xdr:row>
      <xdr:rowOff>251014</xdr:rowOff>
    </xdr:from>
    <xdr:to>
      <xdr:col>14</xdr:col>
      <xdr:colOff>591670</xdr:colOff>
      <xdr:row>22</xdr:row>
      <xdr:rowOff>307043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EFEDA36-9327-4E63-BDDB-BAE209BF3C83}"/>
            </a:ext>
          </a:extLst>
        </xdr:cNvPr>
        <xdr:cNvSpPr txBox="1"/>
      </xdr:nvSpPr>
      <xdr:spPr>
        <a:xfrm>
          <a:off x="12297334" y="7075396"/>
          <a:ext cx="1158689" cy="381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ชื่องาน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5</xdr:col>
      <xdr:colOff>257735</xdr:colOff>
      <xdr:row>34</xdr:row>
      <xdr:rowOff>33620</xdr:rowOff>
    </xdr:from>
    <xdr:to>
      <xdr:col>8</xdr:col>
      <xdr:colOff>326571</xdr:colOff>
      <xdr:row>35</xdr:row>
      <xdr:rowOff>89649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24E9347-2BC8-4B5F-B3D6-15CEA5EE9B64}"/>
            </a:ext>
          </a:extLst>
        </xdr:cNvPr>
        <xdr:cNvSpPr txBox="1"/>
      </xdr:nvSpPr>
      <xdr:spPr>
        <a:xfrm>
          <a:off x="4816128" y="11137049"/>
          <a:ext cx="2803872" cy="382600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เพิ่มคอลัมภ์เลขที่เอกสารฝ่าย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9</xdr:col>
      <xdr:colOff>351864</xdr:colOff>
      <xdr:row>34</xdr:row>
      <xdr:rowOff>94130</xdr:rowOff>
    </xdr:from>
    <xdr:to>
      <xdr:col>10</xdr:col>
      <xdr:colOff>591670</xdr:colOff>
      <xdr:row>35</xdr:row>
      <xdr:rowOff>150159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DB7C3F6A-91A8-4C28-A3B7-BAD7D8698A4D}"/>
            </a:ext>
          </a:extLst>
        </xdr:cNvPr>
        <xdr:cNvSpPr txBox="1"/>
      </xdr:nvSpPr>
      <xdr:spPr>
        <a:xfrm>
          <a:off x="8621805" y="11143130"/>
          <a:ext cx="1158689" cy="381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เลขที่</a:t>
          </a:r>
          <a:r>
            <a:rPr lang="en-US" sz="1600" baseline="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 SO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9</xdr:col>
      <xdr:colOff>280146</xdr:colOff>
      <xdr:row>40</xdr:row>
      <xdr:rowOff>190500</xdr:rowOff>
    </xdr:from>
    <xdr:to>
      <xdr:col>10</xdr:col>
      <xdr:colOff>519952</xdr:colOff>
      <xdr:row>41</xdr:row>
      <xdr:rowOff>246530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35072BD6-6738-4B10-BC27-09877597F352}"/>
            </a:ext>
          </a:extLst>
        </xdr:cNvPr>
        <xdr:cNvSpPr txBox="1"/>
      </xdr:nvSpPr>
      <xdr:spPr>
        <a:xfrm>
          <a:off x="8550087" y="13189324"/>
          <a:ext cx="1158689" cy="381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เลขที่</a:t>
          </a:r>
          <a:r>
            <a:rPr lang="en-US" sz="1600" baseline="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 SO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5</xdr:col>
      <xdr:colOff>163605</xdr:colOff>
      <xdr:row>40</xdr:row>
      <xdr:rowOff>163608</xdr:rowOff>
    </xdr:from>
    <xdr:to>
      <xdr:col>8</xdr:col>
      <xdr:colOff>408214</xdr:colOff>
      <xdr:row>41</xdr:row>
      <xdr:rowOff>219638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A6B4863-5088-4AA3-BA47-997A46A98A2B}"/>
            </a:ext>
          </a:extLst>
        </xdr:cNvPr>
        <xdr:cNvSpPr txBox="1"/>
      </xdr:nvSpPr>
      <xdr:spPr>
        <a:xfrm>
          <a:off x="4721998" y="13226465"/>
          <a:ext cx="2979645" cy="382602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เพิ่มคอลัมภ์เลขที่เอกสารฝ่าย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 editAs="oneCell">
    <xdr:from>
      <xdr:col>0</xdr:col>
      <xdr:colOff>145677</xdr:colOff>
      <xdr:row>48</xdr:row>
      <xdr:rowOff>247522</xdr:rowOff>
    </xdr:from>
    <xdr:to>
      <xdr:col>19</xdr:col>
      <xdr:colOff>386832</xdr:colOff>
      <xdr:row>75</xdr:row>
      <xdr:rowOff>323276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4653F50-1892-ECCB-CF30-CA4B1510D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677" y="15846110"/>
          <a:ext cx="17699920" cy="884996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5</xdr:col>
      <xdr:colOff>820270</xdr:colOff>
      <xdr:row>56</xdr:row>
      <xdr:rowOff>80685</xdr:rowOff>
    </xdr:from>
    <xdr:to>
      <xdr:col>8</xdr:col>
      <xdr:colOff>617604</xdr:colOff>
      <xdr:row>57</xdr:row>
      <xdr:rowOff>136714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C7A5D7B7-E548-4BFA-B058-631DDF34E52C}"/>
            </a:ext>
          </a:extLst>
        </xdr:cNvPr>
        <xdr:cNvSpPr txBox="1"/>
      </xdr:nvSpPr>
      <xdr:spPr>
        <a:xfrm>
          <a:off x="5378663" y="18368685"/>
          <a:ext cx="2532370" cy="382600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เพิ่มคอลัมภ์เลขที่เอกสารฝ่าย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9</xdr:col>
      <xdr:colOff>728382</xdr:colOff>
      <xdr:row>56</xdr:row>
      <xdr:rowOff>56029</xdr:rowOff>
    </xdr:from>
    <xdr:to>
      <xdr:col>11</xdr:col>
      <xdr:colOff>49306</xdr:colOff>
      <xdr:row>57</xdr:row>
      <xdr:rowOff>112058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6A1AC85-2102-46F7-9328-5E9E3A07A3FA}"/>
            </a:ext>
          </a:extLst>
        </xdr:cNvPr>
        <xdr:cNvSpPr txBox="1"/>
      </xdr:nvSpPr>
      <xdr:spPr>
        <a:xfrm>
          <a:off x="8998323" y="18254382"/>
          <a:ext cx="1158689" cy="381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เลขที่</a:t>
          </a:r>
          <a:r>
            <a:rPr lang="en-US" sz="1600" baseline="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 SO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12</xdr:col>
      <xdr:colOff>24652</xdr:colOff>
      <xdr:row>54</xdr:row>
      <xdr:rowOff>259977</xdr:rowOff>
    </xdr:from>
    <xdr:to>
      <xdr:col>15</xdr:col>
      <xdr:colOff>697005</xdr:colOff>
      <xdr:row>55</xdr:row>
      <xdr:rowOff>316007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8C1C75D8-52C5-492E-B575-D70A3E8B3E83}"/>
            </a:ext>
          </a:extLst>
        </xdr:cNvPr>
        <xdr:cNvSpPr txBox="1"/>
      </xdr:nvSpPr>
      <xdr:spPr>
        <a:xfrm>
          <a:off x="11051240" y="17808389"/>
          <a:ext cx="3429000" cy="381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รายการรอผู้อนุมัติดำเนินการ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9</xdr:col>
      <xdr:colOff>712694</xdr:colOff>
      <xdr:row>62</xdr:row>
      <xdr:rowOff>129989</xdr:rowOff>
    </xdr:from>
    <xdr:to>
      <xdr:col>11</xdr:col>
      <xdr:colOff>33618</xdr:colOff>
      <xdr:row>63</xdr:row>
      <xdr:rowOff>186018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23C624A7-7A40-4E0E-B27D-C452B736F222}"/>
            </a:ext>
          </a:extLst>
        </xdr:cNvPr>
        <xdr:cNvSpPr txBox="1"/>
      </xdr:nvSpPr>
      <xdr:spPr>
        <a:xfrm>
          <a:off x="8982635" y="20278165"/>
          <a:ext cx="1158689" cy="381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เลขที่</a:t>
          </a:r>
          <a:r>
            <a:rPr lang="en-US" sz="1600" baseline="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 SO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9</xdr:col>
      <xdr:colOff>786653</xdr:colOff>
      <xdr:row>68</xdr:row>
      <xdr:rowOff>282389</xdr:rowOff>
    </xdr:from>
    <xdr:to>
      <xdr:col>11</xdr:col>
      <xdr:colOff>107577</xdr:colOff>
      <xdr:row>70</xdr:row>
      <xdr:rowOff>13448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770A2DDF-F205-4251-915A-417058CF3492}"/>
            </a:ext>
          </a:extLst>
        </xdr:cNvPr>
        <xdr:cNvSpPr txBox="1"/>
      </xdr:nvSpPr>
      <xdr:spPr>
        <a:xfrm>
          <a:off x="9056594" y="22380389"/>
          <a:ext cx="1158689" cy="381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เลขที่</a:t>
          </a:r>
          <a:r>
            <a:rPr lang="en-US" sz="1600" baseline="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 SO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5</xdr:col>
      <xdr:colOff>883023</xdr:colOff>
      <xdr:row>62</xdr:row>
      <xdr:rowOff>64998</xdr:rowOff>
    </xdr:from>
    <xdr:to>
      <xdr:col>8</xdr:col>
      <xdr:colOff>680357</xdr:colOff>
      <xdr:row>63</xdr:row>
      <xdr:rowOff>121027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2EF1202D-8C5B-44FB-8CDD-A34C82568AA8}"/>
            </a:ext>
          </a:extLst>
        </xdr:cNvPr>
        <xdr:cNvSpPr txBox="1"/>
      </xdr:nvSpPr>
      <xdr:spPr>
        <a:xfrm>
          <a:off x="5441416" y="20312427"/>
          <a:ext cx="2532370" cy="382600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เพิ่มคอลัมภ์เลขที่เอกสารฝ่าย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5</xdr:col>
      <xdr:colOff>844923</xdr:colOff>
      <xdr:row>68</xdr:row>
      <xdr:rowOff>251015</xdr:rowOff>
    </xdr:from>
    <xdr:to>
      <xdr:col>8</xdr:col>
      <xdr:colOff>642257</xdr:colOff>
      <xdr:row>69</xdr:row>
      <xdr:rowOff>307044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6588DCE7-E262-45B1-8A7C-890948EC686F}"/>
            </a:ext>
          </a:extLst>
        </xdr:cNvPr>
        <xdr:cNvSpPr txBox="1"/>
      </xdr:nvSpPr>
      <xdr:spPr>
        <a:xfrm>
          <a:off x="5403316" y="22457872"/>
          <a:ext cx="2532370" cy="382601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เพิ่มคอลัมภ์เลขที่เอกสารฝ่าย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12</xdr:col>
      <xdr:colOff>275665</xdr:colOff>
      <xdr:row>61</xdr:row>
      <xdr:rowOff>17930</xdr:rowOff>
    </xdr:from>
    <xdr:to>
      <xdr:col>16</xdr:col>
      <xdr:colOff>29135</xdr:colOff>
      <xdr:row>62</xdr:row>
      <xdr:rowOff>73960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25C70DE2-F4C8-4B4D-983B-5C8CBF20D7CB}"/>
            </a:ext>
          </a:extLst>
        </xdr:cNvPr>
        <xdr:cNvSpPr txBox="1"/>
      </xdr:nvSpPr>
      <xdr:spPr>
        <a:xfrm>
          <a:off x="11302253" y="19841136"/>
          <a:ext cx="3429000" cy="381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รายการรอฝ่ายบัญชีตรวจสอบ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 editAs="oneCell">
    <xdr:from>
      <xdr:col>0</xdr:col>
      <xdr:colOff>145677</xdr:colOff>
      <xdr:row>77</xdr:row>
      <xdr:rowOff>44824</xdr:rowOff>
    </xdr:from>
    <xdr:to>
      <xdr:col>19</xdr:col>
      <xdr:colOff>844096</xdr:colOff>
      <xdr:row>96</xdr:row>
      <xdr:rowOff>138708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4663EC25-B3D3-FACD-8F27-44DD57A24E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677" y="25190824"/>
          <a:ext cx="18020312" cy="629874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12</xdr:col>
      <xdr:colOff>277906</xdr:colOff>
      <xdr:row>82</xdr:row>
      <xdr:rowOff>255496</xdr:rowOff>
    </xdr:from>
    <xdr:to>
      <xdr:col>16</xdr:col>
      <xdr:colOff>31376</xdr:colOff>
      <xdr:row>83</xdr:row>
      <xdr:rowOff>311525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359A5D00-48A4-4A6B-B789-BDCE54840935}"/>
            </a:ext>
          </a:extLst>
        </xdr:cNvPr>
        <xdr:cNvSpPr txBox="1"/>
      </xdr:nvSpPr>
      <xdr:spPr>
        <a:xfrm>
          <a:off x="11304494" y="26903084"/>
          <a:ext cx="3429000" cy="381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รายการรอผู้อนุมัติดำเนินการ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12</xdr:col>
      <xdr:colOff>391565</xdr:colOff>
      <xdr:row>79</xdr:row>
      <xdr:rowOff>260299</xdr:rowOff>
    </xdr:from>
    <xdr:to>
      <xdr:col>16</xdr:col>
      <xdr:colOff>145035</xdr:colOff>
      <xdr:row>80</xdr:row>
      <xdr:rowOff>316329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4E24829A-4EDA-4D3A-B495-F52438910B80}"/>
            </a:ext>
          </a:extLst>
        </xdr:cNvPr>
        <xdr:cNvSpPr txBox="1"/>
      </xdr:nvSpPr>
      <xdr:spPr>
        <a:xfrm>
          <a:off x="11331708" y="26059442"/>
          <a:ext cx="3400184" cy="3826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ระบบใบขอเบิกทดรองจ่าย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1</xdr:col>
      <xdr:colOff>299036</xdr:colOff>
      <xdr:row>82</xdr:row>
      <xdr:rowOff>290235</xdr:rowOff>
    </xdr:from>
    <xdr:to>
      <xdr:col>3</xdr:col>
      <xdr:colOff>585107</xdr:colOff>
      <xdr:row>84</xdr:row>
      <xdr:rowOff>19693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444BF676-A19F-41CA-AC60-599B48331572}"/>
            </a:ext>
          </a:extLst>
        </xdr:cNvPr>
        <xdr:cNvSpPr txBox="1"/>
      </xdr:nvSpPr>
      <xdr:spPr>
        <a:xfrm>
          <a:off x="1210715" y="27069092"/>
          <a:ext cx="2109428" cy="3826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ระบบใบขอเบิกทดรองจ่าย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1</xdr:col>
      <xdr:colOff>272142</xdr:colOff>
      <xdr:row>31</xdr:row>
      <xdr:rowOff>0</xdr:rowOff>
    </xdr:from>
    <xdr:to>
      <xdr:col>3</xdr:col>
      <xdr:colOff>558213</xdr:colOff>
      <xdr:row>32</xdr:row>
      <xdr:rowOff>56029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F21F8186-14BB-4DBB-802A-A30444189480}"/>
            </a:ext>
          </a:extLst>
        </xdr:cNvPr>
        <xdr:cNvSpPr txBox="1"/>
      </xdr:nvSpPr>
      <xdr:spPr>
        <a:xfrm>
          <a:off x="1183821" y="10123714"/>
          <a:ext cx="2109428" cy="3826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ระบบใบขอซื้อ (</a:t>
          </a:r>
          <a:r>
            <a:rPr lang="en-US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PR)</a:t>
          </a:r>
        </a:p>
      </xdr:txBody>
    </xdr:sp>
    <xdr:clientData/>
  </xdr:twoCellAnchor>
  <xdr:twoCellAnchor>
    <xdr:from>
      <xdr:col>1</xdr:col>
      <xdr:colOff>421820</xdr:colOff>
      <xdr:row>53</xdr:row>
      <xdr:rowOff>176893</xdr:rowOff>
    </xdr:from>
    <xdr:to>
      <xdr:col>5</xdr:col>
      <xdr:colOff>449035</xdr:colOff>
      <xdr:row>54</xdr:row>
      <xdr:rowOff>232923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6EF302D9-2309-4C4B-813C-36E04F110778}"/>
            </a:ext>
          </a:extLst>
        </xdr:cNvPr>
        <xdr:cNvSpPr txBox="1"/>
      </xdr:nvSpPr>
      <xdr:spPr>
        <a:xfrm>
          <a:off x="1333499" y="17485179"/>
          <a:ext cx="3673929" cy="3826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ระบบใบอนุมัติสั่งจ่าย (</a:t>
          </a:r>
          <a:r>
            <a:rPr lang="en-US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Payment Order)</a:t>
          </a:r>
        </a:p>
      </xdr:txBody>
    </xdr:sp>
    <xdr:clientData/>
  </xdr:twoCellAnchor>
  <xdr:twoCellAnchor>
    <xdr:from>
      <xdr:col>5</xdr:col>
      <xdr:colOff>404692</xdr:colOff>
      <xdr:row>84</xdr:row>
      <xdr:rowOff>128550</xdr:rowOff>
    </xdr:from>
    <xdr:to>
      <xdr:col>8</xdr:col>
      <xdr:colOff>401970</xdr:colOff>
      <xdr:row>85</xdr:row>
      <xdr:rowOff>184580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284C121D-D5C3-41CC-B7F5-C59E25123452}"/>
            </a:ext>
          </a:extLst>
        </xdr:cNvPr>
        <xdr:cNvSpPr txBox="1"/>
      </xdr:nvSpPr>
      <xdr:spPr>
        <a:xfrm>
          <a:off x="4963085" y="27560550"/>
          <a:ext cx="2732314" cy="382601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เพิ่มคอลัมภ์เลขที่เอกสารฝ่าย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 editAs="oneCell">
    <xdr:from>
      <xdr:col>0</xdr:col>
      <xdr:colOff>108858</xdr:colOff>
      <xdr:row>98</xdr:row>
      <xdr:rowOff>13607</xdr:rowOff>
    </xdr:from>
    <xdr:to>
      <xdr:col>19</xdr:col>
      <xdr:colOff>515464</xdr:colOff>
      <xdr:row>116</xdr:row>
      <xdr:rowOff>41645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A987DB41-35B8-6271-41B2-FB0ADC399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8" y="32017607"/>
          <a:ext cx="17728499" cy="5906324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1</xdr:col>
      <xdr:colOff>295355</xdr:colOff>
      <xdr:row>104</xdr:row>
      <xdr:rowOff>13607</xdr:rowOff>
    </xdr:from>
    <xdr:to>
      <xdr:col>4</xdr:col>
      <xdr:colOff>0</xdr:colOff>
      <xdr:row>105</xdr:row>
      <xdr:rowOff>69637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3141596C-A4C5-426E-B1B1-8B77AE582D2E}"/>
            </a:ext>
          </a:extLst>
        </xdr:cNvPr>
        <xdr:cNvSpPr txBox="1"/>
      </xdr:nvSpPr>
      <xdr:spPr>
        <a:xfrm>
          <a:off x="1207034" y="33977036"/>
          <a:ext cx="2439680" cy="3826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ระบบใบขอเคลียร์ทดรองจ่าย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12</xdr:col>
      <xdr:colOff>706291</xdr:colOff>
      <xdr:row>100</xdr:row>
      <xdr:rowOff>29936</xdr:rowOff>
    </xdr:from>
    <xdr:to>
      <xdr:col>15</xdr:col>
      <xdr:colOff>410935</xdr:colOff>
      <xdr:row>101</xdr:row>
      <xdr:rowOff>85966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C28D4A55-E524-466D-88C3-01F1613E9017}"/>
            </a:ext>
          </a:extLst>
        </xdr:cNvPr>
        <xdr:cNvSpPr txBox="1"/>
      </xdr:nvSpPr>
      <xdr:spPr>
        <a:xfrm>
          <a:off x="11646434" y="32687079"/>
          <a:ext cx="2439680" cy="3826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ระบบใบขอเคลียร์ทดรองจ่าย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12</xdr:col>
      <xdr:colOff>64993</xdr:colOff>
      <xdr:row>103</xdr:row>
      <xdr:rowOff>15370</xdr:rowOff>
    </xdr:from>
    <xdr:to>
      <xdr:col>15</xdr:col>
      <xdr:colOff>730141</xdr:colOff>
      <xdr:row>104</xdr:row>
      <xdr:rowOff>71399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176D2666-11E2-4231-8CE4-35841AC32BBC}"/>
            </a:ext>
          </a:extLst>
        </xdr:cNvPr>
        <xdr:cNvSpPr txBox="1"/>
      </xdr:nvSpPr>
      <xdr:spPr>
        <a:xfrm>
          <a:off x="11005136" y="33652227"/>
          <a:ext cx="3400184" cy="3826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รายการรอผู้อนุมัติดำเนินการ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5</xdr:col>
      <xdr:colOff>567498</xdr:colOff>
      <xdr:row>104</xdr:row>
      <xdr:rowOff>149678</xdr:rowOff>
    </xdr:from>
    <xdr:to>
      <xdr:col>8</xdr:col>
      <xdr:colOff>564776</xdr:colOff>
      <xdr:row>105</xdr:row>
      <xdr:rowOff>205708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A9D2C378-3908-469E-B0A9-60092C811BEF}"/>
            </a:ext>
          </a:extLst>
        </xdr:cNvPr>
        <xdr:cNvSpPr txBox="1"/>
      </xdr:nvSpPr>
      <xdr:spPr>
        <a:xfrm>
          <a:off x="5125891" y="34113107"/>
          <a:ext cx="2732314" cy="382601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เพิ่มคอลัมภ์เลขที่เอกสารฝ่าย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10</xdr:col>
      <xdr:colOff>340178</xdr:colOff>
      <xdr:row>104</xdr:row>
      <xdr:rowOff>217714</xdr:rowOff>
    </xdr:from>
    <xdr:to>
      <xdr:col>11</xdr:col>
      <xdr:colOff>572781</xdr:colOff>
      <xdr:row>105</xdr:row>
      <xdr:rowOff>275345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4BFD860B-0EB6-465D-B5F6-0823ABC1F35D}"/>
            </a:ext>
          </a:extLst>
        </xdr:cNvPr>
        <xdr:cNvSpPr txBox="1"/>
      </xdr:nvSpPr>
      <xdr:spPr>
        <a:xfrm>
          <a:off x="9456964" y="34181143"/>
          <a:ext cx="1144281" cy="384202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เลขที่</a:t>
          </a:r>
          <a:r>
            <a:rPr lang="en-US" sz="1600" baseline="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 SO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10</xdr:col>
      <xdr:colOff>356506</xdr:colOff>
      <xdr:row>110</xdr:row>
      <xdr:rowOff>220436</xdr:rowOff>
    </xdr:from>
    <xdr:to>
      <xdr:col>11</xdr:col>
      <xdr:colOff>589109</xdr:colOff>
      <xdr:row>111</xdr:row>
      <xdr:rowOff>278066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D3B0B5F6-08F6-4697-B6A2-EA500170E678}"/>
            </a:ext>
          </a:extLst>
        </xdr:cNvPr>
        <xdr:cNvSpPr txBox="1"/>
      </xdr:nvSpPr>
      <xdr:spPr>
        <a:xfrm>
          <a:off x="9473292" y="36143293"/>
          <a:ext cx="1144281" cy="384202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เลขที่</a:t>
          </a:r>
          <a:r>
            <a:rPr lang="en-US" sz="1600" baseline="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 SO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8</xdr:col>
      <xdr:colOff>679552</xdr:colOff>
      <xdr:row>84</xdr:row>
      <xdr:rowOff>131271</xdr:rowOff>
    </xdr:from>
    <xdr:to>
      <xdr:col>10</xdr:col>
      <xdr:colOff>884465</xdr:colOff>
      <xdr:row>85</xdr:row>
      <xdr:rowOff>187301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F078ABDA-2122-45D7-9509-FFE49899DF68}"/>
            </a:ext>
          </a:extLst>
        </xdr:cNvPr>
        <xdr:cNvSpPr txBox="1"/>
      </xdr:nvSpPr>
      <xdr:spPr>
        <a:xfrm>
          <a:off x="7972981" y="27563271"/>
          <a:ext cx="2028270" cy="382601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เพิ่มคอลัมภ์เลขที่</a:t>
          </a:r>
          <a:r>
            <a:rPr lang="th-TH" sz="1600" baseline="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 </a:t>
          </a:r>
          <a:r>
            <a:rPr lang="en-US" sz="1600" baseline="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SO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5</xdr:col>
      <xdr:colOff>366592</xdr:colOff>
      <xdr:row>90</xdr:row>
      <xdr:rowOff>158485</xdr:rowOff>
    </xdr:from>
    <xdr:to>
      <xdr:col>8</xdr:col>
      <xdr:colOff>363870</xdr:colOff>
      <xdr:row>91</xdr:row>
      <xdr:rowOff>214515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1B01F9FF-7075-467F-9C67-980A44346F29}"/>
            </a:ext>
          </a:extLst>
        </xdr:cNvPr>
        <xdr:cNvSpPr txBox="1"/>
      </xdr:nvSpPr>
      <xdr:spPr>
        <a:xfrm>
          <a:off x="4924985" y="29549914"/>
          <a:ext cx="2732314" cy="382601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เพิ่มคอลัมภ์เลขที่เอกสารฝ่าย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8</xdr:col>
      <xdr:colOff>641452</xdr:colOff>
      <xdr:row>90</xdr:row>
      <xdr:rowOff>161206</xdr:rowOff>
    </xdr:from>
    <xdr:to>
      <xdr:col>10</xdr:col>
      <xdr:colOff>846365</xdr:colOff>
      <xdr:row>91</xdr:row>
      <xdr:rowOff>217236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C456A257-8FC4-48A6-94BA-52E6F1F19B69}"/>
            </a:ext>
          </a:extLst>
        </xdr:cNvPr>
        <xdr:cNvSpPr txBox="1"/>
      </xdr:nvSpPr>
      <xdr:spPr>
        <a:xfrm>
          <a:off x="7934881" y="29552635"/>
          <a:ext cx="2028270" cy="382601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เพิ่มคอลัมภ์เลขที่</a:t>
          </a:r>
          <a:r>
            <a:rPr lang="th-TH" sz="1600" baseline="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 </a:t>
          </a:r>
          <a:r>
            <a:rPr lang="en-US" sz="1600" baseline="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SO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5</xdr:col>
      <xdr:colOff>638255</xdr:colOff>
      <xdr:row>110</xdr:row>
      <xdr:rowOff>234043</xdr:rowOff>
    </xdr:from>
    <xdr:to>
      <xdr:col>8</xdr:col>
      <xdr:colOff>635533</xdr:colOff>
      <xdr:row>111</xdr:row>
      <xdr:rowOff>290072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789FB33D-98F9-4FF7-B88C-B46ECE88DDD4}"/>
            </a:ext>
          </a:extLst>
        </xdr:cNvPr>
        <xdr:cNvSpPr txBox="1"/>
      </xdr:nvSpPr>
      <xdr:spPr>
        <a:xfrm>
          <a:off x="5196648" y="36156900"/>
          <a:ext cx="2732314" cy="382601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เพิ่มคอลัมภ์เลขที่เอกสารฝ่าย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 editAs="oneCell">
    <xdr:from>
      <xdr:col>0</xdr:col>
      <xdr:colOff>108858</xdr:colOff>
      <xdr:row>117</xdr:row>
      <xdr:rowOff>81643</xdr:rowOff>
    </xdr:from>
    <xdr:to>
      <xdr:col>19</xdr:col>
      <xdr:colOff>563096</xdr:colOff>
      <xdr:row>135</xdr:row>
      <xdr:rowOff>90629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AF9FC3A4-B3DA-1240-5D79-0DAE107DAE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8" y="38290500"/>
          <a:ext cx="17776131" cy="588727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12</xdr:col>
      <xdr:colOff>231000</xdr:colOff>
      <xdr:row>123</xdr:row>
      <xdr:rowOff>31698</xdr:rowOff>
    </xdr:from>
    <xdr:to>
      <xdr:col>15</xdr:col>
      <xdr:colOff>896148</xdr:colOff>
      <xdr:row>124</xdr:row>
      <xdr:rowOff>87728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6F584B67-0187-4F34-A31B-4D61762CCD08}"/>
            </a:ext>
          </a:extLst>
        </xdr:cNvPr>
        <xdr:cNvSpPr txBox="1"/>
      </xdr:nvSpPr>
      <xdr:spPr>
        <a:xfrm>
          <a:off x="11171143" y="40199984"/>
          <a:ext cx="3400184" cy="3826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รายการรอผู้อนุมัติดำเนินการ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5</xdr:col>
      <xdr:colOff>231322</xdr:colOff>
      <xdr:row>124</xdr:row>
      <xdr:rowOff>204107</xdr:rowOff>
    </xdr:from>
    <xdr:to>
      <xdr:col>8</xdr:col>
      <xdr:colOff>228600</xdr:colOff>
      <xdr:row>125</xdr:row>
      <xdr:rowOff>260136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E52BDB92-C5DA-43D6-994F-96923351D6EA}"/>
            </a:ext>
          </a:extLst>
        </xdr:cNvPr>
        <xdr:cNvSpPr txBox="1"/>
      </xdr:nvSpPr>
      <xdr:spPr>
        <a:xfrm>
          <a:off x="4789715" y="40698964"/>
          <a:ext cx="2732314" cy="382601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เพิ่มคอลัมภ์เลขที่เอกสารฝ่าย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5</xdr:col>
      <xdr:colOff>247650</xdr:colOff>
      <xdr:row>130</xdr:row>
      <xdr:rowOff>166006</xdr:rowOff>
    </xdr:from>
    <xdr:to>
      <xdr:col>8</xdr:col>
      <xdr:colOff>244928</xdr:colOff>
      <xdr:row>131</xdr:row>
      <xdr:rowOff>222036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CD13646C-DD50-4D7A-9E03-CF19F837DB8C}"/>
            </a:ext>
          </a:extLst>
        </xdr:cNvPr>
        <xdr:cNvSpPr txBox="1"/>
      </xdr:nvSpPr>
      <xdr:spPr>
        <a:xfrm>
          <a:off x="4806043" y="42620292"/>
          <a:ext cx="2732314" cy="382601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เพิ่มคอลัมภ์เลขที่เอกสารฝ่าย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 editAs="oneCell">
    <xdr:from>
      <xdr:col>0</xdr:col>
      <xdr:colOff>163287</xdr:colOff>
      <xdr:row>136</xdr:row>
      <xdr:rowOff>122465</xdr:rowOff>
    </xdr:from>
    <xdr:to>
      <xdr:col>19</xdr:col>
      <xdr:colOff>798525</xdr:colOff>
      <xdr:row>156</xdr:row>
      <xdr:rowOff>11782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D7E77D71-E124-4A29-F00C-0B9CBA785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7" y="44536179"/>
          <a:ext cx="17957131" cy="6420746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12</xdr:col>
      <xdr:colOff>260936</xdr:colOff>
      <xdr:row>142</xdr:row>
      <xdr:rowOff>129669</xdr:rowOff>
    </xdr:from>
    <xdr:to>
      <xdr:col>16</xdr:col>
      <xdr:colOff>14406</xdr:colOff>
      <xdr:row>143</xdr:row>
      <xdr:rowOff>185699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4EDA6470-2BB3-4F93-94AC-9CB5D5310F04}"/>
            </a:ext>
          </a:extLst>
        </xdr:cNvPr>
        <xdr:cNvSpPr txBox="1"/>
      </xdr:nvSpPr>
      <xdr:spPr>
        <a:xfrm>
          <a:off x="11201079" y="46502812"/>
          <a:ext cx="3400184" cy="3826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รายการรอผู้อนุมัติดำเนินการ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12</xdr:col>
      <xdr:colOff>644658</xdr:colOff>
      <xdr:row>139</xdr:row>
      <xdr:rowOff>91569</xdr:rowOff>
    </xdr:from>
    <xdr:to>
      <xdr:col>16</xdr:col>
      <xdr:colOff>398128</xdr:colOff>
      <xdr:row>140</xdr:row>
      <xdr:rowOff>147599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B51E0849-400A-4C83-A8D5-B31A6F6CC397}"/>
            </a:ext>
          </a:extLst>
        </xdr:cNvPr>
        <xdr:cNvSpPr txBox="1"/>
      </xdr:nvSpPr>
      <xdr:spPr>
        <a:xfrm>
          <a:off x="11584801" y="45484998"/>
          <a:ext cx="3400184" cy="3826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ระบบใบประมาณการ ค่าใช้จ่ายค้างจ่าย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12</xdr:col>
      <xdr:colOff>413336</xdr:colOff>
      <xdr:row>148</xdr:row>
      <xdr:rowOff>159605</xdr:rowOff>
    </xdr:from>
    <xdr:to>
      <xdr:col>16</xdr:col>
      <xdr:colOff>166806</xdr:colOff>
      <xdr:row>149</xdr:row>
      <xdr:rowOff>215634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FFB2175C-9254-4D50-B6AE-6DA0A6F8AB69}"/>
            </a:ext>
          </a:extLst>
        </xdr:cNvPr>
        <xdr:cNvSpPr txBox="1"/>
      </xdr:nvSpPr>
      <xdr:spPr>
        <a:xfrm>
          <a:off x="11353479" y="48492176"/>
          <a:ext cx="3400184" cy="3826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รายการขอใช้บริการ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 editAs="oneCell">
    <xdr:from>
      <xdr:col>0</xdr:col>
      <xdr:colOff>163285</xdr:colOff>
      <xdr:row>157</xdr:row>
      <xdr:rowOff>163286</xdr:rowOff>
    </xdr:from>
    <xdr:to>
      <xdr:col>19</xdr:col>
      <xdr:colOff>722312</xdr:colOff>
      <xdr:row>173</xdr:row>
      <xdr:rowOff>82361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31042C09-69D8-3948-CF62-E23A91FC3E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51435000"/>
          <a:ext cx="17880920" cy="5144218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1</xdr:col>
      <xdr:colOff>497701</xdr:colOff>
      <xdr:row>166</xdr:row>
      <xdr:rowOff>257577</xdr:rowOff>
    </xdr:from>
    <xdr:to>
      <xdr:col>3</xdr:col>
      <xdr:colOff>843643</xdr:colOff>
      <xdr:row>167</xdr:row>
      <xdr:rowOff>313606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E3F8842-23F9-4190-88B6-3E22C728AA37}"/>
            </a:ext>
          </a:extLst>
        </xdr:cNvPr>
        <xdr:cNvSpPr txBox="1"/>
      </xdr:nvSpPr>
      <xdr:spPr>
        <a:xfrm>
          <a:off x="1409380" y="54468434"/>
          <a:ext cx="2169299" cy="3826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ระบบใบเสนอราคาลูกค้า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12</xdr:col>
      <xdr:colOff>445994</xdr:colOff>
      <xdr:row>160</xdr:row>
      <xdr:rowOff>69798</xdr:rowOff>
    </xdr:from>
    <xdr:to>
      <xdr:col>14</xdr:col>
      <xdr:colOff>791936</xdr:colOff>
      <xdr:row>161</xdr:row>
      <xdr:rowOff>125828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BD47CCC8-3A7F-4972-AE69-D0E75C648C57}"/>
            </a:ext>
          </a:extLst>
        </xdr:cNvPr>
        <xdr:cNvSpPr txBox="1"/>
      </xdr:nvSpPr>
      <xdr:spPr>
        <a:xfrm>
          <a:off x="11386137" y="52321227"/>
          <a:ext cx="2169299" cy="3826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ระบบใบเสนอราคาลูกค้า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 editAs="oneCell">
    <xdr:from>
      <xdr:col>0</xdr:col>
      <xdr:colOff>206828</xdr:colOff>
      <xdr:row>174</xdr:row>
      <xdr:rowOff>166006</xdr:rowOff>
    </xdr:from>
    <xdr:to>
      <xdr:col>19</xdr:col>
      <xdr:colOff>765855</xdr:colOff>
      <xdr:row>190</xdr:row>
      <xdr:rowOff>85082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F8172E59-EAD5-4C0C-984F-D1F69DCAA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828" y="56989435"/>
          <a:ext cx="17880920" cy="5144218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1</xdr:col>
      <xdr:colOff>598712</xdr:colOff>
      <xdr:row>184</xdr:row>
      <xdr:rowOff>272144</xdr:rowOff>
    </xdr:from>
    <xdr:to>
      <xdr:col>5</xdr:col>
      <xdr:colOff>81641</xdr:colOff>
      <xdr:row>186</xdr:row>
      <xdr:rowOff>1602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E5D87652-85D3-4DE8-9C8E-D7F4E49DE16D}"/>
            </a:ext>
          </a:extLst>
        </xdr:cNvPr>
        <xdr:cNvSpPr txBox="1"/>
      </xdr:nvSpPr>
      <xdr:spPr>
        <a:xfrm>
          <a:off x="1510391" y="60361287"/>
          <a:ext cx="3129643" cy="382601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เพิ่ม</a:t>
          </a:r>
          <a:r>
            <a:rPr lang="th-TH" sz="1600">
              <a:solidFill>
                <a:srgbClr val="FF0000"/>
              </a:solidFill>
              <a:effectLst/>
              <a:latin typeface="Leelawadee UI" panose="020B0502040204020203" pitchFamily="34" charset="-34"/>
              <a:ea typeface="+mn-ea"/>
              <a:cs typeface="Leelawadee UI" panose="020B0502040204020203" pitchFamily="34" charset="-34"/>
            </a:rPr>
            <a:t>ระบบใบเสนอราคาซับพลายเออร์</a:t>
          </a:r>
          <a:endParaRPr lang="en-US" sz="1600">
            <a:solidFill>
              <a:srgbClr val="FF0000"/>
            </a:solidFill>
            <a:effectLst/>
            <a:latin typeface="Leelawadee UI" panose="020B0502040204020203" pitchFamily="34" charset="-34"/>
            <a:cs typeface="Leelawadee UI" panose="020B0502040204020203" pitchFamily="34" charset="-34"/>
          </a:endParaRPr>
        </a:p>
        <a:p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244929</xdr:colOff>
      <xdr:row>0</xdr:row>
      <xdr:rowOff>258536</xdr:rowOff>
    </xdr:from>
    <xdr:to>
      <xdr:col>9</xdr:col>
      <xdr:colOff>696888</xdr:colOff>
      <xdr:row>35</xdr:row>
      <xdr:rowOff>189139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3537A8-D47A-4B0D-AD56-AF8244D318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1789"/>
        <a:stretch/>
      </xdr:blipFill>
      <xdr:spPr>
        <a:xfrm>
          <a:off x="244929" y="258536"/>
          <a:ext cx="8657066" cy="11360603"/>
        </a:xfrm>
        <a:prstGeom prst="rect">
          <a:avLst/>
        </a:prstGeom>
      </xdr:spPr>
    </xdr:pic>
    <xdr:clientData/>
  </xdr:twoCellAnchor>
  <xdr:twoCellAnchor>
    <xdr:from>
      <xdr:col>3</xdr:col>
      <xdr:colOff>403712</xdr:colOff>
      <xdr:row>27</xdr:row>
      <xdr:rowOff>162133</xdr:rowOff>
    </xdr:from>
    <xdr:to>
      <xdr:col>5</xdr:col>
      <xdr:colOff>849923</xdr:colOff>
      <xdr:row>33</xdr:row>
      <xdr:rowOff>124558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1630DAD-AC81-40D7-A9A3-44EAE586F40E}"/>
            </a:ext>
          </a:extLst>
        </xdr:cNvPr>
        <xdr:cNvSpPr txBox="1"/>
      </xdr:nvSpPr>
      <xdr:spPr>
        <a:xfrm>
          <a:off x="3151308" y="8866518"/>
          <a:ext cx="2277942" cy="1896732"/>
        </a:xfrm>
        <a:prstGeom prst="rect">
          <a:avLst/>
        </a:prstGeom>
        <a:noFill/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h-TH" sz="1600" b="1">
              <a:solidFill>
                <a:srgbClr val="FF0000"/>
              </a:solidFill>
              <a:latin typeface="Browallia New" panose="020B0604020202020204" pitchFamily="34" charset="-34"/>
              <a:cs typeface="Browallia New" panose="020B0604020202020204" pitchFamily="34" charset="-34"/>
            </a:rPr>
            <a:t>ลูกค้าผู้อนุมัติซื้อ</a:t>
          </a:r>
        </a:p>
        <a:p>
          <a:pPr algn="ctr"/>
          <a:endParaRPr lang="th-TH" sz="1600" b="1">
            <a:solidFill>
              <a:srgbClr val="FF0000"/>
            </a:solidFill>
            <a:latin typeface="Browallia New" panose="020B0604020202020204" pitchFamily="34" charset="-34"/>
            <a:cs typeface="Browallia New" panose="020B0604020202020204" pitchFamily="34" charset="-34"/>
          </a:endParaRPr>
        </a:p>
        <a:p>
          <a:pPr algn="ctr"/>
          <a:r>
            <a:rPr lang="th-TH" sz="1600" b="1">
              <a:solidFill>
                <a:srgbClr val="FF0000"/>
              </a:solidFill>
              <a:latin typeface="Browallia New" panose="020B0604020202020204" pitchFamily="34" charset="-34"/>
              <a:cs typeface="Browallia New" panose="020B0604020202020204" pitchFamily="34" charset="-34"/>
            </a:rPr>
            <a:t>ลายเซ็นผู้อนุมัติ</a:t>
          </a:r>
          <a:endParaRPr lang="en-US" sz="1600" b="1">
            <a:solidFill>
              <a:srgbClr val="FF0000"/>
            </a:solidFill>
            <a:latin typeface="Browallia New" panose="020B0604020202020204" pitchFamily="34" charset="-34"/>
            <a:cs typeface="Browallia New" panose="020B0604020202020204" pitchFamily="34" charset="-34"/>
          </a:endParaRPr>
        </a:p>
        <a:p>
          <a:pPr algn="ctr"/>
          <a:r>
            <a:rPr lang="en-US" sz="1600" b="1">
              <a:solidFill>
                <a:srgbClr val="FF0000"/>
              </a:solidFill>
              <a:latin typeface="Browallia New" panose="020B0604020202020204" pitchFamily="34" charset="-34"/>
              <a:cs typeface="Browallia New" panose="020B0604020202020204" pitchFamily="34" charset="-34"/>
            </a:rPr>
            <a:t>.......................................</a:t>
          </a:r>
          <a:endParaRPr lang="en-US" sz="1600" b="1">
            <a:solidFill>
              <a:srgbClr val="FF0000"/>
            </a:solidFill>
            <a:effectLst/>
            <a:latin typeface="Browallia New" panose="020B0604020202020204" pitchFamily="34" charset="-34"/>
            <a:ea typeface="+mn-ea"/>
            <a:cs typeface="Browallia New" panose="020B0604020202020204" pitchFamily="34" charset="-34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solidFill>
                <a:srgbClr val="FF0000"/>
              </a:solidFill>
              <a:effectLst/>
              <a:latin typeface="Browallia New" panose="020B0604020202020204" pitchFamily="34" charset="-34"/>
              <a:ea typeface="+mn-ea"/>
              <a:cs typeface="Browallia New" panose="020B0604020202020204" pitchFamily="34" charset="-34"/>
            </a:rPr>
            <a:t>(</a:t>
          </a:r>
          <a:r>
            <a:rPr lang="en-US" sz="1600" b="1" baseline="0">
              <a:solidFill>
                <a:srgbClr val="FF0000"/>
              </a:solidFill>
              <a:effectLst/>
              <a:latin typeface="Browallia New" panose="020B0604020202020204" pitchFamily="34" charset="-34"/>
              <a:ea typeface="+mn-ea"/>
              <a:cs typeface="Browallia New" panose="020B0604020202020204" pitchFamily="34" charset="-34"/>
            </a:rPr>
            <a:t> </a:t>
          </a:r>
          <a:r>
            <a:rPr lang="th-TH" sz="1600" b="1">
              <a:solidFill>
                <a:srgbClr val="FF0000"/>
              </a:solidFill>
              <a:effectLst/>
              <a:latin typeface="Browallia New" panose="020B0604020202020204" pitchFamily="34" charset="-34"/>
              <a:ea typeface="+mn-ea"/>
              <a:cs typeface="Browallia New" panose="020B0604020202020204" pitchFamily="34" charset="-34"/>
            </a:rPr>
            <a:t>ชื่อจริง+นามสกุล</a:t>
          </a:r>
          <a:r>
            <a:rPr lang="en-US" sz="1600" b="1">
              <a:solidFill>
                <a:srgbClr val="FF0000"/>
              </a:solidFill>
              <a:effectLst/>
              <a:latin typeface="Browallia New" panose="020B0604020202020204" pitchFamily="34" charset="-34"/>
              <a:ea typeface="+mn-ea"/>
              <a:cs typeface="Browallia New" panose="020B0604020202020204" pitchFamily="34" charset="-34"/>
            </a:rPr>
            <a:t> )</a:t>
          </a:r>
          <a:endParaRPr lang="th-TH" sz="1600" b="1">
            <a:solidFill>
              <a:srgbClr val="FF0000"/>
            </a:solidFill>
            <a:effectLst/>
            <a:latin typeface="Browallia New" panose="020B0604020202020204" pitchFamily="34" charset="-34"/>
            <a:ea typeface="+mn-ea"/>
            <a:cs typeface="Browallia New" panose="020B0604020202020204" pitchFamily="34" charset="-34"/>
          </a:endParaRPr>
        </a:p>
        <a:p>
          <a:pPr algn="ctr" eaLnBrk="1" fontAlgn="auto" latinLnBrk="0" hangingPunct="1"/>
          <a:r>
            <a:rPr lang="th-TH" sz="1600" b="1">
              <a:solidFill>
                <a:srgbClr val="FF0000"/>
              </a:solidFill>
              <a:effectLst/>
              <a:latin typeface="Browallia New" panose="020B0604020202020204" pitchFamily="34" charset="-34"/>
              <a:ea typeface="+mn-ea"/>
              <a:cs typeface="Browallia New" panose="020B0604020202020204" pitchFamily="34" charset="-34"/>
            </a:rPr>
            <a:t>ในนาม บริษัท บีลิงค์ มีเดีย จำกัด</a:t>
          </a:r>
          <a:endParaRPr lang="en-US" sz="1600">
            <a:solidFill>
              <a:srgbClr val="FF0000"/>
            </a:solidFill>
            <a:effectLst/>
            <a:latin typeface="Browallia New" panose="020B0604020202020204" pitchFamily="34" charset="-34"/>
            <a:cs typeface="Browallia New" panose="020B0604020202020204" pitchFamily="34" charset="-34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266699</xdr:colOff>
      <xdr:row>0</xdr:row>
      <xdr:rowOff>277586</xdr:rowOff>
    </xdr:from>
    <xdr:to>
      <xdr:col>31</xdr:col>
      <xdr:colOff>39611</xdr:colOff>
      <xdr:row>23</xdr:row>
      <xdr:rowOff>242422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FC549FFA-FB6D-ED91-20DB-4C91FBF52B69}"/>
            </a:ext>
          </a:extLst>
        </xdr:cNvPr>
        <xdr:cNvGrpSpPr/>
      </xdr:nvGrpSpPr>
      <xdr:grpSpPr>
        <a:xfrm>
          <a:off x="22745699" y="277586"/>
          <a:ext cx="14250912" cy="6354750"/>
          <a:chOff x="0" y="315686"/>
          <a:chExt cx="14250912" cy="5647179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8DE4BCF6-3C6D-03E6-A3BC-1460386B2D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315686"/>
            <a:ext cx="14250912" cy="5647179"/>
          </a:xfrm>
          <a:prstGeom prst="rect">
            <a:avLst/>
          </a:prstGeom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316B299F-ABE9-FA43-D450-75477FA8888A}"/>
              </a:ext>
            </a:extLst>
          </xdr:cNvPr>
          <xdr:cNvSpPr/>
        </xdr:nvSpPr>
        <xdr:spPr>
          <a:xfrm>
            <a:off x="2928257" y="3091543"/>
            <a:ext cx="5225143" cy="315686"/>
          </a:xfrm>
          <a:prstGeom prst="rect">
            <a:avLst/>
          </a:prstGeom>
          <a:noFill/>
          <a:ln w="57150">
            <a:solidFill>
              <a:srgbClr val="EE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95EACE1C-D7C9-4008-BC5C-53FA51892743}"/>
              </a:ext>
            </a:extLst>
          </xdr:cNvPr>
          <xdr:cNvSpPr/>
        </xdr:nvSpPr>
        <xdr:spPr>
          <a:xfrm>
            <a:off x="2917372" y="3984172"/>
            <a:ext cx="5225143" cy="315686"/>
          </a:xfrm>
          <a:prstGeom prst="rect">
            <a:avLst/>
          </a:prstGeom>
          <a:noFill/>
          <a:ln w="57150">
            <a:solidFill>
              <a:srgbClr val="EE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6</xdr:col>
      <xdr:colOff>166326</xdr:colOff>
      <xdr:row>1</xdr:row>
      <xdr:rowOff>59390</xdr:rowOff>
    </xdr:from>
    <xdr:to>
      <xdr:col>14</xdr:col>
      <xdr:colOff>595977</xdr:colOff>
      <xdr:row>20</xdr:row>
      <xdr:rowOff>141495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692142F-5C39-2103-E4CE-728708FFD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1691" y="373155"/>
          <a:ext cx="8748898" cy="5362316"/>
        </a:xfrm>
        <a:prstGeom prst="rect">
          <a:avLst/>
        </a:prstGeom>
      </xdr:spPr>
    </xdr:pic>
    <xdr:clientData/>
  </xdr:twoCellAnchor>
  <xdr:twoCellAnchor editAs="oneCell">
    <xdr:from>
      <xdr:col>17</xdr:col>
      <xdr:colOff>872546</xdr:colOff>
      <xdr:row>24</xdr:row>
      <xdr:rowOff>290714</xdr:rowOff>
    </xdr:from>
    <xdr:to>
      <xdr:col>22</xdr:col>
      <xdr:colOff>891699</xdr:colOff>
      <xdr:row>34</xdr:row>
      <xdr:rowOff>178526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A165EC3-2E09-4312-BA40-9D8500154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84646" y="6843914"/>
          <a:ext cx="5162654" cy="293581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6</xdr:col>
      <xdr:colOff>304800</xdr:colOff>
      <xdr:row>21</xdr:row>
      <xdr:rowOff>133350</xdr:rowOff>
    </xdr:from>
    <xdr:to>
      <xdr:col>19</xdr:col>
      <xdr:colOff>695723</xdr:colOff>
      <xdr:row>62</xdr:row>
      <xdr:rowOff>36340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A02787FB-BBED-413B-B190-EF714C42E8FD}"/>
            </a:ext>
          </a:extLst>
        </xdr:cNvPr>
        <xdr:cNvGrpSpPr/>
      </xdr:nvGrpSpPr>
      <xdr:grpSpPr>
        <a:xfrm>
          <a:off x="11408229" y="5891893"/>
          <a:ext cx="13834780" cy="12846104"/>
          <a:chOff x="916641" y="331694"/>
          <a:chExt cx="14906455" cy="14395004"/>
        </a:xfrm>
      </xdr:grpSpPr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38D55AFE-CAB1-815E-2316-B6A31A869D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16641" y="331694"/>
            <a:ext cx="14504107" cy="6901542"/>
          </a:xfrm>
          <a:prstGeom prst="rect">
            <a:avLst/>
          </a:prstGeom>
        </xdr:spPr>
      </xdr:pic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A7D26129-BC66-AAAF-51B8-911CFF3CC6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18883" y="7194177"/>
            <a:ext cx="14904213" cy="7532521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439270</xdr:colOff>
      <xdr:row>13</xdr:row>
      <xdr:rowOff>251012</xdr:rowOff>
    </xdr:from>
    <xdr:to>
      <xdr:col>9</xdr:col>
      <xdr:colOff>376517</xdr:colOff>
      <xdr:row>15</xdr:row>
      <xdr:rowOff>26894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525FA14-D2BF-3DEF-CBF1-9EA27CB6A035}"/>
            </a:ext>
          </a:extLst>
        </xdr:cNvPr>
        <xdr:cNvSpPr txBox="1"/>
      </xdr:nvSpPr>
      <xdr:spPr>
        <a:xfrm>
          <a:off x="9744635" y="3899647"/>
          <a:ext cx="3056964" cy="33169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EE0000"/>
              </a:solidFill>
            </a:rPr>
            <a:t>Cost </a:t>
          </a:r>
          <a:r>
            <a:rPr lang="th-TH" sz="1100" b="1">
              <a:solidFill>
                <a:srgbClr val="EE0000"/>
              </a:solidFill>
            </a:rPr>
            <a:t>ครั้งที่ </a:t>
          </a:r>
          <a:r>
            <a:rPr lang="en-US" sz="1100" b="1" baseline="0">
              <a:solidFill>
                <a:srgbClr val="EE0000"/>
              </a:solidFill>
            </a:rPr>
            <a:t> </a:t>
          </a:r>
          <a:r>
            <a:rPr lang="th-TH" sz="1100" b="1" baseline="0">
              <a:solidFill>
                <a:srgbClr val="EE0000"/>
              </a:solidFill>
            </a:rPr>
            <a:t>เพิ่มตรงนี้ </a:t>
          </a:r>
          <a:r>
            <a:rPr lang="en-US" sz="1100" b="1" baseline="0">
              <a:solidFill>
                <a:srgbClr val="EE0000"/>
              </a:solidFill>
            </a:rPr>
            <a:t>&gt;&gt;&gt;&gt;&gt;&gt;&gt;&gt;&gt;&gt;&gt;&gt;</a:t>
          </a:r>
          <a:endParaRPr lang="en-US" sz="1100" b="1">
            <a:solidFill>
              <a:srgbClr val="EE0000"/>
            </a:solidFill>
          </a:endParaRPr>
        </a:p>
      </xdr:txBody>
    </xdr:sp>
    <xdr:clientData/>
  </xdr:twoCellAnchor>
  <xdr:twoCellAnchor>
    <xdr:from>
      <xdr:col>7</xdr:col>
      <xdr:colOff>97971</xdr:colOff>
      <xdr:row>29</xdr:row>
      <xdr:rowOff>100693</xdr:rowOff>
    </xdr:from>
    <xdr:to>
      <xdr:col>10</xdr:col>
      <xdr:colOff>35218</xdr:colOff>
      <xdr:row>30</xdr:row>
      <xdr:rowOff>105176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6B760598-B0DA-4CA6-BD72-7B55476ECAA7}"/>
            </a:ext>
          </a:extLst>
        </xdr:cNvPr>
        <xdr:cNvSpPr txBox="1"/>
      </xdr:nvSpPr>
      <xdr:spPr>
        <a:xfrm>
          <a:off x="10450285" y="8384722"/>
          <a:ext cx="3039676" cy="320168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EE0000"/>
              </a:solidFill>
            </a:rPr>
            <a:t>Cost </a:t>
          </a:r>
          <a:r>
            <a:rPr lang="th-TH" sz="1100" b="1">
              <a:solidFill>
                <a:srgbClr val="EE0000"/>
              </a:solidFill>
            </a:rPr>
            <a:t>ครั้งที่ </a:t>
          </a:r>
          <a:r>
            <a:rPr lang="en-US" sz="1100" b="1" baseline="0">
              <a:solidFill>
                <a:srgbClr val="EE0000"/>
              </a:solidFill>
            </a:rPr>
            <a:t> </a:t>
          </a:r>
          <a:r>
            <a:rPr lang="th-TH" sz="1100" b="1" baseline="0">
              <a:solidFill>
                <a:srgbClr val="EE0000"/>
              </a:solidFill>
            </a:rPr>
            <a:t>เพิ่มตรงนี้ </a:t>
          </a:r>
          <a:r>
            <a:rPr lang="en-US" sz="1100" b="1" baseline="0">
              <a:solidFill>
                <a:srgbClr val="EE0000"/>
              </a:solidFill>
            </a:rPr>
            <a:t>&gt;&gt;&gt;&gt;&gt;&gt;&gt;&gt;&gt;&gt;&gt;&gt;</a:t>
          </a:r>
          <a:endParaRPr lang="en-US" sz="1100" b="1">
            <a:solidFill>
              <a:srgbClr val="EE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238125</xdr:rowOff>
    </xdr:from>
    <xdr:to>
      <xdr:col>7</xdr:col>
      <xdr:colOff>686731</xdr:colOff>
      <xdr:row>11</xdr:row>
      <xdr:rowOff>67148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B94945-BF47-2BDE-3481-72D4B573A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238125"/>
          <a:ext cx="6668431" cy="3391373"/>
        </a:xfrm>
        <a:prstGeom prst="rect">
          <a:avLst/>
        </a:prstGeom>
      </xdr:spPr>
    </xdr:pic>
    <xdr:clientData/>
  </xdr:twoCellAnchor>
  <xdr:twoCellAnchor editAs="oneCell">
    <xdr:from>
      <xdr:col>0</xdr:col>
      <xdr:colOff>419100</xdr:colOff>
      <xdr:row>12</xdr:row>
      <xdr:rowOff>19050</xdr:rowOff>
    </xdr:from>
    <xdr:to>
      <xdr:col>9</xdr:col>
      <xdr:colOff>86827</xdr:colOff>
      <xdr:row>30</xdr:row>
      <xdr:rowOff>67495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D3B13E-E25B-9CA5-AC66-9FA2A4FD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3905250"/>
          <a:ext cx="7897327" cy="5877745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</xdr:colOff>
      <xdr:row>0</xdr:row>
      <xdr:rowOff>142875</xdr:rowOff>
    </xdr:from>
    <xdr:to>
      <xdr:col>17</xdr:col>
      <xdr:colOff>20197</xdr:colOff>
      <xdr:row>11</xdr:row>
      <xdr:rowOff>86214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904A71E-AC5A-E76A-2ADF-D84EC0F4C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142875"/>
          <a:ext cx="8221222" cy="350568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0</xdr:row>
      <xdr:rowOff>104775</xdr:rowOff>
    </xdr:from>
    <xdr:to>
      <xdr:col>3</xdr:col>
      <xdr:colOff>19050</xdr:colOff>
      <xdr:row>22</xdr:row>
      <xdr:rowOff>181980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BD1BB8-9FAE-3B0A-CCFC-27A0E2870F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3525"/>
        <a:stretch/>
      </xdr:blipFill>
      <xdr:spPr>
        <a:xfrm>
          <a:off x="371475" y="104775"/>
          <a:ext cx="2390775" cy="720190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51</xdr:row>
      <xdr:rowOff>142875</xdr:rowOff>
    </xdr:from>
    <xdr:to>
      <xdr:col>5</xdr:col>
      <xdr:colOff>3725908</xdr:colOff>
      <xdr:row>77</xdr:row>
      <xdr:rowOff>104230</xdr:rowOff>
    </xdr:to>
    <xdr:pic>
      <xdr:nvPicPr>
        <xdr:cNvPr id="2" name="รูปภาพ 1">
          <a:extLst>
            <a:ext uri="{FF2B5EF4-FFF2-40B4-BE49-F238E27FC236}">
              <a16:creationId xmlns:a16="http://schemas.microsoft.com/office/drawing/2014/main" id="{B4A0D9B9-44EA-4923-85A4-BE802602A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9825" y="10829925"/>
          <a:ext cx="5411833" cy="5409655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6</xdr:col>
      <xdr:colOff>353786</xdr:colOff>
      <xdr:row>51</xdr:row>
      <xdr:rowOff>13608</xdr:rowOff>
    </xdr:from>
    <xdr:to>
      <xdr:col>25</xdr:col>
      <xdr:colOff>697273</xdr:colOff>
      <xdr:row>97</xdr:row>
      <xdr:rowOff>35378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ED198D02-E267-C809-EC93-37C6519631DB}"/>
            </a:ext>
          </a:extLst>
        </xdr:cNvPr>
        <xdr:cNvGrpSpPr/>
      </xdr:nvGrpSpPr>
      <xdr:grpSpPr>
        <a:xfrm>
          <a:off x="13133615" y="11117037"/>
          <a:ext cx="19916001" cy="10036627"/>
          <a:chOff x="12668250" y="10627179"/>
          <a:chExt cx="18304916" cy="9410699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F907C4FB-09D2-4835-B3A2-1534C5AC824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668250" y="10898416"/>
            <a:ext cx="8735629" cy="7383860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30B20A4F-D81B-42A7-9371-0D7BEA63020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800911" y="10627179"/>
            <a:ext cx="9172255" cy="9410699"/>
          </a:xfrm>
          <a:prstGeom prst="rect">
            <a:avLst/>
          </a:prstGeom>
        </xdr:spPr>
      </xdr:pic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D84B8F8B-1B1C-46AE-BE38-53BC40AF154A}"/>
              </a:ext>
            </a:extLst>
          </xdr:cNvPr>
          <xdr:cNvSpPr/>
        </xdr:nvSpPr>
        <xdr:spPr>
          <a:xfrm>
            <a:off x="13371287" y="13856608"/>
            <a:ext cx="5501367" cy="753834"/>
          </a:xfrm>
          <a:prstGeom prst="rect">
            <a:avLst/>
          </a:prstGeom>
          <a:noFill/>
          <a:ln w="5715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3C7D1155-0300-4055-9457-B07E53C1C154}"/>
              </a:ext>
            </a:extLst>
          </xdr:cNvPr>
          <xdr:cNvSpPr txBox="1"/>
        </xdr:nvSpPr>
        <xdr:spPr>
          <a:xfrm>
            <a:off x="19172012" y="13386707"/>
            <a:ext cx="1893207" cy="1237342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th-TH" sz="2800">
                <a:solidFill>
                  <a:sysClr val="windowText" lastClr="000000"/>
                </a:solidFill>
              </a:rPr>
              <a:t>ข้อควานนี้หายไปจากหน้า </a:t>
            </a:r>
            <a:r>
              <a:rPr lang="en-US" sz="2800">
                <a:solidFill>
                  <a:sysClr val="windowText" lastClr="000000"/>
                </a:solidFill>
              </a:rPr>
              <a:t>Print</a:t>
            </a: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386443</xdr:colOff>
      <xdr:row>37</xdr:row>
      <xdr:rowOff>197303</xdr:rowOff>
    </xdr:from>
    <xdr:to>
      <xdr:col>6</xdr:col>
      <xdr:colOff>364218</xdr:colOff>
      <xdr:row>60</xdr:row>
      <xdr:rowOff>162970</xdr:rowOff>
    </xdr:to>
    <xdr:pic>
      <xdr:nvPicPr>
        <xdr:cNvPr id="2" name="รูปภาพ 1">
          <a:extLst>
            <a:ext uri="{FF2B5EF4-FFF2-40B4-BE49-F238E27FC236}">
              <a16:creationId xmlns:a16="http://schemas.microsoft.com/office/drawing/2014/main" id="{FE9909A4-26EC-4894-AFEF-832A6F228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06318" y="10712903"/>
          <a:ext cx="5568950" cy="6480767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6</xdr:col>
      <xdr:colOff>557893</xdr:colOff>
      <xdr:row>37</xdr:row>
      <xdr:rowOff>81642</xdr:rowOff>
    </xdr:from>
    <xdr:to>
      <xdr:col>13</xdr:col>
      <xdr:colOff>798348</xdr:colOff>
      <xdr:row>70</xdr:row>
      <xdr:rowOff>130539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E2751AF-51C7-4B0C-A935-8A35337BE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77107" y="10450285"/>
          <a:ext cx="6935170" cy="9192897"/>
        </a:xfrm>
        <a:prstGeom prst="rect">
          <a:avLst/>
        </a:prstGeom>
      </xdr:spPr>
    </xdr:pic>
    <xdr:clientData/>
  </xdr:twoCellAnchor>
  <xdr:twoCellAnchor>
    <xdr:from>
      <xdr:col>3</xdr:col>
      <xdr:colOff>104775</xdr:colOff>
      <xdr:row>61</xdr:row>
      <xdr:rowOff>0</xdr:rowOff>
    </xdr:from>
    <xdr:to>
      <xdr:col>4</xdr:col>
      <xdr:colOff>2219325</xdr:colOff>
      <xdr:row>65</xdr:row>
      <xdr:rowOff>209550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3CB1768-E7B2-BECC-1F3B-1457133F760C}"/>
            </a:ext>
          </a:extLst>
        </xdr:cNvPr>
        <xdr:cNvSpPr txBox="1"/>
      </xdr:nvSpPr>
      <xdr:spPr>
        <a:xfrm>
          <a:off x="7153275" y="17306925"/>
          <a:ext cx="2533650" cy="1314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chutima.in</a:t>
          </a:r>
          <a:endParaRPr lang="th-TH" sz="1100"/>
        </a:p>
        <a:p>
          <a:pPr algn="ctr"/>
          <a:r>
            <a:rPr lang="th-TH" sz="1100"/>
            <a:t>.........................................</a:t>
          </a:r>
        </a:p>
        <a:p>
          <a:pPr algn="ctr"/>
          <a:r>
            <a:rPr lang="th-TH" sz="1100"/>
            <a:t>( นางสาวชุติมา อินทร์ภักดี )</a:t>
          </a:r>
        </a:p>
        <a:p>
          <a:pPr algn="ctr"/>
          <a:endParaRPr lang="th-TH" sz="1100"/>
        </a:p>
        <a:p>
          <a:pPr algn="ctr"/>
          <a:r>
            <a:rPr lang="th-TH" sz="1100"/>
            <a:t>(ผู้จัดทำ)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x-new02\tex%20documents\Documents%20and%20Settings\ex490002\My%20Documents\TEX\KPI\MTP_Scorecard_TEX_Etho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hfs01\TEX\My%20Documents\WIMOL\camera\Cost2001\std_aug01\GL_CAAUG01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microsoft.com/office/2019/04/relationships/externalLinkLongPath" Target="file:///T:\SO-2024\5.%20May'24...(30%20Contract)\SO-67050006%20(Unilever-OMO)%20POSM%20Sampling%20OMO%20Plus%20White%20(&#3610;&#3634;&#3619;&#3660;&#3650;&#3588;&#3657;&#3604;)%20-%20CC\3.Change%20Request%20#1 RC-24.05.008 (21.05.24) - CC\SO-67050006 (Unilever-OMO) POSM Sampling OMO Plus White-RC1.xlsx?5891C42D" TargetMode="External"/><Relationship Id="rId1" Type="http://schemas.openxmlformats.org/officeDocument/2006/relationships/externalLinkPath" Target="file:///\\5891C42D\SO-67050006%20(Unilever-OMO)%20POSM%20Sampling%20OMO%20Plus%20White-RC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Internal%20Audit/2.%20Audit/2013-2556/05_DBU/HoReCa/&#3629;&#3639;&#3656;&#3609;&#3654;/&#3607;&#3632;&#3648;&#3610;&#3637;&#3618;&#3609;&#3588;&#3640;&#3617;&#3648;&#3591;&#3636;&#3609;&#3607;&#3604;&#3619;&#3629;&#3591;&#3592;&#3656;&#3634;&#36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vp_inv2\d\&#3619;&#3632;&#3610;&#3610;&#3607;&#3610;&#3623;&#3591;\&#3651;&#3627;&#3617;&#3656;\&#3619;&#3632;&#3610;&#3610;&#3607;&#3610;&#3623;&#3591;\&#3593;&#3610;&#3633;&#3610;&#3612;&#3641;&#3657;&#3611;&#3598;&#3636;&#3610;&#3633;&#3605;&#3636;\&#3648;&#3629;&#3585;&#3626;&#3634;&#3619;&#3611;&#3619;&#3632;&#3585;&#3629;&#3610;\&#3617;&#3633;&#3656;&#3623;\DATA\TPI\CAL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card"/>
      <sheetName val="Actions &amp; Projects"/>
      <sheetName val="TBCR"/>
      <sheetName val="Data &gt;&gt;"/>
      <sheetName val="ชื่อตำแหน่งมีเดีย"/>
      <sheetName val="ชื่อBU"/>
      <sheetName val="StandardPrice(old)"/>
      <sheetName val="Tutorial"/>
      <sheetName val="Fixed Cost"/>
      <sheetName val="Variable Cost"/>
      <sheetName val="School"/>
      <sheetName val="University"/>
      <sheetName val="Office Building "/>
      <sheetName val="จำนวนป้าย(11-11-19)"/>
      <sheetName val="ศูนย์อาหาร"/>
      <sheetName val="พื้นที่จัดกิจกรรม"/>
      <sheetName val="SDP(1)"/>
      <sheetName val="NewPosition"/>
      <sheetName val="กระจายรายได้"/>
      <sheetName val="จำนวนป้าย(25-09-19)"/>
      <sheetName val="ชื่อPackขาย"/>
      <sheetName val="StandardPrice"/>
      <sheetName val="dataสื่อทั้งหมด"/>
      <sheetName val="ขั้นตอน"/>
      <sheetName val="1.Quotation"/>
      <sheetName val="2.Sales Alocation"/>
      <sheetName val="3.ใบขอcostค่าใช้จ่าย"/>
      <sheetName val="4.1-Ads.Memo(Pro)"/>
      <sheetName val="4.2-Ads.Memo(Space)"/>
      <sheetName val="4.3-Ads.Memo(VCCon)"/>
      <sheetName val="5.ChangeRequest"/>
      <sheetName val="6.ใบสรุปปิดเล่มเหลือง"/>
      <sheetName val="6.1ใบสรุปรายได้"/>
      <sheetName val="6.2ใบสรุปต้นทุน"/>
      <sheetName val="Actions_&amp;_Projects"/>
      <sheetName val="Data_&gt;&gt;"/>
      <sheetName val="Fixed_Cost"/>
      <sheetName val="Variable_Cost"/>
      <sheetName val="Office_Building_"/>
      <sheetName val="1_Quotation"/>
      <sheetName val="2_Sales_Alocation"/>
      <sheetName val="3_ใบขอcostค่าใช้จ่าย"/>
      <sheetName val="4_1-Ads_Memo(Pro)"/>
      <sheetName val="4_2-Ads_Memo(Space)"/>
      <sheetName val="4_3-Ads_Memo(VCCon)"/>
      <sheetName val="5_ChangeRequest"/>
      <sheetName val="6_ใบสรุปปิดเล่มเหลือง"/>
      <sheetName val="6_1ใบสรุปรายได้"/>
      <sheetName val="6_2ใบสรุปต้นทุน"/>
      <sheetName val="Actions_&amp;_Projects1"/>
      <sheetName val="Data_&gt;&gt;1"/>
      <sheetName val="Fixed_Cost1"/>
      <sheetName val="Variable_Cost1"/>
      <sheetName val="Office_Building_1"/>
      <sheetName val="1_Quotation1"/>
      <sheetName val="2_Sales_Alocation1"/>
      <sheetName val="3_ใบขอcostค่าใช้จ่าย1"/>
      <sheetName val="4_1-Ads_Memo(Pro)1"/>
      <sheetName val="4_2-Ads_Memo(Space)1"/>
      <sheetName val="4_3-Ads_Memo(VCCon)1"/>
      <sheetName val="5_ChangeRequest1"/>
      <sheetName val="6_ใบสรุปปิดเล่มเหลือง1"/>
      <sheetName val="6_1ใบสรุปรายได้1"/>
      <sheetName val="6_2ใบสรุปต้นทุน1"/>
      <sheetName val="Actions_&amp;_Projects2"/>
      <sheetName val="Data_&gt;&gt;2"/>
      <sheetName val="Fixed_Cost2"/>
      <sheetName val="Variable_Cost2"/>
      <sheetName val="Office_Building_2"/>
      <sheetName val="1_Quotation2"/>
      <sheetName val="2_Sales_Alocation2"/>
      <sheetName val="3_ใบขอcostค่าใช้จ่าย2"/>
      <sheetName val="4_1-Ads_Memo(Pro)2"/>
      <sheetName val="4_2-Ads_Memo(Space)2"/>
      <sheetName val="4_3-Ads_Memo(VCCon)2"/>
      <sheetName val="5_ChangeRequest2"/>
      <sheetName val="6_ใบสรุปปิดเล่มเหลือง2"/>
      <sheetName val="6_1ใบสรุปรายได้2"/>
      <sheetName val="6_2ใบสรุปต้นทุน2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 (2)"/>
      <sheetName val="F_OH"/>
      <sheetName val="LABOR"/>
      <sheetName val="EXP-00C"/>
      <sheetName val="Balance-Assets"/>
      <sheetName val="Balance-Liabilities"/>
      <sheetName val="Bal. Detail"/>
      <sheetName val="Journal entries"/>
      <sheetName val="Transaction-Revenue"/>
      <sheetName val="Transaction-Expenses"/>
      <sheetName val="Trans. March"/>
      <sheetName val="Trans. Apr"/>
      <sheetName val="Trans. May"/>
      <sheetName val="Trans. Jun"/>
      <sheetName val="Trans. Jul"/>
      <sheetName val="Trans. Aug"/>
      <sheetName val="Trans. Sep"/>
      <sheetName val="Trans. Oct"/>
      <sheetName val="Trans. Nov"/>
      <sheetName val="Trans. Dec"/>
      <sheetName val="Trans. Jan"/>
      <sheetName val="Trans. Feb"/>
      <sheetName val="Trans. Mar"/>
      <sheetName val="Account Codes"/>
      <sheetName val="PL "/>
      <sheetName val="PL  (BACKUP)"/>
      <sheetName val="BS"/>
      <sheetName val="TR_BAL"/>
      <sheetName val="ALL_EXP"/>
      <sheetName val="ALL_EXP(ACC) "/>
      <sheetName val="ALLO-1910"/>
      <sheetName val="NE1910"/>
      <sheetName val="EXP"/>
      <sheetName val="ALL_SUB"/>
      <sheetName val="ALL_EXP (sub)"/>
      <sheetName val="BS "/>
      <sheetName val="ALL_EXP(ACC-SUB)"/>
      <sheetName val="JVFROM"/>
      <sheetName val="Data &gt;&gt;"/>
      <sheetName val="ชื่อตำแหน่งมีเดีย"/>
      <sheetName val="ชื่อBU"/>
      <sheetName val="StandardPrice(old)"/>
      <sheetName val="Tutorial"/>
      <sheetName val="Fixed Cost"/>
      <sheetName val="Variable Cost"/>
      <sheetName val="School"/>
      <sheetName val="University"/>
      <sheetName val="Office Building "/>
      <sheetName val="จำนวนป้าย(11-11-19)"/>
      <sheetName val="ศูนย์อาหาร"/>
      <sheetName val="พื้นที่จัดกิจกรรม"/>
      <sheetName val="SDP(1)"/>
      <sheetName val="NewPosition"/>
      <sheetName val="กระจายรายได้"/>
      <sheetName val="จำนวนป้าย(25-09-19)"/>
      <sheetName val="ชื่อPackขาย"/>
      <sheetName val="StandardPrice"/>
      <sheetName val="dataสื่อทั้งหมด"/>
      <sheetName val="gl__(2)"/>
      <sheetName val="Bal__Detail"/>
      <sheetName val="Journal_entries"/>
      <sheetName val="Trans__March"/>
      <sheetName val="Trans__Apr"/>
      <sheetName val="Trans__May"/>
      <sheetName val="Trans__Jun"/>
      <sheetName val="Trans__Jul"/>
      <sheetName val="Trans__Aug"/>
      <sheetName val="Trans__Sep"/>
      <sheetName val="Trans__Oct"/>
      <sheetName val="Trans__Nov"/>
      <sheetName val="Trans__Dec"/>
      <sheetName val="Trans__Jan"/>
      <sheetName val="Trans__Feb"/>
      <sheetName val="Trans__Mar"/>
      <sheetName val="Account_Codes"/>
      <sheetName val="PL_"/>
      <sheetName val="PL__(BACKUP)"/>
      <sheetName val="ALL_EXP(ACC)_"/>
      <sheetName val="ALL_EXP_(sub)"/>
      <sheetName val="BS_"/>
      <sheetName val="Data_&gt;&gt;"/>
      <sheetName val="Fixed_Cost"/>
      <sheetName val="Variable_Cost"/>
      <sheetName val="Office_Building_"/>
      <sheetName val="gl__(2)1"/>
      <sheetName val="Bal__Detail1"/>
      <sheetName val="Journal_entries1"/>
      <sheetName val="Trans__March1"/>
      <sheetName val="Trans__Apr1"/>
      <sheetName val="Trans__May1"/>
      <sheetName val="Trans__Jun1"/>
      <sheetName val="Trans__Jul1"/>
      <sheetName val="Trans__Aug1"/>
      <sheetName val="Trans__Sep1"/>
      <sheetName val="Trans__Oct1"/>
      <sheetName val="Trans__Nov1"/>
      <sheetName val="Trans__Dec1"/>
      <sheetName val="Trans__Jan1"/>
      <sheetName val="Trans__Feb1"/>
      <sheetName val="Trans__Mar1"/>
      <sheetName val="Account_Codes1"/>
      <sheetName val="PL_1"/>
      <sheetName val="PL__(BACKUP)1"/>
      <sheetName val="ALL_EXP(ACC)_1"/>
      <sheetName val="ALL_EXP_(sub)1"/>
      <sheetName val="BS_1"/>
      <sheetName val="Data_&gt;&gt;1"/>
      <sheetName val="Fixed_Cost1"/>
      <sheetName val="Variable_Cost1"/>
      <sheetName val="Office_Building_1"/>
      <sheetName val="gl__(2)2"/>
      <sheetName val="Bal__Detail2"/>
      <sheetName val="Journal_entries2"/>
      <sheetName val="Trans__March2"/>
      <sheetName val="Trans__Apr2"/>
      <sheetName val="Trans__May2"/>
      <sheetName val="Trans__Jun2"/>
      <sheetName val="Trans__Jul2"/>
      <sheetName val="Trans__Aug2"/>
      <sheetName val="Trans__Sep2"/>
      <sheetName val="Trans__Oct2"/>
      <sheetName val="Trans__Nov2"/>
      <sheetName val="Trans__Dec2"/>
      <sheetName val="Trans__Jan2"/>
      <sheetName val="Trans__Feb2"/>
      <sheetName val="Trans__Mar2"/>
      <sheetName val="Account_Codes2"/>
      <sheetName val="PL_2"/>
      <sheetName val="PL__(BACKUP)2"/>
      <sheetName val="ALL_EXP(ACC)_2"/>
      <sheetName val="ALL_EXP_(sub)2"/>
      <sheetName val="BS_2"/>
      <sheetName val="Data_&gt;&gt;2"/>
      <sheetName val="Fixed_Cost2"/>
      <sheetName val="Variable_Cost2"/>
      <sheetName val="Office_Building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&gt;&gt;"/>
      <sheetName val="RateCard"/>
      <sheetName val="ชื่อBU"/>
      <sheetName val="รายชื่อลูกค้า+ที่อยู่"/>
      <sheetName val="แบบฟอร์ม &gt;&gt;"/>
      <sheetName val="1.Quotation"/>
      <sheetName val="2.Sales Allocation(แบบ1)"/>
      <sheetName val="2.Sales Allocation(แบบ2)"/>
      <sheetName val="5.ChangeRequest"/>
      <sheetName val="3.1-ใบขอCostEvent(Ori)"/>
      <sheetName val="3.1-ใบขอCostOther(Ori)"/>
      <sheetName val="3.1.ใบขอCostEvent(Ori)Free"/>
      <sheetName val="3.1.ใบขอCostรับจ้างผลิต"/>
      <sheetName val="3.1.ใบขอCostสื่ออื่นๆ"/>
      <sheetName val="3.1.ใบขอCostMedia"/>
      <sheetName val="Sheet1"/>
      <sheetName val="4.1.Ads.Memo(มหาลัย)"/>
      <sheetName val="4.1.Ads.Memo(โรงเรียน)"/>
      <sheetName val="4.1.Ads.Memo(ศูนย์อาหาร)"/>
      <sheetName val="4.1.Ads.Memo(MBK)"/>
      <sheetName val="4.1.Ads.Memo(การเคหะ)"/>
      <sheetName val="4.1.Ads.Memo(CUBus)"/>
      <sheetName val="4.1.Ads.Memo(BLMBillboard)"/>
      <sheetName val="4.1.Ads.Memo(นอกสัมปทาน)"/>
      <sheetName val="4.1.Ads.Memo(FreeForm)"/>
      <sheetName val="4.1.Ads.Memo(LED)"/>
      <sheetName val="4.1.Ads.Memo(Tutor)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D5" t="str">
            <v>ยูนิลีเวอร์ ไทย เทรดดิ้ง จำกัด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ทะเบียนคุมเงินทดรองจ่าย"/>
      <sheetName val="DATA"/>
    </sheetNames>
    <sheetDataSet>
      <sheetData sheetId="0"/>
      <sheetData sheetId="1">
        <row r="1">
          <cell r="A1" t="str">
            <v>Customer  Service</v>
          </cell>
          <cell r="B1" t="str">
            <v>คุณThomas  Ung</v>
          </cell>
        </row>
        <row r="2">
          <cell r="A2" t="str">
            <v>Horeca</v>
          </cell>
          <cell r="B2" t="str">
            <v>คุณกิตติกร  ชงเชื้อ</v>
          </cell>
        </row>
        <row r="3">
          <cell r="A3" t="str">
            <v>Modern Trade</v>
          </cell>
          <cell r="B3" t="str">
            <v>คุณเกษราภรณ์กิจเจริญลาภ</v>
          </cell>
        </row>
        <row r="4">
          <cell r="A4" t="str">
            <v>Surapon  Outlet</v>
          </cell>
          <cell r="B4" t="str">
            <v>คุณคงกระพัน  แก่นสำโรง</v>
          </cell>
        </row>
        <row r="5">
          <cell r="A5" t="str">
            <v>การเงิน</v>
          </cell>
          <cell r="B5" t="str">
            <v>คุณจินตนา  ทั้งไพศาล</v>
          </cell>
        </row>
        <row r="6">
          <cell r="A6" t="str">
            <v>เกี๊ยวปลา</v>
          </cell>
          <cell r="B6" t="str">
            <v>คุณฉันทวรรณ  เจริญศิลป์</v>
          </cell>
        </row>
        <row r="7">
          <cell r="A7" t="str">
            <v>ขายต่างประเทศ Foods</v>
          </cell>
          <cell r="B7" t="str">
            <v>คุณพัชญ์ธมน  ธนวัฒน์ขจรยศ</v>
          </cell>
        </row>
        <row r="8">
          <cell r="A8" t="str">
            <v>ขายต่างประเทศ Fresh</v>
          </cell>
          <cell r="B8" t="str">
            <v>คุณโชคชัย  เจียงวรีวงศ์</v>
          </cell>
        </row>
        <row r="9">
          <cell r="A9" t="str">
            <v>ขายในประเทศ</v>
          </cell>
          <cell r="B9" t="str">
            <v>คุณฐานิพัทธ์  พรหมศาสตร์</v>
          </cell>
        </row>
        <row r="10">
          <cell r="A10" t="str">
            <v>คลังสินค้ากลาง</v>
          </cell>
          <cell r="B10" t="str">
            <v>คุณธงชัย  แก้วชัยเจริญกิจ</v>
          </cell>
        </row>
        <row r="11">
          <cell r="A11" t="str">
            <v>คลังสินค้าเทพารักษ์</v>
          </cell>
          <cell r="B11" t="str">
            <v>คุณนวรัตน์  สุรินทร์วงศ์</v>
          </cell>
        </row>
        <row r="12">
          <cell r="A12" t="str">
            <v>จัดซื้อและคลังพัสดุ</v>
          </cell>
          <cell r="B12" t="str">
            <v>คุณนิชาภา  โกยทอง</v>
          </cell>
        </row>
        <row r="13">
          <cell r="A13" t="str">
            <v>จัดซื้อวัตถุดิบ</v>
          </cell>
          <cell r="B13" t="str">
            <v>คุณบัณฑิต  รุ่งรัตนกุล</v>
          </cell>
        </row>
        <row r="14">
          <cell r="A14" t="str">
            <v>จัดส่งสินค้า</v>
          </cell>
          <cell r="B14" t="str">
            <v>คุณไพบูลย์  กังวลกิจ</v>
          </cell>
        </row>
        <row r="15">
          <cell r="A15" t="str">
            <v>ชุบแป้ง</v>
          </cell>
          <cell r="B15" t="str">
            <v>คุณภูริวัฒ  วงศ์แพทย์</v>
          </cell>
        </row>
        <row r="16">
          <cell r="A16" t="str">
            <v>ซ่อมบำรุง</v>
          </cell>
          <cell r="B16" t="str">
            <v>คุณมนไท  จูฬติตตะ</v>
          </cell>
        </row>
        <row r="17">
          <cell r="A17" t="str">
            <v>ตรวจสอบภายใน</v>
          </cell>
          <cell r="B17" t="str">
            <v>คุณมาลัย  ว่องวัฒนโรจน์</v>
          </cell>
        </row>
        <row r="18">
          <cell r="A18" t="str">
            <v>ติ่มซำ</v>
          </cell>
          <cell r="B18" t="str">
            <v>คุณยุพา  เฟื่องระย้า</v>
          </cell>
        </row>
        <row r="19">
          <cell r="A19" t="str">
            <v>เตรียมวัตถุดิบ</v>
          </cell>
          <cell r="B19" t="str">
            <v>คุณลัดดา  ชาวปากน้ำ</v>
          </cell>
        </row>
        <row r="20">
          <cell r="A20" t="str">
            <v>ทรัพยากรบุคคลโรงงาน</v>
          </cell>
          <cell r="B20" t="str">
            <v>คุณวนิชา  เบญจทวีป</v>
          </cell>
        </row>
        <row r="21">
          <cell r="A21" t="str">
            <v>บริหาร</v>
          </cell>
          <cell r="B21" t="str">
            <v>คุณวิชิต  ลี้สัจจะกูล</v>
          </cell>
        </row>
        <row r="22">
          <cell r="A22" t="str">
            <v>บริหารความเสี่ยง</v>
          </cell>
          <cell r="B22" t="str">
            <v>คุณวิไลรัตน์  คำยวง</v>
          </cell>
        </row>
        <row r="23">
          <cell r="A23" t="str">
            <v>บริหารทรัพยากรบุคคลกลาง</v>
          </cell>
          <cell r="B23" t="str">
            <v>คุณศักดิ์ชัย  อธิภาคย์</v>
          </cell>
        </row>
        <row r="24">
          <cell r="A24" t="str">
            <v>บัญชี</v>
          </cell>
          <cell r="B24" t="str">
            <v>คุณศิริชัย  ตินนวร</v>
          </cell>
        </row>
        <row r="25">
          <cell r="A25" t="str">
            <v>ประกันคุณภาพ</v>
          </cell>
          <cell r="B25" t="str">
            <v>คุณศีลวัน  ไกรสิทธิศิรินทร</v>
          </cell>
        </row>
        <row r="26">
          <cell r="A26" t="str">
            <v>พัฒนาคุณภาพกลาง</v>
          </cell>
          <cell r="B26" t="str">
            <v>คุณศุภชัย  พงษ์ไกรรุ่งเรือง</v>
          </cell>
        </row>
        <row r="27">
          <cell r="A27" t="str">
            <v>พัฒนาธุรกิจ</v>
          </cell>
          <cell r="B27" t="str">
            <v>คุณศุภกร  เรืองศิลป์</v>
          </cell>
        </row>
        <row r="28">
          <cell r="A28" t="str">
            <v>โรงทอด</v>
          </cell>
          <cell r="B28" t="str">
            <v>คุณสมใจ  มโนดำรงธรรม</v>
          </cell>
        </row>
        <row r="29">
          <cell r="A29" t="str">
            <v>วางแผนการผลิต</v>
          </cell>
          <cell r="B29" t="str">
            <v>คุณสมนึก  สมชัยกุลทรัพย์</v>
          </cell>
        </row>
        <row r="30">
          <cell r="A30" t="str">
            <v>วิจัยและพัฒนาผลิตภัณฑ์</v>
          </cell>
          <cell r="B30" t="str">
            <v>คุณสรญา  สรไกรกิติกูล</v>
          </cell>
        </row>
        <row r="31">
          <cell r="A31" t="str">
            <v>สารสนเทศ</v>
          </cell>
          <cell r="B31" t="str">
            <v>คุณสรณี  อึง</v>
          </cell>
        </row>
        <row r="32">
          <cell r="A32" t="str">
            <v>สารสนเทศ</v>
          </cell>
          <cell r="B32" t="str">
            <v>คุณสรพล   ว่องวัฒนโรจน์</v>
          </cell>
        </row>
        <row r="33">
          <cell r="A33" t="str">
            <v>ห้องเครื่อง</v>
          </cell>
          <cell r="B33" t="str">
            <v>คุณสิทธิชัย  ไกรสิทธิศิรินทร</v>
          </cell>
        </row>
        <row r="34">
          <cell r="A34" t="str">
            <v>เอกสารส่งออก</v>
          </cell>
          <cell r="B34" t="str">
            <v>คุณสุรพล  ว่องวัฒนโรจน์</v>
          </cell>
        </row>
        <row r="35">
          <cell r="B35" t="str">
            <v>คุณสุรีย์  นันตติกูล</v>
          </cell>
        </row>
        <row r="36">
          <cell r="B36" t="str">
            <v>คุณเสรี  แถลงนิตย์</v>
          </cell>
        </row>
        <row r="37">
          <cell r="B37" t="str">
            <v>คุณหยาดฝน  คำนึงเนตร</v>
          </cell>
        </row>
        <row r="38">
          <cell r="B38" t="str">
            <v>คุณอมร  อรุณจรัสทรัพย์</v>
          </cell>
        </row>
        <row r="39">
          <cell r="B39" t="str">
            <v>คุณอรรถพล  ระตะนะอาพร</v>
          </cell>
        </row>
        <row r="40">
          <cell r="B40" t="str">
            <v>คุณอาจรีย์  ไพรีพ่ายฤทธิ์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ใบคำนวณต้นทุนโดยประมาณเทียบจริง"/>
      <sheetName val="&lt;-SAME-1"/>
      <sheetName val="&lt;-SAME-2"/>
      <sheetName val="ใบคำนวณค่าแรง,แผนกตอก,ไดคัท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2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3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4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DCD30-100A-437A-8AF8-8B8BD19E0D7A}">
  <sheetPr>
    <tabColor rgb="FFFF0000"/>
  </sheetPr>
  <dimension ref="A1"/>
  <sheetViews>
    <sheetView workbookViewId="0">
      <selection activeCell="C19" sqref="C19"/>
    </sheetView>
  </sheetViews>
  <sheetFormatPr defaultRowHeight="24.6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96F8-E2C0-4DF9-8AED-0031B3DBF056}">
  <dimension ref="A1"/>
  <sheetViews>
    <sheetView topLeftCell="A19" zoomScaleNormal="100" workbookViewId="0">
      <selection activeCell="I38" sqref="I38"/>
    </sheetView>
  </sheetViews>
  <sheetFormatPr defaultRowHeight="24.6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5CBD-B6A1-4BAD-AADF-C777A8BE15DF}">
  <sheetPr>
    <tabColor rgb="FFFF0000"/>
  </sheetPr>
  <dimension ref="A1"/>
  <sheetViews>
    <sheetView zoomScale="85" zoomScaleNormal="85" workbookViewId="0">
      <selection activeCell="H24" sqref="H24"/>
    </sheetView>
  </sheetViews>
  <sheetFormatPr defaultRowHeight="24.6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68D9E-6FAC-4AE5-A51E-3B67CD025FFE}">
  <dimension ref="A2:I22"/>
  <sheetViews>
    <sheetView topLeftCell="A22" zoomScale="70" zoomScaleNormal="70" workbookViewId="0">
      <selection activeCell="F32" sqref="F32"/>
    </sheetView>
  </sheetViews>
  <sheetFormatPr defaultRowHeight="24.6"/>
  <cols>
    <col min="1" max="1" width="2" customWidth="1"/>
    <col min="2" max="2" width="29.796875" bestFit="1" customWidth="1"/>
    <col min="3" max="3" width="0" hidden="1" customWidth="1"/>
    <col min="4" max="4" width="1.33203125" bestFit="1" customWidth="1"/>
    <col min="5" max="5" width="1.59765625" bestFit="1" customWidth="1"/>
    <col min="6" max="6" width="62.33203125" bestFit="1" customWidth="1"/>
  </cols>
  <sheetData>
    <row r="2" spans="1:9" s="340" customFormat="1" ht="21.9" customHeight="1">
      <c r="A2" s="334"/>
      <c r="B2" s="335" t="s">
        <v>95</v>
      </c>
      <c r="C2" s="367"/>
      <c r="D2" s="336" t="s">
        <v>223</v>
      </c>
      <c r="E2" s="337" t="s">
        <v>224</v>
      </c>
      <c r="F2" s="335"/>
      <c r="G2" s="339"/>
      <c r="H2" s="339"/>
      <c r="I2" s="339"/>
    </row>
    <row r="3" spans="1:9" s="340" customFormat="1" ht="21.9" customHeight="1">
      <c r="A3" s="341"/>
      <c r="B3" s="386" t="s">
        <v>368</v>
      </c>
      <c r="D3" s="343"/>
      <c r="E3" s="343"/>
      <c r="H3" s="344"/>
      <c r="I3" s="344"/>
    </row>
    <row r="4" spans="1:9" s="340" customFormat="1" ht="21.9" customHeight="1">
      <c r="A4" s="341">
        <v>1</v>
      </c>
      <c r="B4" s="368" t="s">
        <v>198</v>
      </c>
      <c r="C4" s="343"/>
      <c r="D4" s="343" t="s">
        <v>225</v>
      </c>
      <c r="E4" s="345"/>
      <c r="F4" s="344"/>
    </row>
    <row r="5" spans="1:9" s="340" customFormat="1" ht="21.9" customHeight="1">
      <c r="A5" s="341">
        <v>2</v>
      </c>
      <c r="B5" s="386" t="s">
        <v>199</v>
      </c>
      <c r="C5" s="343"/>
      <c r="D5" s="343"/>
      <c r="E5" s="345"/>
      <c r="F5" s="344"/>
    </row>
    <row r="6" spans="1:9" s="340" customFormat="1" ht="21.9" customHeight="1">
      <c r="A6" s="341">
        <v>3</v>
      </c>
      <c r="B6" s="368" t="s">
        <v>200</v>
      </c>
      <c r="C6" s="343"/>
      <c r="D6" s="343" t="s">
        <v>225</v>
      </c>
      <c r="E6" s="345"/>
      <c r="F6" s="344"/>
    </row>
    <row r="7" spans="1:9" s="340" customFormat="1" ht="21.9" customHeight="1">
      <c r="A7" s="341">
        <v>4</v>
      </c>
      <c r="B7" s="368" t="s">
        <v>201</v>
      </c>
      <c r="C7" s="343"/>
      <c r="D7" s="343" t="s">
        <v>225</v>
      </c>
      <c r="E7" s="345"/>
      <c r="F7" s="344"/>
    </row>
    <row r="8" spans="1:9" s="340" customFormat="1" ht="21.9" customHeight="1">
      <c r="A8" s="341">
        <v>5</v>
      </c>
      <c r="B8" s="368" t="s">
        <v>210</v>
      </c>
      <c r="C8" s="343"/>
      <c r="D8" s="343" t="s">
        <v>225</v>
      </c>
      <c r="E8" s="345"/>
      <c r="F8" s="344"/>
    </row>
    <row r="9" spans="1:9" s="340" customFormat="1" ht="21.9" customHeight="1">
      <c r="A9" s="341">
        <v>6</v>
      </c>
      <c r="B9" s="371" t="s">
        <v>146</v>
      </c>
      <c r="C9" s="343"/>
      <c r="D9" s="343" t="s">
        <v>225</v>
      </c>
      <c r="E9" s="345"/>
      <c r="F9" s="369" t="s">
        <v>582</v>
      </c>
    </row>
    <row r="10" spans="1:9" s="340" customFormat="1" ht="21.9" customHeight="1">
      <c r="A10" s="341"/>
      <c r="B10" s="371"/>
      <c r="C10" s="343"/>
      <c r="D10" s="343"/>
      <c r="E10" s="345"/>
      <c r="F10" s="369" t="s">
        <v>577</v>
      </c>
    </row>
    <row r="11" spans="1:9" s="340" customFormat="1" ht="21.9" customHeight="1">
      <c r="A11" s="341"/>
      <c r="B11" s="371" t="s">
        <v>44</v>
      </c>
      <c r="C11" s="343"/>
      <c r="D11" s="343"/>
      <c r="E11" s="345"/>
      <c r="F11" s="392" t="s">
        <v>578</v>
      </c>
    </row>
    <row r="12" spans="1:9" s="340" customFormat="1" ht="21.9" customHeight="1">
      <c r="A12" s="341">
        <v>7</v>
      </c>
      <c r="B12" s="368" t="s">
        <v>148</v>
      </c>
      <c r="C12" s="343"/>
      <c r="D12" s="343" t="s">
        <v>225</v>
      </c>
      <c r="E12" s="345"/>
      <c r="F12" s="369"/>
    </row>
    <row r="13" spans="1:9" s="340" customFormat="1" ht="21.9" customHeight="1">
      <c r="A13" s="341">
        <v>8</v>
      </c>
      <c r="B13" s="368" t="s">
        <v>202</v>
      </c>
      <c r="C13" s="343"/>
      <c r="D13" s="343" t="s">
        <v>225</v>
      </c>
      <c r="E13" s="345"/>
      <c r="F13" s="369"/>
    </row>
    <row r="14" spans="1:9" s="340" customFormat="1" ht="21.9" customHeight="1">
      <c r="A14" s="341">
        <v>9</v>
      </c>
      <c r="B14" s="368" t="s">
        <v>203</v>
      </c>
      <c r="C14" s="343"/>
      <c r="D14" s="343" t="s">
        <v>225</v>
      </c>
      <c r="E14" s="345"/>
      <c r="F14" s="369"/>
    </row>
    <row r="15" spans="1:9" s="340" customFormat="1" ht="21.9" customHeight="1">
      <c r="A15" s="341">
        <v>10</v>
      </c>
      <c r="B15" s="371" t="s">
        <v>572</v>
      </c>
      <c r="C15" s="343"/>
      <c r="D15" s="343" t="s">
        <v>225</v>
      </c>
      <c r="E15" s="345"/>
      <c r="F15" s="344"/>
    </row>
    <row r="16" spans="1:9" s="340" customFormat="1" ht="21.9" customHeight="1">
      <c r="A16" s="341">
        <v>11</v>
      </c>
      <c r="B16" s="368" t="s">
        <v>205</v>
      </c>
      <c r="C16" s="343"/>
      <c r="D16" s="343" t="s">
        <v>225</v>
      </c>
      <c r="E16" s="345"/>
      <c r="F16" s="344"/>
    </row>
    <row r="17" spans="1:6" s="340" customFormat="1" ht="21.9" customHeight="1">
      <c r="A17" s="341">
        <v>12</v>
      </c>
      <c r="B17" s="368" t="s">
        <v>206</v>
      </c>
      <c r="C17" s="343"/>
      <c r="D17" s="343" t="s">
        <v>225</v>
      </c>
      <c r="E17" s="345"/>
      <c r="F17" s="344"/>
    </row>
    <row r="18" spans="1:6" s="340" customFormat="1" ht="21.9" customHeight="1">
      <c r="A18" s="341">
        <v>13</v>
      </c>
      <c r="B18" s="368" t="s">
        <v>207</v>
      </c>
      <c r="C18" s="343"/>
      <c r="D18" s="343" t="s">
        <v>225</v>
      </c>
      <c r="E18" s="345"/>
      <c r="F18" s="369"/>
    </row>
    <row r="19" spans="1:6" s="340" customFormat="1" ht="21.9" customHeight="1" thickBot="1">
      <c r="A19" s="350"/>
      <c r="B19" s="350"/>
      <c r="C19" s="350"/>
      <c r="D19" s="350"/>
      <c r="E19" s="393"/>
      <c r="F19" s="394"/>
    </row>
    <row r="20" spans="1:6" s="340" customFormat="1" ht="21.9" customHeight="1">
      <c r="B20" s="386" t="s">
        <v>579</v>
      </c>
      <c r="E20" s="345"/>
      <c r="F20" s="344"/>
    </row>
    <row r="21" spans="1:6" s="340" customFormat="1" ht="21.9" customHeight="1">
      <c r="B21" s="354" t="s">
        <v>580</v>
      </c>
      <c r="E21" s="343"/>
    </row>
    <row r="22" spans="1:6">
      <c r="B22" s="354" t="s">
        <v>581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38380-5F52-455D-A277-039A08F7C6FF}">
  <sheetPr>
    <tabColor rgb="FFFF0000"/>
  </sheetPr>
  <dimension ref="A1"/>
  <sheetViews>
    <sheetView workbookViewId="0">
      <selection activeCell="F21" sqref="F21"/>
    </sheetView>
  </sheetViews>
  <sheetFormatPr defaultRowHeight="24.6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735BD-087D-4647-83F3-9C0F02DA6C3F}">
  <dimension ref="A1"/>
  <sheetViews>
    <sheetView zoomScale="70" zoomScaleNormal="70" workbookViewId="0">
      <selection activeCell="K23" sqref="K23"/>
    </sheetView>
  </sheetViews>
  <sheetFormatPr defaultRowHeight="24.6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9B3B7-0153-4F01-8AC0-CEA38AA0276C}">
  <dimension ref="E2:E11"/>
  <sheetViews>
    <sheetView zoomScale="85" zoomScaleNormal="85" workbookViewId="0">
      <selection activeCell="L23" sqref="L23"/>
    </sheetView>
  </sheetViews>
  <sheetFormatPr defaultRowHeight="24.6"/>
  <cols>
    <col min="5" max="5" width="29.73046875" bestFit="1" customWidth="1"/>
  </cols>
  <sheetData>
    <row r="2" spans="5:5">
      <c r="E2" s="389" t="s">
        <v>571</v>
      </c>
    </row>
    <row r="3" spans="5:5">
      <c r="E3" t="s">
        <v>368</v>
      </c>
    </row>
    <row r="4" spans="5:5">
      <c r="E4" s="388" t="s">
        <v>317</v>
      </c>
    </row>
    <row r="5" spans="5:5">
      <c r="E5" s="388" t="s">
        <v>325</v>
      </c>
    </row>
    <row r="6" spans="5:5">
      <c r="E6" s="388" t="s">
        <v>573</v>
      </c>
    </row>
    <row r="7" spans="5:5">
      <c r="E7" s="388" t="s">
        <v>574</v>
      </c>
    </row>
    <row r="8" spans="5:5">
      <c r="E8" t="s">
        <v>194</v>
      </c>
    </row>
    <row r="9" spans="5:5">
      <c r="E9" t="s">
        <v>195</v>
      </c>
    </row>
    <row r="10" spans="5:5">
      <c r="E10" s="388" t="s">
        <v>352</v>
      </c>
    </row>
    <row r="11" spans="5:5">
      <c r="E11" s="388" t="s">
        <v>570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89FB0-ACA6-4D1C-8882-FEBD074213C8}">
  <sheetPr>
    <pageSetUpPr fitToPage="1"/>
  </sheetPr>
  <dimension ref="A1:I60"/>
  <sheetViews>
    <sheetView tabSelected="1" zoomScale="115" zoomScaleNormal="115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D9" sqref="D9"/>
    </sheetView>
  </sheetViews>
  <sheetFormatPr defaultColWidth="5.796875" defaultRowHeight="24.6"/>
  <cols>
    <col min="1" max="1" width="5.796875" style="376"/>
    <col min="2" max="2" width="18" style="375" bestFit="1" customWidth="1"/>
    <col min="3" max="3" width="4.265625" style="376" bestFit="1" customWidth="1"/>
    <col min="4" max="4" width="10.9296875" style="376" customWidth="1"/>
    <col min="5" max="7" width="9.19921875" style="375" bestFit="1" customWidth="1"/>
    <col min="8" max="8" width="10" style="375" customWidth="1"/>
    <col min="9" max="9" width="15.59765625" style="376" bestFit="1" customWidth="1"/>
    <col min="10" max="10" width="7.46484375" style="375" bestFit="1" customWidth="1"/>
    <col min="11" max="16384" width="5.796875" style="375"/>
  </cols>
  <sheetData>
    <row r="1" spans="1:9" ht="37.5" customHeight="1">
      <c r="A1" s="374" t="s">
        <v>374</v>
      </c>
    </row>
    <row r="2" spans="1:9" ht="29.25" customHeight="1">
      <c r="A2" s="377" t="s">
        <v>94</v>
      </c>
      <c r="B2" s="377" t="s">
        <v>375</v>
      </c>
      <c r="C2" s="377"/>
      <c r="D2" s="377" t="s">
        <v>376</v>
      </c>
      <c r="E2" s="377" t="s">
        <v>377</v>
      </c>
      <c r="F2" s="377" t="s">
        <v>378</v>
      </c>
      <c r="G2" s="377" t="s">
        <v>379</v>
      </c>
      <c r="H2" s="377" t="s">
        <v>380</v>
      </c>
      <c r="I2" s="378" t="s">
        <v>381</v>
      </c>
    </row>
    <row r="3" spans="1:9">
      <c r="A3" s="379">
        <v>1</v>
      </c>
      <c r="B3" s="380" t="s">
        <v>382</v>
      </c>
      <c r="C3" s="379" t="s">
        <v>383</v>
      </c>
      <c r="D3" s="379" t="s">
        <v>384</v>
      </c>
      <c r="E3" s="380"/>
      <c r="F3" s="380"/>
      <c r="G3" s="380"/>
      <c r="H3" s="380" t="s">
        <v>385</v>
      </c>
      <c r="I3" s="379" t="s">
        <v>386</v>
      </c>
    </row>
    <row r="4" spans="1:9" ht="25.2" thickBot="1">
      <c r="A4" s="381">
        <v>2</v>
      </c>
      <c r="B4" s="382" t="s">
        <v>387</v>
      </c>
      <c r="C4" s="381" t="s">
        <v>388</v>
      </c>
      <c r="D4" s="381" t="s">
        <v>384</v>
      </c>
      <c r="E4" s="382" t="s">
        <v>389</v>
      </c>
      <c r="F4" s="382"/>
      <c r="G4" s="382"/>
      <c r="H4" s="382" t="s">
        <v>390</v>
      </c>
      <c r="I4" s="381" t="s">
        <v>386</v>
      </c>
    </row>
    <row r="5" spans="1:9">
      <c r="A5" s="383">
        <v>3</v>
      </c>
      <c r="B5" s="384" t="s">
        <v>391</v>
      </c>
      <c r="C5" s="383" t="s">
        <v>392</v>
      </c>
      <c r="D5" s="383" t="s">
        <v>393</v>
      </c>
      <c r="E5" s="384" t="s">
        <v>389</v>
      </c>
      <c r="F5" s="384"/>
      <c r="G5" s="384"/>
      <c r="H5" s="384" t="s">
        <v>394</v>
      </c>
      <c r="I5" s="383" t="s">
        <v>386</v>
      </c>
    </row>
    <row r="6" spans="1:9">
      <c r="A6" s="379">
        <v>4</v>
      </c>
      <c r="B6" s="380" t="s">
        <v>395</v>
      </c>
      <c r="C6" s="379" t="s">
        <v>396</v>
      </c>
      <c r="D6" s="379" t="s">
        <v>393</v>
      </c>
      <c r="E6" s="380" t="s">
        <v>397</v>
      </c>
      <c r="F6" s="380" t="s">
        <v>398</v>
      </c>
      <c r="G6" s="380" t="s">
        <v>389</v>
      </c>
      <c r="H6" s="380" t="s">
        <v>399</v>
      </c>
      <c r="I6" s="379" t="s">
        <v>386</v>
      </c>
    </row>
    <row r="7" spans="1:9">
      <c r="A7" s="379">
        <v>5</v>
      </c>
      <c r="B7" s="380" t="s">
        <v>400</v>
      </c>
      <c r="C7" s="379" t="s">
        <v>401</v>
      </c>
      <c r="D7" s="379" t="s">
        <v>393</v>
      </c>
      <c r="E7" s="380" t="s">
        <v>397</v>
      </c>
      <c r="F7" s="380" t="s">
        <v>398</v>
      </c>
      <c r="G7" s="380" t="s">
        <v>389</v>
      </c>
      <c r="H7" s="380" t="s">
        <v>402</v>
      </c>
      <c r="I7" s="379" t="s">
        <v>386</v>
      </c>
    </row>
    <row r="8" spans="1:9">
      <c r="A8" s="379">
        <v>6</v>
      </c>
      <c r="B8" s="380" t="s">
        <v>403</v>
      </c>
      <c r="C8" s="379" t="s">
        <v>404</v>
      </c>
      <c r="D8" s="379" t="s">
        <v>393</v>
      </c>
      <c r="E8" s="380" t="s">
        <v>397</v>
      </c>
      <c r="F8" s="380" t="s">
        <v>398</v>
      </c>
      <c r="G8" s="380" t="s">
        <v>389</v>
      </c>
      <c r="H8" s="380" t="s">
        <v>405</v>
      </c>
      <c r="I8" s="379" t="s">
        <v>386</v>
      </c>
    </row>
    <row r="9" spans="1:9">
      <c r="A9" s="379">
        <v>7</v>
      </c>
      <c r="B9" s="380" t="s">
        <v>406</v>
      </c>
      <c r="C9" s="379" t="s">
        <v>407</v>
      </c>
      <c r="D9" s="379" t="s">
        <v>393</v>
      </c>
      <c r="E9" s="380" t="s">
        <v>397</v>
      </c>
      <c r="F9" s="380" t="s">
        <v>398</v>
      </c>
      <c r="G9" s="380" t="s">
        <v>389</v>
      </c>
      <c r="H9" s="380" t="s">
        <v>408</v>
      </c>
      <c r="I9" s="379" t="s">
        <v>386</v>
      </c>
    </row>
    <row r="10" spans="1:9">
      <c r="A10" s="379">
        <v>8</v>
      </c>
      <c r="B10" s="380" t="s">
        <v>409</v>
      </c>
      <c r="C10" s="379" t="s">
        <v>410</v>
      </c>
      <c r="D10" s="379" t="s">
        <v>393</v>
      </c>
      <c r="E10" s="380" t="s">
        <v>397</v>
      </c>
      <c r="F10" s="380" t="s">
        <v>398</v>
      </c>
      <c r="G10" s="380" t="s">
        <v>389</v>
      </c>
      <c r="H10" s="380" t="s">
        <v>411</v>
      </c>
      <c r="I10" s="379" t="s">
        <v>386</v>
      </c>
    </row>
    <row r="11" spans="1:9">
      <c r="A11" s="379">
        <v>9</v>
      </c>
      <c r="B11" s="380" t="s">
        <v>412</v>
      </c>
      <c r="C11" s="379" t="s">
        <v>413</v>
      </c>
      <c r="D11" s="379" t="s">
        <v>393</v>
      </c>
      <c r="E11" s="380" t="s">
        <v>397</v>
      </c>
      <c r="F11" s="380" t="s">
        <v>398</v>
      </c>
      <c r="G11" s="380" t="s">
        <v>389</v>
      </c>
      <c r="H11" s="380" t="s">
        <v>414</v>
      </c>
      <c r="I11" s="379" t="s">
        <v>386</v>
      </c>
    </row>
    <row r="12" spans="1:9">
      <c r="A12" s="379">
        <v>10</v>
      </c>
      <c r="B12" s="380" t="s">
        <v>415</v>
      </c>
      <c r="C12" s="379" t="s">
        <v>416</v>
      </c>
      <c r="D12" s="379" t="s">
        <v>393</v>
      </c>
      <c r="E12" s="380" t="s">
        <v>397</v>
      </c>
      <c r="F12" s="380" t="s">
        <v>398</v>
      </c>
      <c r="G12" s="380" t="s">
        <v>389</v>
      </c>
      <c r="H12" s="380" t="s">
        <v>417</v>
      </c>
      <c r="I12" s="379" t="s">
        <v>386</v>
      </c>
    </row>
    <row r="13" spans="1:9">
      <c r="A13" s="379">
        <v>11</v>
      </c>
      <c r="B13" s="380" t="s">
        <v>418</v>
      </c>
      <c r="C13" s="379" t="s">
        <v>419</v>
      </c>
      <c r="D13" s="379" t="s">
        <v>393</v>
      </c>
      <c r="E13" s="380" t="s">
        <v>397</v>
      </c>
      <c r="F13" s="380" t="s">
        <v>398</v>
      </c>
      <c r="G13" s="380" t="s">
        <v>389</v>
      </c>
      <c r="H13" s="380" t="s">
        <v>420</v>
      </c>
      <c r="I13" s="379" t="s">
        <v>386</v>
      </c>
    </row>
    <row r="14" spans="1:9">
      <c r="A14" s="379">
        <v>12</v>
      </c>
      <c r="B14" s="380" t="s">
        <v>421</v>
      </c>
      <c r="C14" s="379" t="s">
        <v>422</v>
      </c>
      <c r="D14" s="379" t="s">
        <v>393</v>
      </c>
      <c r="E14" s="380" t="s">
        <v>397</v>
      </c>
      <c r="F14" s="380" t="s">
        <v>398</v>
      </c>
      <c r="G14" s="380" t="s">
        <v>389</v>
      </c>
      <c r="H14" s="380" t="s">
        <v>423</v>
      </c>
      <c r="I14" s="379" t="s">
        <v>386</v>
      </c>
    </row>
    <row r="15" spans="1:9">
      <c r="A15" s="379">
        <v>13</v>
      </c>
      <c r="B15" s="380" t="s">
        <v>424</v>
      </c>
      <c r="C15" s="379" t="s">
        <v>425</v>
      </c>
      <c r="D15" s="379" t="s">
        <v>393</v>
      </c>
      <c r="E15" s="380" t="s">
        <v>397</v>
      </c>
      <c r="F15" s="380" t="s">
        <v>398</v>
      </c>
      <c r="G15" s="380" t="s">
        <v>389</v>
      </c>
      <c r="H15" s="380" t="s">
        <v>426</v>
      </c>
      <c r="I15" s="379" t="s">
        <v>386</v>
      </c>
    </row>
    <row r="16" spans="1:9">
      <c r="A16" s="379">
        <v>14</v>
      </c>
      <c r="B16" s="380" t="s">
        <v>427</v>
      </c>
      <c r="C16" s="379" t="s">
        <v>428</v>
      </c>
      <c r="D16" s="379" t="s">
        <v>393</v>
      </c>
      <c r="E16" s="380" t="s">
        <v>398</v>
      </c>
      <c r="F16" s="380" t="s">
        <v>389</v>
      </c>
      <c r="G16" s="380"/>
      <c r="H16" s="380" t="s">
        <v>429</v>
      </c>
      <c r="I16" s="379" t="s">
        <v>386</v>
      </c>
    </row>
    <row r="17" spans="1:9" ht="25.2" thickBot="1">
      <c r="A17" s="379">
        <v>15</v>
      </c>
      <c r="B17" s="382" t="s">
        <v>430</v>
      </c>
      <c r="C17" s="381" t="s">
        <v>431</v>
      </c>
      <c r="D17" s="381" t="s">
        <v>393</v>
      </c>
      <c r="E17" s="382" t="s">
        <v>398</v>
      </c>
      <c r="F17" s="382" t="s">
        <v>389</v>
      </c>
      <c r="G17" s="382"/>
      <c r="H17" s="382" t="s">
        <v>432</v>
      </c>
      <c r="I17" s="381" t="s">
        <v>386</v>
      </c>
    </row>
    <row r="18" spans="1:9">
      <c r="A18" s="379">
        <v>16</v>
      </c>
      <c r="B18" s="384" t="s">
        <v>433</v>
      </c>
      <c r="C18" s="383" t="s">
        <v>434</v>
      </c>
      <c r="D18" s="383" t="s">
        <v>435</v>
      </c>
      <c r="E18" s="384" t="s">
        <v>398</v>
      </c>
      <c r="F18" s="384" t="s">
        <v>389</v>
      </c>
      <c r="G18" s="384"/>
      <c r="H18" s="384" t="s">
        <v>436</v>
      </c>
      <c r="I18" s="383" t="s">
        <v>386</v>
      </c>
    </row>
    <row r="19" spans="1:9" ht="25.2" thickBot="1">
      <c r="A19" s="379">
        <v>17</v>
      </c>
      <c r="B19" s="382" t="s">
        <v>437</v>
      </c>
      <c r="C19" s="381" t="s">
        <v>438</v>
      </c>
      <c r="D19" s="381" t="s">
        <v>435</v>
      </c>
      <c r="E19" s="382" t="s">
        <v>398</v>
      </c>
      <c r="F19" s="382" t="s">
        <v>389</v>
      </c>
      <c r="G19" s="382"/>
      <c r="H19" s="382" t="s">
        <v>439</v>
      </c>
      <c r="I19" s="381" t="s">
        <v>386</v>
      </c>
    </row>
    <row r="20" spans="1:9">
      <c r="A20" s="379">
        <v>18</v>
      </c>
      <c r="B20" s="384" t="s">
        <v>440</v>
      </c>
      <c r="C20" s="383" t="s">
        <v>441</v>
      </c>
      <c r="D20" s="383" t="s">
        <v>442</v>
      </c>
      <c r="E20" s="384" t="s">
        <v>443</v>
      </c>
      <c r="F20" s="384" t="s">
        <v>389</v>
      </c>
      <c r="G20" s="384"/>
      <c r="H20" s="384" t="s">
        <v>444</v>
      </c>
      <c r="I20" s="383" t="s">
        <v>386</v>
      </c>
    </row>
    <row r="21" spans="1:9">
      <c r="A21" s="379">
        <v>19</v>
      </c>
      <c r="B21" s="380" t="s">
        <v>445</v>
      </c>
      <c r="C21" s="379" t="s">
        <v>446</v>
      </c>
      <c r="D21" s="379" t="s">
        <v>442</v>
      </c>
      <c r="E21" s="380" t="s">
        <v>443</v>
      </c>
      <c r="F21" s="380" t="s">
        <v>389</v>
      </c>
      <c r="G21" s="380"/>
      <c r="H21" s="380" t="s">
        <v>447</v>
      </c>
      <c r="I21" s="379" t="s">
        <v>386</v>
      </c>
    </row>
    <row r="22" spans="1:9">
      <c r="A22" s="379">
        <v>20</v>
      </c>
      <c r="B22" s="380" t="s">
        <v>448</v>
      </c>
      <c r="C22" s="379" t="s">
        <v>449</v>
      </c>
      <c r="D22" s="379" t="s">
        <v>442</v>
      </c>
      <c r="E22" s="380" t="s">
        <v>443</v>
      </c>
      <c r="F22" s="380" t="s">
        <v>389</v>
      </c>
      <c r="G22" s="380"/>
      <c r="H22" s="380" t="s">
        <v>450</v>
      </c>
      <c r="I22" s="379" t="s">
        <v>386</v>
      </c>
    </row>
    <row r="23" spans="1:9">
      <c r="A23" s="379">
        <v>21</v>
      </c>
      <c r="B23" s="380" t="s">
        <v>451</v>
      </c>
      <c r="C23" s="379" t="s">
        <v>452</v>
      </c>
      <c r="D23" s="379" t="s">
        <v>442</v>
      </c>
      <c r="E23" s="380" t="s">
        <v>443</v>
      </c>
      <c r="F23" s="380" t="s">
        <v>389</v>
      </c>
      <c r="G23" s="380"/>
      <c r="H23" s="380" t="s">
        <v>453</v>
      </c>
      <c r="I23" s="379" t="s">
        <v>386</v>
      </c>
    </row>
    <row r="24" spans="1:9">
      <c r="A24" s="379">
        <v>22</v>
      </c>
      <c r="B24" s="380" t="s">
        <v>454</v>
      </c>
      <c r="C24" s="379" t="s">
        <v>455</v>
      </c>
      <c r="D24" s="379" t="s">
        <v>442</v>
      </c>
      <c r="E24" s="380" t="s">
        <v>443</v>
      </c>
      <c r="F24" s="380" t="s">
        <v>389</v>
      </c>
      <c r="G24" s="380"/>
      <c r="H24" s="380" t="s">
        <v>456</v>
      </c>
      <c r="I24" s="379" t="s">
        <v>386</v>
      </c>
    </row>
    <row r="25" spans="1:9">
      <c r="A25" s="379">
        <v>23</v>
      </c>
      <c r="B25" s="380" t="s">
        <v>457</v>
      </c>
      <c r="C25" s="379" t="s">
        <v>458</v>
      </c>
      <c r="D25" s="379" t="s">
        <v>442</v>
      </c>
      <c r="E25" s="380" t="s">
        <v>443</v>
      </c>
      <c r="F25" s="380" t="s">
        <v>389</v>
      </c>
      <c r="G25" s="380"/>
      <c r="H25" s="380" t="s">
        <v>459</v>
      </c>
      <c r="I25" s="379" t="s">
        <v>386</v>
      </c>
    </row>
    <row r="26" spans="1:9">
      <c r="A26" s="379">
        <v>24</v>
      </c>
      <c r="B26" s="380" t="s">
        <v>460</v>
      </c>
      <c r="C26" s="379" t="s">
        <v>461</v>
      </c>
      <c r="D26" s="379" t="s">
        <v>442</v>
      </c>
      <c r="E26" s="380" t="s">
        <v>443</v>
      </c>
      <c r="F26" s="380" t="s">
        <v>389</v>
      </c>
      <c r="G26" s="380"/>
      <c r="H26" s="380" t="s">
        <v>462</v>
      </c>
      <c r="I26" s="379" t="s">
        <v>386</v>
      </c>
    </row>
    <row r="27" spans="1:9">
      <c r="A27" s="379">
        <v>25</v>
      </c>
      <c r="B27" s="380" t="s">
        <v>463</v>
      </c>
      <c r="C27" s="379" t="s">
        <v>464</v>
      </c>
      <c r="D27" s="379" t="s">
        <v>442</v>
      </c>
      <c r="E27" s="380" t="s">
        <v>443</v>
      </c>
      <c r="F27" s="380" t="s">
        <v>389</v>
      </c>
      <c r="G27" s="380"/>
      <c r="H27" s="380" t="s">
        <v>465</v>
      </c>
      <c r="I27" s="379" t="s">
        <v>386</v>
      </c>
    </row>
    <row r="28" spans="1:9">
      <c r="A28" s="379">
        <v>26</v>
      </c>
      <c r="B28" s="384" t="s">
        <v>466</v>
      </c>
      <c r="C28" s="383" t="s">
        <v>467</v>
      </c>
      <c r="D28" s="383" t="s">
        <v>81</v>
      </c>
      <c r="E28" s="384" t="s">
        <v>468</v>
      </c>
      <c r="F28" s="384" t="s">
        <v>389</v>
      </c>
      <c r="G28" s="384"/>
      <c r="H28" s="384" t="s">
        <v>469</v>
      </c>
      <c r="I28" s="383" t="s">
        <v>386</v>
      </c>
    </row>
    <row r="29" spans="1:9">
      <c r="A29" s="379">
        <v>27</v>
      </c>
      <c r="B29" s="380" t="s">
        <v>470</v>
      </c>
      <c r="C29" s="379" t="s">
        <v>471</v>
      </c>
      <c r="D29" s="379" t="s">
        <v>81</v>
      </c>
      <c r="E29" s="380" t="s">
        <v>468</v>
      </c>
      <c r="F29" s="380" t="s">
        <v>389</v>
      </c>
      <c r="G29" s="380"/>
      <c r="H29" s="380" t="s">
        <v>472</v>
      </c>
      <c r="I29" s="379" t="s">
        <v>386</v>
      </c>
    </row>
    <row r="30" spans="1:9">
      <c r="A30" s="379">
        <v>28</v>
      </c>
      <c r="B30" s="380" t="s">
        <v>473</v>
      </c>
      <c r="C30" s="379" t="s">
        <v>474</v>
      </c>
      <c r="D30" s="379" t="s">
        <v>81</v>
      </c>
      <c r="E30" s="380" t="s">
        <v>468</v>
      </c>
      <c r="F30" s="380" t="s">
        <v>389</v>
      </c>
      <c r="G30" s="380"/>
      <c r="H30" s="380" t="s">
        <v>475</v>
      </c>
      <c r="I30" s="379" t="s">
        <v>386</v>
      </c>
    </row>
    <row r="31" spans="1:9">
      <c r="A31" s="379">
        <v>29</v>
      </c>
      <c r="B31" s="380" t="s">
        <v>476</v>
      </c>
      <c r="C31" s="379" t="s">
        <v>477</v>
      </c>
      <c r="D31" s="379" t="s">
        <v>81</v>
      </c>
      <c r="E31" s="380" t="s">
        <v>468</v>
      </c>
      <c r="F31" s="380" t="s">
        <v>389</v>
      </c>
      <c r="G31" s="380"/>
      <c r="H31" s="380" t="s">
        <v>478</v>
      </c>
      <c r="I31" s="379" t="s">
        <v>386</v>
      </c>
    </row>
    <row r="32" spans="1:9">
      <c r="A32" s="379">
        <v>30</v>
      </c>
      <c r="B32" s="380" t="s">
        <v>479</v>
      </c>
      <c r="C32" s="379" t="s">
        <v>480</v>
      </c>
      <c r="D32" s="379" t="s">
        <v>81</v>
      </c>
      <c r="E32" s="380" t="s">
        <v>468</v>
      </c>
      <c r="F32" s="380" t="s">
        <v>389</v>
      </c>
      <c r="G32" s="380"/>
      <c r="H32" s="380" t="s">
        <v>481</v>
      </c>
      <c r="I32" s="379" t="s">
        <v>386</v>
      </c>
    </row>
    <row r="33" spans="1:9">
      <c r="A33" s="379">
        <v>31</v>
      </c>
      <c r="B33" s="380" t="s">
        <v>482</v>
      </c>
      <c r="C33" s="379" t="s">
        <v>483</v>
      </c>
      <c r="D33" s="379" t="s">
        <v>81</v>
      </c>
      <c r="E33" s="380" t="s">
        <v>468</v>
      </c>
      <c r="F33" s="380" t="s">
        <v>389</v>
      </c>
      <c r="G33" s="380"/>
      <c r="H33" s="380" t="s">
        <v>484</v>
      </c>
      <c r="I33" s="379" t="s">
        <v>386</v>
      </c>
    </row>
    <row r="34" spans="1:9">
      <c r="A34" s="379">
        <v>32</v>
      </c>
      <c r="B34" s="380" t="s">
        <v>485</v>
      </c>
      <c r="C34" s="379" t="s">
        <v>486</v>
      </c>
      <c r="D34" s="379" t="s">
        <v>81</v>
      </c>
      <c r="E34" s="380" t="s">
        <v>468</v>
      </c>
      <c r="F34" s="380" t="s">
        <v>389</v>
      </c>
      <c r="G34" s="380"/>
      <c r="H34" s="380" t="s">
        <v>487</v>
      </c>
      <c r="I34" s="379" t="s">
        <v>386</v>
      </c>
    </row>
    <row r="35" spans="1:9">
      <c r="A35" s="379">
        <v>33</v>
      </c>
      <c r="B35" s="380" t="s">
        <v>488</v>
      </c>
      <c r="C35" s="379" t="s">
        <v>489</v>
      </c>
      <c r="D35" s="379" t="s">
        <v>81</v>
      </c>
      <c r="E35" s="380" t="s">
        <v>468</v>
      </c>
      <c r="F35" s="380" t="s">
        <v>389</v>
      </c>
      <c r="G35" s="380"/>
      <c r="H35" s="380" t="s">
        <v>490</v>
      </c>
      <c r="I35" s="379" t="s">
        <v>386</v>
      </c>
    </row>
    <row r="36" spans="1:9">
      <c r="A36" s="379">
        <v>34</v>
      </c>
      <c r="B36" s="380" t="s">
        <v>491</v>
      </c>
      <c r="C36" s="379" t="s">
        <v>492</v>
      </c>
      <c r="D36" s="379" t="s">
        <v>81</v>
      </c>
      <c r="E36" s="380" t="s">
        <v>468</v>
      </c>
      <c r="F36" s="380" t="s">
        <v>389</v>
      </c>
      <c r="G36" s="380"/>
      <c r="H36" s="380" t="s">
        <v>493</v>
      </c>
      <c r="I36" s="379" t="s">
        <v>386</v>
      </c>
    </row>
    <row r="37" spans="1:9">
      <c r="A37" s="379">
        <v>35</v>
      </c>
      <c r="B37" s="380" t="s">
        <v>494</v>
      </c>
      <c r="C37" s="379" t="s">
        <v>495</v>
      </c>
      <c r="D37" s="379" t="s">
        <v>81</v>
      </c>
      <c r="E37" s="380" t="s">
        <v>468</v>
      </c>
      <c r="F37" s="380" t="s">
        <v>389</v>
      </c>
      <c r="G37" s="380"/>
      <c r="H37" s="380" t="s">
        <v>496</v>
      </c>
      <c r="I37" s="379" t="s">
        <v>386</v>
      </c>
    </row>
    <row r="38" spans="1:9">
      <c r="A38" s="379">
        <v>36</v>
      </c>
      <c r="B38" s="380" t="s">
        <v>497</v>
      </c>
      <c r="C38" s="379" t="s">
        <v>498</v>
      </c>
      <c r="D38" s="379" t="s">
        <v>81</v>
      </c>
      <c r="E38" s="380" t="s">
        <v>468</v>
      </c>
      <c r="F38" s="380" t="s">
        <v>389</v>
      </c>
      <c r="G38" s="380"/>
      <c r="H38" s="380" t="s">
        <v>499</v>
      </c>
      <c r="I38" s="379" t="s">
        <v>386</v>
      </c>
    </row>
    <row r="39" spans="1:9">
      <c r="A39" s="379">
        <v>37</v>
      </c>
      <c r="B39" s="380" t="s">
        <v>500</v>
      </c>
      <c r="C39" s="379" t="s">
        <v>501</v>
      </c>
      <c r="D39" s="379" t="s">
        <v>81</v>
      </c>
      <c r="E39" s="380" t="s">
        <v>468</v>
      </c>
      <c r="F39" s="380" t="s">
        <v>389</v>
      </c>
      <c r="G39" s="380"/>
      <c r="H39" s="380" t="s">
        <v>502</v>
      </c>
      <c r="I39" s="379" t="s">
        <v>386</v>
      </c>
    </row>
    <row r="40" spans="1:9">
      <c r="A40" s="379">
        <v>38</v>
      </c>
      <c r="B40" s="380" t="s">
        <v>503</v>
      </c>
      <c r="C40" s="379" t="s">
        <v>504</v>
      </c>
      <c r="D40" s="379" t="s">
        <v>81</v>
      </c>
      <c r="E40" s="380" t="s">
        <v>468</v>
      </c>
      <c r="F40" s="380" t="s">
        <v>389</v>
      </c>
      <c r="G40" s="380"/>
      <c r="H40" s="380" t="s">
        <v>505</v>
      </c>
      <c r="I40" s="379" t="s">
        <v>386</v>
      </c>
    </row>
    <row r="41" spans="1:9" ht="25.2" thickBot="1">
      <c r="A41" s="379">
        <v>39</v>
      </c>
      <c r="B41" s="382" t="s">
        <v>506</v>
      </c>
      <c r="C41" s="381" t="s">
        <v>507</v>
      </c>
      <c r="D41" s="381" t="s">
        <v>81</v>
      </c>
      <c r="E41" s="382" t="s">
        <v>468</v>
      </c>
      <c r="F41" s="382" t="s">
        <v>389</v>
      </c>
      <c r="G41" s="382"/>
      <c r="H41" s="382" t="s">
        <v>508</v>
      </c>
      <c r="I41" s="381" t="s">
        <v>386</v>
      </c>
    </row>
    <row r="42" spans="1:9">
      <c r="A42" s="379">
        <v>40</v>
      </c>
      <c r="B42" s="384" t="s">
        <v>509</v>
      </c>
      <c r="C42" s="383" t="s">
        <v>510</v>
      </c>
      <c r="D42" s="383" t="s">
        <v>341</v>
      </c>
      <c r="E42" s="384" t="s">
        <v>398</v>
      </c>
      <c r="F42" s="384" t="s">
        <v>389</v>
      </c>
      <c r="G42" s="384"/>
      <c r="H42" s="384" t="s">
        <v>511</v>
      </c>
      <c r="I42" s="383" t="s">
        <v>386</v>
      </c>
    </row>
    <row r="43" spans="1:9">
      <c r="A43" s="379">
        <v>41</v>
      </c>
      <c r="B43" s="380" t="s">
        <v>512</v>
      </c>
      <c r="C43" s="379" t="s">
        <v>513</v>
      </c>
      <c r="D43" s="379" t="s">
        <v>341</v>
      </c>
      <c r="E43" s="380" t="s">
        <v>514</v>
      </c>
      <c r="F43" s="380" t="s">
        <v>398</v>
      </c>
      <c r="G43" s="380"/>
      <c r="H43" s="380" t="s">
        <v>515</v>
      </c>
      <c r="I43" s="379" t="s">
        <v>386</v>
      </c>
    </row>
    <row r="44" spans="1:9">
      <c r="A44" s="379">
        <v>42</v>
      </c>
      <c r="B44" s="380" t="s">
        <v>516</v>
      </c>
      <c r="C44" s="379" t="s">
        <v>517</v>
      </c>
      <c r="D44" s="379" t="s">
        <v>341</v>
      </c>
      <c r="E44" s="380" t="s">
        <v>514</v>
      </c>
      <c r="F44" s="380" t="s">
        <v>398</v>
      </c>
      <c r="G44" s="380"/>
      <c r="H44" s="380" t="s">
        <v>518</v>
      </c>
      <c r="I44" s="379" t="s">
        <v>386</v>
      </c>
    </row>
    <row r="45" spans="1:9" ht="25.2" thickBot="1">
      <c r="A45" s="379">
        <v>43</v>
      </c>
      <c r="B45" s="382" t="s">
        <v>519</v>
      </c>
      <c r="C45" s="381" t="s">
        <v>520</v>
      </c>
      <c r="D45" s="381" t="s">
        <v>341</v>
      </c>
      <c r="E45" s="382" t="s">
        <v>514</v>
      </c>
      <c r="F45" s="382" t="s">
        <v>398</v>
      </c>
      <c r="G45" s="382"/>
      <c r="H45" s="382" t="s">
        <v>521</v>
      </c>
      <c r="I45" s="385" t="s">
        <v>386</v>
      </c>
    </row>
    <row r="46" spans="1:9">
      <c r="A46" s="379">
        <v>44</v>
      </c>
      <c r="B46" s="384" t="s">
        <v>522</v>
      </c>
      <c r="C46" s="383" t="s">
        <v>523</v>
      </c>
      <c r="D46" s="383" t="s">
        <v>340</v>
      </c>
      <c r="E46" s="384" t="s">
        <v>514</v>
      </c>
      <c r="F46" s="384" t="s">
        <v>398</v>
      </c>
      <c r="G46" s="384" t="s">
        <v>389</v>
      </c>
      <c r="H46" s="384" t="s">
        <v>524</v>
      </c>
      <c r="I46" s="383" t="s">
        <v>386</v>
      </c>
    </row>
    <row r="47" spans="1:9">
      <c r="A47" s="379">
        <v>45</v>
      </c>
      <c r="B47" s="380" t="s">
        <v>525</v>
      </c>
      <c r="C47" s="379" t="s">
        <v>526</v>
      </c>
      <c r="D47" s="379" t="s">
        <v>76</v>
      </c>
      <c r="E47" s="380" t="s">
        <v>468</v>
      </c>
      <c r="F47" s="380" t="s">
        <v>389</v>
      </c>
      <c r="G47" s="380"/>
      <c r="H47" s="380" t="s">
        <v>527</v>
      </c>
      <c r="I47" s="379" t="s">
        <v>386</v>
      </c>
    </row>
    <row r="48" spans="1:9">
      <c r="A48" s="379">
        <v>46</v>
      </c>
      <c r="B48" s="380" t="s">
        <v>528</v>
      </c>
      <c r="C48" s="379" t="s">
        <v>529</v>
      </c>
      <c r="D48" s="379" t="s">
        <v>76</v>
      </c>
      <c r="E48" s="380" t="s">
        <v>468</v>
      </c>
      <c r="F48" s="380" t="s">
        <v>389</v>
      </c>
      <c r="G48" s="380"/>
      <c r="H48" s="380" t="s">
        <v>530</v>
      </c>
      <c r="I48" s="379" t="s">
        <v>386</v>
      </c>
    </row>
    <row r="49" spans="1:9">
      <c r="A49" s="379">
        <v>47</v>
      </c>
      <c r="B49" s="380" t="s">
        <v>531</v>
      </c>
      <c r="C49" s="379" t="s">
        <v>532</v>
      </c>
      <c r="D49" s="379" t="s">
        <v>76</v>
      </c>
      <c r="E49" s="380" t="s">
        <v>468</v>
      </c>
      <c r="F49" s="380" t="s">
        <v>389</v>
      </c>
      <c r="G49" s="380"/>
      <c r="H49" s="380" t="s">
        <v>533</v>
      </c>
      <c r="I49" s="379" t="s">
        <v>386</v>
      </c>
    </row>
    <row r="50" spans="1:9">
      <c r="A50" s="379">
        <v>48</v>
      </c>
      <c r="B50" s="380" t="s">
        <v>534</v>
      </c>
      <c r="C50" s="379" t="s">
        <v>535</v>
      </c>
      <c r="D50" s="379" t="s">
        <v>76</v>
      </c>
      <c r="E50" s="380" t="s">
        <v>468</v>
      </c>
      <c r="F50" s="380" t="s">
        <v>389</v>
      </c>
      <c r="G50" s="380"/>
      <c r="H50" s="380" t="s">
        <v>536</v>
      </c>
      <c r="I50" s="379" t="s">
        <v>386</v>
      </c>
    </row>
    <row r="51" spans="1:9">
      <c r="A51" s="379">
        <v>49</v>
      </c>
      <c r="B51" s="380" t="s">
        <v>537</v>
      </c>
      <c r="C51" s="379" t="s">
        <v>538</v>
      </c>
      <c r="D51" s="379" t="s">
        <v>76</v>
      </c>
      <c r="E51" s="380" t="s">
        <v>468</v>
      </c>
      <c r="F51" s="380" t="s">
        <v>389</v>
      </c>
      <c r="G51" s="380"/>
      <c r="H51" s="380" t="s">
        <v>539</v>
      </c>
      <c r="I51" s="379" t="s">
        <v>386</v>
      </c>
    </row>
    <row r="52" spans="1:9">
      <c r="A52" s="379">
        <v>50</v>
      </c>
      <c r="B52" s="380" t="s">
        <v>540</v>
      </c>
      <c r="C52" s="379" t="s">
        <v>541</v>
      </c>
      <c r="D52" s="379" t="s">
        <v>76</v>
      </c>
      <c r="E52" s="380" t="s">
        <v>468</v>
      </c>
      <c r="F52" s="380" t="s">
        <v>389</v>
      </c>
      <c r="G52" s="380"/>
      <c r="H52" s="380" t="s">
        <v>542</v>
      </c>
      <c r="I52" s="379" t="s">
        <v>386</v>
      </c>
    </row>
    <row r="53" spans="1:9">
      <c r="A53" s="379">
        <v>51</v>
      </c>
      <c r="B53" s="380" t="s">
        <v>497</v>
      </c>
      <c r="C53" s="379" t="s">
        <v>498</v>
      </c>
      <c r="D53" s="379" t="s">
        <v>76</v>
      </c>
      <c r="E53" s="380" t="s">
        <v>468</v>
      </c>
      <c r="F53" s="380" t="s">
        <v>389</v>
      </c>
      <c r="G53" s="380"/>
      <c r="H53" s="380" t="s">
        <v>499</v>
      </c>
      <c r="I53" s="379" t="s">
        <v>386</v>
      </c>
    </row>
    <row r="54" spans="1:9">
      <c r="A54" s="379">
        <v>52</v>
      </c>
      <c r="B54" s="380" t="s">
        <v>543</v>
      </c>
      <c r="C54" s="379" t="s">
        <v>544</v>
      </c>
      <c r="D54" s="379" t="s">
        <v>76</v>
      </c>
      <c r="E54" s="380" t="s">
        <v>468</v>
      </c>
      <c r="F54" s="380" t="s">
        <v>389</v>
      </c>
      <c r="G54" s="380"/>
      <c r="H54" s="380" t="s">
        <v>545</v>
      </c>
      <c r="I54" s="379" t="s">
        <v>386</v>
      </c>
    </row>
    <row r="55" spans="1:9">
      <c r="A55" s="379">
        <v>53</v>
      </c>
      <c r="B55" s="380" t="s">
        <v>546</v>
      </c>
      <c r="C55" s="379" t="s">
        <v>547</v>
      </c>
      <c r="D55" s="379" t="s">
        <v>76</v>
      </c>
      <c r="E55" s="380" t="s">
        <v>468</v>
      </c>
      <c r="F55" s="380" t="s">
        <v>389</v>
      </c>
      <c r="G55" s="380"/>
      <c r="H55" s="380" t="s">
        <v>548</v>
      </c>
      <c r="I55" s="379" t="s">
        <v>386</v>
      </c>
    </row>
    <row r="56" spans="1:9">
      <c r="A56" s="379">
        <v>54</v>
      </c>
      <c r="B56" s="380" t="s">
        <v>549</v>
      </c>
      <c r="C56" s="379" t="s">
        <v>471</v>
      </c>
      <c r="D56" s="379" t="s">
        <v>76</v>
      </c>
      <c r="E56" s="380" t="s">
        <v>468</v>
      </c>
      <c r="F56" s="380" t="s">
        <v>389</v>
      </c>
      <c r="G56" s="380"/>
      <c r="H56" s="380" t="s">
        <v>550</v>
      </c>
      <c r="I56" s="379" t="s">
        <v>386</v>
      </c>
    </row>
    <row r="57" spans="1:9">
      <c r="A57" s="379">
        <v>55</v>
      </c>
      <c r="B57" s="380" t="s">
        <v>551</v>
      </c>
      <c r="C57" s="379" t="s">
        <v>552</v>
      </c>
      <c r="D57" s="379" t="s">
        <v>76</v>
      </c>
      <c r="E57" s="380" t="s">
        <v>468</v>
      </c>
      <c r="F57" s="380" t="s">
        <v>389</v>
      </c>
      <c r="G57" s="380"/>
      <c r="H57" s="380" t="s">
        <v>553</v>
      </c>
      <c r="I57" s="379" t="s">
        <v>386</v>
      </c>
    </row>
    <row r="58" spans="1:9">
      <c r="A58" s="379">
        <v>56</v>
      </c>
      <c r="B58" s="380" t="s">
        <v>554</v>
      </c>
      <c r="C58" s="379" t="s">
        <v>555</v>
      </c>
      <c r="D58" s="379" t="s">
        <v>556</v>
      </c>
      <c r="E58" s="380" t="s">
        <v>468</v>
      </c>
      <c r="F58" s="380" t="s">
        <v>389</v>
      </c>
      <c r="G58" s="380"/>
      <c r="H58" s="380" t="s">
        <v>557</v>
      </c>
      <c r="I58" s="379" t="s">
        <v>386</v>
      </c>
    </row>
    <row r="59" spans="1:9">
      <c r="A59" s="379">
        <v>57</v>
      </c>
      <c r="B59" s="380" t="s">
        <v>558</v>
      </c>
      <c r="C59" s="379" t="s">
        <v>559</v>
      </c>
      <c r="D59" s="379" t="s">
        <v>560</v>
      </c>
      <c r="E59" s="380" t="s">
        <v>514</v>
      </c>
      <c r="F59" s="380" t="s">
        <v>398</v>
      </c>
      <c r="G59" s="380"/>
      <c r="H59" s="380" t="s">
        <v>561</v>
      </c>
      <c r="I59" s="379" t="s">
        <v>386</v>
      </c>
    </row>
    <row r="60" spans="1:9">
      <c r="A60" s="379"/>
    </row>
  </sheetData>
  <autoFilter ref="A2:I59" xr:uid="{A5908D1E-CDDC-4759-8B65-08A79E8F228F}"/>
  <pageMargins left="0.7" right="0.7" top="0.45" bottom="0.46" header="0.3" footer="0.3"/>
  <pageSetup paperSize="9" scale="34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B834E-4424-40A6-AA30-BA92F81FD15C}">
  <sheetPr>
    <tabColor rgb="FFFFC000"/>
  </sheetPr>
  <dimension ref="A2:I55"/>
  <sheetViews>
    <sheetView zoomScale="70" zoomScaleNormal="70" workbookViewId="0">
      <selection activeCell="K38" sqref="K38"/>
    </sheetView>
  </sheetViews>
  <sheetFormatPr defaultColWidth="8.9296875" defaultRowHeight="16.8"/>
  <cols>
    <col min="1" max="1" width="3.796875" style="322" customWidth="1"/>
    <col min="2" max="2" width="54.9296875" style="321" customWidth="1"/>
    <col min="3" max="3" width="8.59765625" style="324" customWidth="1"/>
    <col min="4" max="4" width="4.06640625" style="324" customWidth="1"/>
    <col min="5" max="5" width="4" style="324" customWidth="1"/>
    <col min="6" max="6" width="36.33203125" style="321" customWidth="1"/>
    <col min="7" max="7" width="8.9296875" style="321"/>
    <col min="8" max="8" width="10.06640625" style="321" customWidth="1"/>
    <col min="9" max="16384" width="8.9296875" style="321"/>
  </cols>
  <sheetData>
    <row r="2" spans="1:9">
      <c r="A2" s="314"/>
      <c r="B2" s="315" t="s">
        <v>95</v>
      </c>
      <c r="C2" s="316"/>
      <c r="D2" s="317" t="s">
        <v>223</v>
      </c>
      <c r="E2" s="318" t="s">
        <v>224</v>
      </c>
      <c r="F2" s="319"/>
      <c r="G2" s="320"/>
      <c r="H2" s="320"/>
      <c r="I2" s="320"/>
    </row>
    <row r="3" spans="1:9">
      <c r="B3" s="323" t="s">
        <v>246</v>
      </c>
      <c r="C3" s="321"/>
      <c r="H3" s="325"/>
      <c r="I3" s="325"/>
    </row>
    <row r="4" spans="1:9">
      <c r="A4" s="322">
        <v>1</v>
      </c>
      <c r="B4" s="328" t="s">
        <v>198</v>
      </c>
      <c r="D4" s="324" t="s">
        <v>225</v>
      </c>
      <c r="E4" s="326"/>
      <c r="F4" s="325"/>
    </row>
    <row r="5" spans="1:9">
      <c r="A5" s="322">
        <v>2</v>
      </c>
      <c r="B5" s="323" t="s">
        <v>199</v>
      </c>
      <c r="E5" s="326"/>
      <c r="F5" s="325"/>
    </row>
    <row r="6" spans="1:9">
      <c r="B6" s="328" t="s">
        <v>250</v>
      </c>
      <c r="E6" s="326"/>
      <c r="F6" s="325"/>
    </row>
    <row r="7" spans="1:9">
      <c r="A7" s="322">
        <v>3</v>
      </c>
      <c r="B7" s="328" t="s">
        <v>251</v>
      </c>
      <c r="D7" s="324" t="s">
        <v>225</v>
      </c>
      <c r="E7" s="326"/>
      <c r="F7" s="325"/>
    </row>
    <row r="8" spans="1:9">
      <c r="A8" s="322">
        <v>4</v>
      </c>
      <c r="B8" s="328" t="s">
        <v>201</v>
      </c>
      <c r="D8" s="324" t="s">
        <v>225</v>
      </c>
      <c r="E8" s="326"/>
      <c r="F8" s="325"/>
    </row>
    <row r="9" spans="1:9">
      <c r="A9" s="322">
        <v>7</v>
      </c>
      <c r="B9" s="328" t="s">
        <v>229</v>
      </c>
      <c r="D9" s="324" t="s">
        <v>225</v>
      </c>
      <c r="E9" s="326"/>
      <c r="F9" s="325"/>
    </row>
    <row r="10" spans="1:9">
      <c r="B10" s="328" t="s">
        <v>255</v>
      </c>
      <c r="E10" s="326"/>
      <c r="F10" s="325"/>
    </row>
    <row r="11" spans="1:9">
      <c r="A11" s="322">
        <v>8</v>
      </c>
      <c r="B11" s="328" t="s">
        <v>89</v>
      </c>
      <c r="D11" s="324" t="s">
        <v>225</v>
      </c>
      <c r="E11" s="326"/>
      <c r="F11" s="325"/>
    </row>
    <row r="12" spans="1:9">
      <c r="B12" s="328" t="s">
        <v>252</v>
      </c>
      <c r="E12" s="326"/>
      <c r="F12" s="325"/>
    </row>
    <row r="13" spans="1:9">
      <c r="A13" s="322">
        <v>9</v>
      </c>
      <c r="B13" s="328" t="s">
        <v>253</v>
      </c>
      <c r="D13" s="324" t="s">
        <v>225</v>
      </c>
      <c r="E13" s="326"/>
      <c r="F13" s="325"/>
    </row>
    <row r="14" spans="1:9">
      <c r="B14" s="328" t="s">
        <v>256</v>
      </c>
      <c r="E14" s="326"/>
      <c r="F14" s="325"/>
    </row>
    <row r="15" spans="1:9">
      <c r="A15" s="322">
        <v>10</v>
      </c>
      <c r="B15" s="328" t="s">
        <v>233</v>
      </c>
      <c r="E15" s="326"/>
      <c r="F15" s="325"/>
    </row>
    <row r="16" spans="1:9">
      <c r="A16" s="322">
        <v>11</v>
      </c>
      <c r="B16" s="329" t="s">
        <v>254</v>
      </c>
      <c r="D16" s="324" t="s">
        <v>225</v>
      </c>
      <c r="E16" s="326"/>
      <c r="F16" s="325"/>
    </row>
    <row r="17" spans="1:9">
      <c r="A17" s="322">
        <v>12</v>
      </c>
      <c r="B17" s="328" t="s">
        <v>271</v>
      </c>
      <c r="D17" s="324" t="s">
        <v>225</v>
      </c>
      <c r="E17" s="326"/>
      <c r="F17" s="325"/>
    </row>
    <row r="18" spans="1:9">
      <c r="A18" s="322">
        <v>12</v>
      </c>
      <c r="B18" s="328" t="s">
        <v>206</v>
      </c>
      <c r="D18" s="324" t="s">
        <v>225</v>
      </c>
      <c r="E18" s="326"/>
      <c r="F18" s="325"/>
    </row>
    <row r="19" spans="1:9">
      <c r="A19" s="322">
        <v>13</v>
      </c>
      <c r="B19" s="323" t="s">
        <v>208</v>
      </c>
    </row>
    <row r="20" spans="1:9" s="324" customFormat="1">
      <c r="A20" s="322">
        <v>14</v>
      </c>
      <c r="B20" s="329" t="s">
        <v>247</v>
      </c>
      <c r="C20" s="321"/>
      <c r="D20" s="324" t="s">
        <v>225</v>
      </c>
      <c r="F20" s="321"/>
      <c r="G20" s="321"/>
      <c r="H20" s="321"/>
      <c r="I20" s="321"/>
    </row>
    <row r="21" spans="1:9" s="324" customFormat="1">
      <c r="A21" s="322">
        <v>15</v>
      </c>
      <c r="B21" s="329" t="s">
        <v>257</v>
      </c>
      <c r="C21" s="321"/>
      <c r="D21" s="324" t="s">
        <v>225</v>
      </c>
      <c r="F21" s="321"/>
      <c r="G21" s="321"/>
      <c r="H21" s="321"/>
      <c r="I21" s="321"/>
    </row>
    <row r="22" spans="1:9" s="324" customFormat="1">
      <c r="A22" s="322">
        <v>16</v>
      </c>
      <c r="B22" s="329" t="s">
        <v>258</v>
      </c>
      <c r="C22" s="321"/>
      <c r="F22" s="321"/>
      <c r="G22" s="321"/>
      <c r="H22" s="321"/>
      <c r="I22" s="321"/>
    </row>
    <row r="23" spans="1:9" s="324" customFormat="1">
      <c r="A23" s="322">
        <v>17</v>
      </c>
      <c r="B23" s="329" t="s">
        <v>259</v>
      </c>
      <c r="C23" s="321"/>
      <c r="F23" s="321"/>
      <c r="G23" s="321"/>
      <c r="H23" s="321"/>
      <c r="I23" s="321"/>
    </row>
    <row r="24" spans="1:9" s="324" customFormat="1">
      <c r="A24" s="322">
        <v>18</v>
      </c>
      <c r="B24" s="323" t="s">
        <v>248</v>
      </c>
      <c r="F24" s="321"/>
      <c r="G24" s="321"/>
      <c r="H24" s="321"/>
      <c r="I24" s="321"/>
    </row>
    <row r="25" spans="1:9" s="324" customFormat="1">
      <c r="A25" s="322">
        <v>19</v>
      </c>
      <c r="B25" s="328" t="s">
        <v>213</v>
      </c>
      <c r="D25" s="324" t="s">
        <v>225</v>
      </c>
      <c r="F25" s="321"/>
      <c r="G25" s="321"/>
      <c r="H25" s="321"/>
      <c r="I25" s="321"/>
    </row>
    <row r="26" spans="1:9" s="324" customFormat="1">
      <c r="A26" s="322">
        <v>20</v>
      </c>
      <c r="B26" s="329" t="s">
        <v>238</v>
      </c>
      <c r="D26" s="324" t="s">
        <v>225</v>
      </c>
      <c r="F26" s="321"/>
      <c r="G26" s="321"/>
      <c r="H26" s="321"/>
      <c r="I26" s="321"/>
    </row>
    <row r="27" spans="1:9" s="324" customFormat="1">
      <c r="A27" s="322">
        <v>21</v>
      </c>
      <c r="B27" s="327" t="s">
        <v>260</v>
      </c>
      <c r="F27" s="321"/>
      <c r="G27" s="321"/>
      <c r="H27" s="321"/>
      <c r="I27" s="321"/>
    </row>
    <row r="28" spans="1:9" s="324" customFormat="1">
      <c r="A28" s="322">
        <v>22</v>
      </c>
      <c r="B28" s="328" t="s">
        <v>213</v>
      </c>
      <c r="F28" s="321"/>
      <c r="G28" s="321"/>
      <c r="H28" s="321"/>
      <c r="I28" s="321"/>
    </row>
    <row r="29" spans="1:9" s="324" customFormat="1">
      <c r="A29" s="322">
        <v>23</v>
      </c>
      <c r="B29" s="328" t="s">
        <v>313</v>
      </c>
      <c r="F29" s="321"/>
      <c r="G29" s="321"/>
      <c r="H29" s="321"/>
      <c r="I29" s="321"/>
    </row>
    <row r="30" spans="1:9" s="324" customFormat="1">
      <c r="A30" s="322">
        <v>24</v>
      </c>
      <c r="B30" s="328" t="s">
        <v>241</v>
      </c>
      <c r="F30" s="321"/>
      <c r="G30" s="321"/>
      <c r="H30" s="321"/>
      <c r="I30" s="321"/>
    </row>
    <row r="31" spans="1:9" s="324" customFormat="1">
      <c r="A31" s="322">
        <v>25</v>
      </c>
      <c r="B31" s="328" t="s">
        <v>217</v>
      </c>
      <c r="F31" s="321"/>
      <c r="G31" s="321"/>
      <c r="H31" s="321"/>
      <c r="I31" s="321"/>
    </row>
    <row r="32" spans="1:9" s="324" customFormat="1">
      <c r="A32" s="322">
        <v>26</v>
      </c>
      <c r="B32" s="328" t="s">
        <v>242</v>
      </c>
      <c r="F32" s="321"/>
      <c r="G32" s="321"/>
      <c r="H32" s="321"/>
      <c r="I32" s="321"/>
    </row>
    <row r="33" spans="1:9" s="324" customFormat="1">
      <c r="A33" s="322">
        <v>27</v>
      </c>
      <c r="B33" s="327" t="s">
        <v>261</v>
      </c>
      <c r="F33" s="321"/>
      <c r="G33" s="321"/>
      <c r="H33" s="321"/>
      <c r="I33" s="321"/>
    </row>
    <row r="34" spans="1:9" s="324" customFormat="1">
      <c r="A34" s="322">
        <v>28</v>
      </c>
      <c r="B34" s="328" t="s">
        <v>213</v>
      </c>
      <c r="F34" s="321"/>
      <c r="G34" s="321"/>
      <c r="H34" s="321"/>
      <c r="I34" s="321"/>
    </row>
    <row r="35" spans="1:9" s="324" customFormat="1">
      <c r="A35" s="322">
        <v>29</v>
      </c>
      <c r="B35" s="328" t="s">
        <v>313</v>
      </c>
      <c r="F35" s="321"/>
      <c r="G35" s="321"/>
      <c r="H35" s="321"/>
      <c r="I35" s="321"/>
    </row>
    <row r="36" spans="1:9" s="324" customFormat="1">
      <c r="A36" s="322">
        <v>30</v>
      </c>
      <c r="B36" s="328" t="s">
        <v>241</v>
      </c>
      <c r="F36" s="321"/>
      <c r="G36" s="321"/>
      <c r="H36" s="321"/>
      <c r="I36" s="321"/>
    </row>
    <row r="37" spans="1:9" s="324" customFormat="1">
      <c r="A37" s="322">
        <v>31</v>
      </c>
      <c r="B37" s="328" t="s">
        <v>217</v>
      </c>
      <c r="F37" s="321"/>
      <c r="G37" s="321"/>
      <c r="H37" s="321"/>
      <c r="I37" s="321"/>
    </row>
    <row r="38" spans="1:9" s="324" customFormat="1">
      <c r="A38" s="322">
        <v>32</v>
      </c>
      <c r="B38" s="328" t="s">
        <v>242</v>
      </c>
      <c r="F38" s="321"/>
      <c r="G38" s="321"/>
      <c r="H38" s="321"/>
      <c r="I38" s="321"/>
    </row>
    <row r="39" spans="1:9" s="324" customFormat="1">
      <c r="A39" s="322">
        <v>33</v>
      </c>
      <c r="B39" s="327" t="s">
        <v>262</v>
      </c>
      <c r="F39" s="321"/>
      <c r="G39" s="321"/>
      <c r="H39" s="321"/>
      <c r="I39" s="321"/>
    </row>
    <row r="40" spans="1:9" s="324" customFormat="1">
      <c r="A40" s="322">
        <v>34</v>
      </c>
      <c r="B40" s="328" t="s">
        <v>213</v>
      </c>
      <c r="F40" s="321"/>
      <c r="G40" s="321"/>
      <c r="H40" s="321"/>
      <c r="I40" s="321"/>
    </row>
    <row r="41" spans="1:9" s="324" customFormat="1">
      <c r="A41" s="322">
        <v>35</v>
      </c>
      <c r="B41" s="328" t="s">
        <v>313</v>
      </c>
      <c r="F41" s="321"/>
      <c r="G41" s="321"/>
      <c r="H41" s="321"/>
      <c r="I41" s="321"/>
    </row>
    <row r="42" spans="1:9" s="324" customFormat="1">
      <c r="A42" s="322">
        <v>36</v>
      </c>
      <c r="B42" s="328" t="s">
        <v>241</v>
      </c>
      <c r="F42" s="321"/>
      <c r="G42" s="321"/>
      <c r="H42" s="321"/>
      <c r="I42" s="321"/>
    </row>
    <row r="43" spans="1:9" s="324" customFormat="1">
      <c r="A43" s="322">
        <v>37</v>
      </c>
      <c r="B43" s="328" t="s">
        <v>217</v>
      </c>
      <c r="F43" s="321"/>
      <c r="G43" s="321"/>
      <c r="H43" s="321"/>
      <c r="I43" s="321"/>
    </row>
    <row r="44" spans="1:9" s="324" customFormat="1">
      <c r="A44" s="322">
        <v>38</v>
      </c>
      <c r="B44" s="328" t="s">
        <v>242</v>
      </c>
      <c r="F44" s="321"/>
      <c r="G44" s="321"/>
      <c r="H44" s="321"/>
      <c r="I44" s="321"/>
    </row>
    <row r="45" spans="1:9" s="324" customFormat="1">
      <c r="A45" s="322">
        <v>39</v>
      </c>
      <c r="B45" s="323" t="s">
        <v>220</v>
      </c>
      <c r="F45" s="321"/>
      <c r="G45" s="321"/>
      <c r="H45" s="321"/>
      <c r="I45" s="321"/>
    </row>
    <row r="46" spans="1:9" s="324" customFormat="1">
      <c r="A46" s="322">
        <v>40</v>
      </c>
      <c r="B46" s="328" t="s">
        <v>243</v>
      </c>
      <c r="D46" s="324" t="s">
        <v>225</v>
      </c>
      <c r="F46" s="321"/>
      <c r="G46" s="321"/>
      <c r="H46" s="321"/>
      <c r="I46" s="321"/>
    </row>
    <row r="47" spans="1:9" s="324" customFormat="1">
      <c r="A47" s="322">
        <v>41</v>
      </c>
      <c r="B47" s="328" t="s">
        <v>221</v>
      </c>
      <c r="D47" s="324" t="s">
        <v>225</v>
      </c>
      <c r="F47" s="321"/>
      <c r="G47" s="321"/>
      <c r="H47" s="321"/>
      <c r="I47" s="321"/>
    </row>
    <row r="48" spans="1:9">
      <c r="A48" s="322">
        <v>42</v>
      </c>
      <c r="B48" s="328" t="s">
        <v>245</v>
      </c>
      <c r="E48" s="324" t="s">
        <v>225</v>
      </c>
    </row>
    <row r="49" spans="1:6">
      <c r="A49" s="322">
        <v>43</v>
      </c>
      <c r="B49" s="323" t="s">
        <v>249</v>
      </c>
    </row>
    <row r="50" spans="1:6">
      <c r="A50" s="322">
        <v>44</v>
      </c>
    </row>
    <row r="51" spans="1:6" ht="17.399999999999999" thickBot="1">
      <c r="A51" s="363"/>
      <c r="B51" s="364"/>
      <c r="C51" s="365"/>
      <c r="D51" s="365"/>
      <c r="E51" s="365"/>
      <c r="F51" s="364"/>
    </row>
    <row r="52" spans="1:6">
      <c r="B52" s="357" t="s">
        <v>298</v>
      </c>
    </row>
    <row r="53" spans="1:6">
      <c r="A53" s="358"/>
      <c r="B53" s="359" t="s">
        <v>356</v>
      </c>
    </row>
    <row r="54" spans="1:6">
      <c r="A54" s="360"/>
      <c r="B54" s="361" t="s">
        <v>366</v>
      </c>
    </row>
    <row r="55" spans="1:6">
      <c r="A55" s="360"/>
      <c r="B55" s="362" t="s">
        <v>367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04027-8C10-424A-B132-A4CF12384974}">
  <sheetPr>
    <tabColor rgb="FF00B0F0"/>
  </sheetPr>
  <dimension ref="A2:N55"/>
  <sheetViews>
    <sheetView topLeftCell="A61" zoomScaleNormal="100" workbookViewId="0">
      <selection activeCell="B45" sqref="B45"/>
    </sheetView>
  </sheetViews>
  <sheetFormatPr defaultColWidth="8.9296875" defaultRowHeight="21.9" customHeight="1"/>
  <cols>
    <col min="1" max="1" width="3.796875" style="341" customWidth="1"/>
    <col min="2" max="2" width="59.33203125" style="340" customWidth="1"/>
    <col min="3" max="3" width="4.06640625" style="343" customWidth="1"/>
    <col min="4" max="4" width="4" style="343" customWidth="1"/>
    <col min="5" max="5" width="36.33203125" style="340" customWidth="1"/>
    <col min="6" max="6" width="8.9296875" style="340"/>
    <col min="7" max="7" width="10.06640625" style="340" customWidth="1"/>
    <col min="8" max="16384" width="8.9296875" style="340"/>
  </cols>
  <sheetData>
    <row r="2" spans="1:8" ht="21.9" customHeight="1">
      <c r="A2" s="334"/>
      <c r="B2" s="335" t="s">
        <v>95</v>
      </c>
      <c r="C2" s="336" t="s">
        <v>223</v>
      </c>
      <c r="D2" s="337" t="s">
        <v>224</v>
      </c>
      <c r="E2" s="338"/>
      <c r="F2" s="339"/>
      <c r="G2" s="339"/>
      <c r="H2" s="339"/>
    </row>
    <row r="3" spans="1:8" ht="21.9" customHeight="1">
      <c r="B3" s="342" t="s">
        <v>226</v>
      </c>
      <c r="G3" s="344"/>
      <c r="H3" s="344"/>
    </row>
    <row r="4" spans="1:8" ht="21.9" customHeight="1">
      <c r="A4" s="341">
        <v>1</v>
      </c>
      <c r="B4" s="340" t="s">
        <v>198</v>
      </c>
      <c r="C4" s="343" t="s">
        <v>225</v>
      </c>
      <c r="D4" s="345"/>
      <c r="E4" s="344"/>
    </row>
    <row r="5" spans="1:8" ht="21.9" customHeight="1">
      <c r="A5" s="341">
        <v>2</v>
      </c>
      <c r="B5" s="342" t="s">
        <v>199</v>
      </c>
      <c r="D5" s="345"/>
      <c r="E5" s="344"/>
    </row>
    <row r="6" spans="1:8" ht="21.9" customHeight="1">
      <c r="A6" s="341">
        <v>3</v>
      </c>
      <c r="B6" s="340" t="s">
        <v>200</v>
      </c>
      <c r="C6" s="343" t="s">
        <v>225</v>
      </c>
      <c r="D6" s="345"/>
      <c r="E6" s="344" t="s">
        <v>590</v>
      </c>
    </row>
    <row r="7" spans="1:8" ht="21.9" customHeight="1">
      <c r="D7" s="345"/>
      <c r="E7" s="369" t="s">
        <v>589</v>
      </c>
    </row>
    <row r="8" spans="1:8" ht="21.9" customHeight="1">
      <c r="A8" s="341">
        <v>4</v>
      </c>
      <c r="B8" s="340" t="s">
        <v>201</v>
      </c>
      <c r="C8" s="343" t="s">
        <v>225</v>
      </c>
      <c r="D8" s="345"/>
      <c r="E8" s="344"/>
    </row>
    <row r="9" spans="1:8" ht="21.9" customHeight="1">
      <c r="A9" s="341">
        <v>5</v>
      </c>
      <c r="B9" s="340" t="s">
        <v>227</v>
      </c>
      <c r="C9" s="343" t="s">
        <v>225</v>
      </c>
      <c r="D9" s="345"/>
      <c r="E9" s="344"/>
    </row>
    <row r="10" spans="1:8" ht="21.9" customHeight="1">
      <c r="A10" s="341">
        <v>6</v>
      </c>
      <c r="B10" s="340" t="s">
        <v>228</v>
      </c>
      <c r="C10" s="343" t="s">
        <v>225</v>
      </c>
      <c r="D10" s="345"/>
      <c r="E10" s="344"/>
    </row>
    <row r="11" spans="1:8" ht="21.9" customHeight="1">
      <c r="A11" s="341">
        <v>7</v>
      </c>
      <c r="B11" s="340" t="s">
        <v>229</v>
      </c>
      <c r="C11" s="343" t="s">
        <v>225</v>
      </c>
      <c r="D11" s="345"/>
      <c r="E11" s="344"/>
    </row>
    <row r="12" spans="1:8" ht="21.9" customHeight="1">
      <c r="A12" s="341">
        <v>8</v>
      </c>
      <c r="B12" s="340" t="s">
        <v>230</v>
      </c>
      <c r="C12" s="343" t="s">
        <v>225</v>
      </c>
      <c r="D12" s="345"/>
      <c r="E12" s="344"/>
    </row>
    <row r="13" spans="1:8" ht="21.9" customHeight="1">
      <c r="A13" s="341">
        <v>9</v>
      </c>
      <c r="B13" s="340" t="s">
        <v>231</v>
      </c>
      <c r="C13" s="343" t="s">
        <v>225</v>
      </c>
      <c r="D13" s="345"/>
      <c r="E13" s="344"/>
    </row>
    <row r="14" spans="1:8" ht="21.9" customHeight="1">
      <c r="A14" s="341">
        <v>10</v>
      </c>
      <c r="B14" s="340" t="s">
        <v>233</v>
      </c>
      <c r="D14" s="345"/>
      <c r="E14" s="344"/>
    </row>
    <row r="15" spans="1:8" ht="21.9" customHeight="1">
      <c r="A15" s="341">
        <v>11</v>
      </c>
      <c r="B15" s="340" t="s">
        <v>232</v>
      </c>
      <c r="C15" s="343" t="s">
        <v>225</v>
      </c>
      <c r="D15" s="345"/>
      <c r="E15" s="344"/>
    </row>
    <row r="16" spans="1:8" ht="21.9" customHeight="1">
      <c r="A16" s="341">
        <v>12</v>
      </c>
      <c r="B16" s="340" t="s">
        <v>206</v>
      </c>
      <c r="C16" s="343" t="s">
        <v>225</v>
      </c>
      <c r="D16" s="345"/>
      <c r="E16" s="344"/>
    </row>
    <row r="17" spans="1:3" ht="21.9" customHeight="1">
      <c r="A17" s="341">
        <v>13</v>
      </c>
      <c r="B17" s="342" t="s">
        <v>208</v>
      </c>
    </row>
    <row r="18" spans="1:3" ht="21.9" customHeight="1">
      <c r="A18" s="341">
        <v>14</v>
      </c>
      <c r="B18" s="346" t="s">
        <v>234</v>
      </c>
      <c r="C18" s="343" t="s">
        <v>225</v>
      </c>
    </row>
    <row r="19" spans="1:3" ht="21.9" customHeight="1">
      <c r="A19" s="341">
        <v>15</v>
      </c>
      <c r="B19" s="346" t="s">
        <v>235</v>
      </c>
      <c r="C19" s="343" t="s">
        <v>225</v>
      </c>
    </row>
    <row r="20" spans="1:3" ht="21.9" customHeight="1">
      <c r="A20" s="341">
        <v>18</v>
      </c>
      <c r="B20" s="342" t="s">
        <v>236</v>
      </c>
    </row>
    <row r="21" spans="1:3" ht="21.9" customHeight="1">
      <c r="A21" s="341">
        <v>18</v>
      </c>
      <c r="B21" s="340" t="s">
        <v>213</v>
      </c>
      <c r="C21" s="343" t="s">
        <v>225</v>
      </c>
    </row>
    <row r="22" spans="1:3" ht="42.6" customHeight="1">
      <c r="A22" s="341">
        <v>19</v>
      </c>
      <c r="B22" s="346" t="s">
        <v>238</v>
      </c>
      <c r="C22" s="343" t="s">
        <v>225</v>
      </c>
    </row>
    <row r="23" spans="1:3" ht="21.9" customHeight="1">
      <c r="A23" s="341">
        <v>28</v>
      </c>
      <c r="B23" s="342" t="s">
        <v>237</v>
      </c>
    </row>
    <row r="24" spans="1:3" ht="21.9" customHeight="1">
      <c r="A24" s="341">
        <v>29</v>
      </c>
      <c r="B24" s="340" t="s">
        <v>218</v>
      </c>
      <c r="C24" s="343" t="s">
        <v>225</v>
      </c>
    </row>
    <row r="25" spans="1:3" ht="46.5" customHeight="1">
      <c r="A25" s="341">
        <v>30</v>
      </c>
      <c r="B25" s="346" t="s">
        <v>239</v>
      </c>
      <c r="C25" s="343" t="s">
        <v>225</v>
      </c>
    </row>
    <row r="26" spans="1:3" ht="21.9" customHeight="1">
      <c r="A26" s="341">
        <v>31</v>
      </c>
      <c r="B26" s="340" t="s">
        <v>240</v>
      </c>
      <c r="C26" s="343" t="s">
        <v>225</v>
      </c>
    </row>
    <row r="27" spans="1:3" ht="21.9" customHeight="1">
      <c r="A27" s="341">
        <v>34</v>
      </c>
      <c r="B27" s="340" t="s">
        <v>215</v>
      </c>
      <c r="C27" s="343" t="s">
        <v>225</v>
      </c>
    </row>
    <row r="28" spans="1:3" ht="21.9" customHeight="1">
      <c r="A28" s="341">
        <v>35</v>
      </c>
      <c r="B28" s="340" t="s">
        <v>241</v>
      </c>
      <c r="C28" s="343" t="s">
        <v>225</v>
      </c>
    </row>
    <row r="29" spans="1:3" ht="21.9" customHeight="1">
      <c r="A29" s="341">
        <v>36</v>
      </c>
      <c r="B29" s="340" t="s">
        <v>217</v>
      </c>
      <c r="C29" s="343" t="s">
        <v>225</v>
      </c>
    </row>
    <row r="30" spans="1:3" ht="21.9" customHeight="1">
      <c r="A30" s="341">
        <v>37</v>
      </c>
      <c r="B30" s="340" t="s">
        <v>242</v>
      </c>
      <c r="C30" s="343" t="s">
        <v>225</v>
      </c>
    </row>
    <row r="31" spans="1:3" ht="21.9" customHeight="1">
      <c r="A31" s="341">
        <v>38</v>
      </c>
      <c r="B31" s="342" t="s">
        <v>220</v>
      </c>
    </row>
    <row r="32" spans="1:3" ht="21.9" customHeight="1">
      <c r="A32" s="341">
        <v>39</v>
      </c>
      <c r="B32" s="340" t="s">
        <v>243</v>
      </c>
      <c r="C32" s="343" t="s">
        <v>225</v>
      </c>
    </row>
    <row r="33" spans="1:14" ht="21.9" customHeight="1">
      <c r="A33" s="341">
        <v>40</v>
      </c>
      <c r="B33" s="340" t="s">
        <v>221</v>
      </c>
      <c r="C33" s="343" t="s">
        <v>225</v>
      </c>
    </row>
    <row r="34" spans="1:14" ht="21.9" customHeight="1">
      <c r="A34" s="341">
        <v>41</v>
      </c>
      <c r="B34" s="340" t="s">
        <v>245</v>
      </c>
      <c r="D34" s="343" t="s">
        <v>225</v>
      </c>
    </row>
    <row r="35" spans="1:14" ht="21.9" customHeight="1">
      <c r="A35" s="341">
        <v>42</v>
      </c>
      <c r="B35" s="342" t="s">
        <v>244</v>
      </c>
    </row>
    <row r="36" spans="1:14" ht="21.9" customHeight="1">
      <c r="A36" s="341">
        <v>43</v>
      </c>
    </row>
    <row r="37" spans="1:14" ht="21.9" customHeight="1" thickBot="1">
      <c r="A37" s="349"/>
      <c r="B37" s="350"/>
      <c r="C37" s="366"/>
      <c r="D37" s="366"/>
      <c r="E37" s="350"/>
      <c r="F37" s="350"/>
      <c r="G37" s="350"/>
      <c r="H37" s="350"/>
      <c r="I37" s="350"/>
      <c r="J37" s="350"/>
      <c r="K37" s="350"/>
      <c r="L37" s="350"/>
      <c r="M37" s="350"/>
      <c r="N37" s="350"/>
    </row>
    <row r="38" spans="1:14" ht="21.9" customHeight="1">
      <c r="B38" s="351" t="s">
        <v>298</v>
      </c>
    </row>
    <row r="39" spans="1:14" ht="21.9" customHeight="1">
      <c r="B39" s="352" t="s">
        <v>226</v>
      </c>
    </row>
    <row r="40" spans="1:14" ht="21.9" customHeight="1">
      <c r="A40" s="353">
        <v>1</v>
      </c>
      <c r="B40" s="354" t="s">
        <v>353</v>
      </c>
    </row>
    <row r="41" spans="1:14" ht="21.9" customHeight="1">
      <c r="B41" s="355" t="s">
        <v>354</v>
      </c>
    </row>
    <row r="42" spans="1:14" ht="21.9" customHeight="1">
      <c r="B42" s="355" t="s">
        <v>355</v>
      </c>
    </row>
    <row r="43" spans="1:14" ht="21.9" customHeight="1">
      <c r="B43" s="355"/>
    </row>
    <row r="44" spans="1:14" ht="21.9" customHeight="1">
      <c r="B44" s="354"/>
    </row>
    <row r="45" spans="1:14" ht="21.9" customHeight="1">
      <c r="A45" s="353">
        <v>2</v>
      </c>
      <c r="B45" s="354" t="s">
        <v>356</v>
      </c>
    </row>
    <row r="46" spans="1:14" ht="21.9" customHeight="1">
      <c r="A46" s="353"/>
      <c r="B46" s="355" t="s">
        <v>357</v>
      </c>
    </row>
    <row r="47" spans="1:14" ht="21.9" customHeight="1">
      <c r="A47" s="353"/>
      <c r="B47" s="355" t="s">
        <v>358</v>
      </c>
    </row>
    <row r="48" spans="1:14" ht="21.9" customHeight="1">
      <c r="A48" s="353"/>
      <c r="B48" s="355" t="s">
        <v>359</v>
      </c>
    </row>
    <row r="49" spans="1:2" ht="21.9" customHeight="1">
      <c r="A49" s="353"/>
      <c r="B49" s="355" t="s">
        <v>360</v>
      </c>
    </row>
    <row r="50" spans="1:2" ht="21.9" customHeight="1">
      <c r="A50" s="353"/>
      <c r="B50" s="355" t="s">
        <v>361</v>
      </c>
    </row>
    <row r="51" spans="1:2" ht="38.4">
      <c r="A51" s="353"/>
      <c r="B51" s="356" t="s">
        <v>362</v>
      </c>
    </row>
    <row r="52" spans="1:2" ht="21.9" customHeight="1">
      <c r="A52" s="353"/>
      <c r="B52" s="355" t="s">
        <v>363</v>
      </c>
    </row>
    <row r="53" spans="1:2" ht="21.9" customHeight="1">
      <c r="A53" s="353"/>
      <c r="B53" s="355" t="s">
        <v>364</v>
      </c>
    </row>
    <row r="54" spans="1:2" ht="21.9" customHeight="1">
      <c r="A54" s="353"/>
      <c r="B54" s="355" t="s">
        <v>365</v>
      </c>
    </row>
    <row r="55" spans="1:2" ht="21.9" customHeight="1">
      <c r="B55" s="355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09E64-2B77-4B96-8934-B44BA3593772}">
  <sheetPr>
    <tabColor rgb="FF00B050"/>
  </sheetPr>
  <dimension ref="A2:I65"/>
  <sheetViews>
    <sheetView topLeftCell="A77" zoomScale="85" zoomScaleNormal="85" workbookViewId="0">
      <selection activeCell="B14" sqref="B14"/>
    </sheetView>
  </sheetViews>
  <sheetFormatPr defaultColWidth="8.9296875" defaultRowHeight="21.9" customHeight="1"/>
  <cols>
    <col min="1" max="1" width="3.796875" style="341" customWidth="1"/>
    <col min="2" max="2" width="56.796875" style="340" bestFit="1" customWidth="1"/>
    <col min="3" max="3" width="8.59765625" style="343" hidden="1" customWidth="1"/>
    <col min="4" max="4" width="4.06640625" style="343" customWidth="1"/>
    <col min="5" max="5" width="4.53125" style="343" customWidth="1"/>
    <col min="6" max="6" width="52.265625" style="340" bestFit="1" customWidth="1"/>
    <col min="7" max="7" width="8.9296875" style="340"/>
    <col min="8" max="8" width="10.06640625" style="340" customWidth="1"/>
    <col min="9" max="16384" width="8.9296875" style="340"/>
  </cols>
  <sheetData>
    <row r="2" spans="1:9" ht="21.9" customHeight="1">
      <c r="A2" s="334"/>
      <c r="B2" s="335" t="s">
        <v>95</v>
      </c>
      <c r="C2" s="367"/>
      <c r="D2" s="336" t="s">
        <v>223</v>
      </c>
      <c r="E2" s="337" t="s">
        <v>224</v>
      </c>
      <c r="F2" s="335"/>
      <c r="G2" s="339"/>
      <c r="H2" s="339"/>
      <c r="I2" s="339"/>
    </row>
    <row r="3" spans="1:9" ht="21.9" customHeight="1">
      <c r="B3" s="386" t="s">
        <v>368</v>
      </c>
      <c r="C3" s="340"/>
      <c r="H3" s="344"/>
      <c r="I3" s="344"/>
    </row>
    <row r="4" spans="1:9" ht="21.9" customHeight="1">
      <c r="A4" s="341">
        <v>1</v>
      </c>
      <c r="B4" s="368" t="s">
        <v>198</v>
      </c>
      <c r="D4" s="343" t="s">
        <v>225</v>
      </c>
      <c r="E4" s="345"/>
      <c r="F4" s="344"/>
    </row>
    <row r="5" spans="1:9" ht="21.9" customHeight="1">
      <c r="A5" s="341">
        <v>2</v>
      </c>
      <c r="B5" s="386" t="s">
        <v>199</v>
      </c>
      <c r="E5" s="345"/>
      <c r="F5" s="344"/>
    </row>
    <row r="6" spans="1:9" ht="21.9" customHeight="1">
      <c r="A6" s="341">
        <v>3</v>
      </c>
      <c r="B6" s="368" t="s">
        <v>200</v>
      </c>
      <c r="D6" s="343" t="s">
        <v>225</v>
      </c>
      <c r="E6" s="345"/>
      <c r="F6" s="344"/>
    </row>
    <row r="7" spans="1:9" ht="21.9" customHeight="1">
      <c r="A7" s="341">
        <v>4</v>
      </c>
      <c r="B7" s="368" t="s">
        <v>201</v>
      </c>
      <c r="D7" s="343" t="s">
        <v>225</v>
      </c>
      <c r="E7" s="345"/>
      <c r="F7" s="344" t="s">
        <v>586</v>
      </c>
    </row>
    <row r="8" spans="1:9" ht="21.9" customHeight="1">
      <c r="B8" s="395" t="s">
        <v>587</v>
      </c>
      <c r="E8" s="345"/>
      <c r="F8" s="369"/>
    </row>
    <row r="9" spans="1:9" ht="21.9" customHeight="1">
      <c r="A9" s="341">
        <v>5</v>
      </c>
      <c r="B9" s="368" t="s">
        <v>210</v>
      </c>
      <c r="D9" s="343" t="s">
        <v>225</v>
      </c>
      <c r="E9" s="345"/>
      <c r="F9" s="344"/>
    </row>
    <row r="10" spans="1:9" ht="21.9" customHeight="1">
      <c r="A10" s="341">
        <v>6</v>
      </c>
      <c r="B10" s="395" t="s">
        <v>584</v>
      </c>
      <c r="D10" s="343" t="s">
        <v>225</v>
      </c>
      <c r="E10" s="345"/>
      <c r="F10" s="369"/>
    </row>
    <row r="11" spans="1:9" ht="21.9" customHeight="1">
      <c r="A11" s="341">
        <v>7</v>
      </c>
      <c r="B11" s="395" t="s">
        <v>583</v>
      </c>
      <c r="D11" s="343" t="s">
        <v>225</v>
      </c>
      <c r="E11" s="345"/>
      <c r="F11" s="344"/>
    </row>
    <row r="12" spans="1:9" ht="21.9" customHeight="1">
      <c r="A12" s="341">
        <v>8</v>
      </c>
      <c r="B12" s="395" t="s">
        <v>585</v>
      </c>
      <c r="D12" s="343" t="s">
        <v>225</v>
      </c>
      <c r="E12" s="345"/>
      <c r="F12" s="344"/>
    </row>
    <row r="13" spans="1:9" ht="21.9" customHeight="1">
      <c r="A13" s="341">
        <v>9</v>
      </c>
      <c r="B13" s="368" t="s">
        <v>203</v>
      </c>
      <c r="D13" s="343" t="s">
        <v>225</v>
      </c>
      <c r="E13" s="345"/>
      <c r="F13" s="344"/>
    </row>
    <row r="14" spans="1:9" ht="21.9" customHeight="1">
      <c r="A14" s="341">
        <v>10</v>
      </c>
      <c r="B14" s="395" t="s">
        <v>588</v>
      </c>
      <c r="D14" s="343" t="s">
        <v>225</v>
      </c>
      <c r="E14" s="345"/>
      <c r="F14" s="369"/>
    </row>
    <row r="15" spans="1:9" ht="21.9" customHeight="1">
      <c r="A15" s="341">
        <v>11</v>
      </c>
      <c r="B15" s="368" t="s">
        <v>205</v>
      </c>
      <c r="D15" s="343" t="s">
        <v>225</v>
      </c>
      <c r="E15" s="345"/>
      <c r="F15" s="369" t="s">
        <v>299</v>
      </c>
    </row>
    <row r="16" spans="1:9" ht="21.9" customHeight="1">
      <c r="A16" s="341">
        <v>12</v>
      </c>
      <c r="B16" s="368" t="s">
        <v>206</v>
      </c>
      <c r="D16" s="343" t="s">
        <v>225</v>
      </c>
      <c r="E16" s="345"/>
      <c r="F16" s="344"/>
    </row>
    <row r="17" spans="1:6" ht="21.9" customHeight="1">
      <c r="A17" s="341">
        <v>13</v>
      </c>
      <c r="B17" s="368" t="s">
        <v>207</v>
      </c>
      <c r="D17" s="343" t="s">
        <v>225</v>
      </c>
    </row>
    <row r="18" spans="1:6" ht="21.9" customHeight="1">
      <c r="A18" s="341">
        <v>14</v>
      </c>
      <c r="B18" s="386" t="s">
        <v>208</v>
      </c>
    </row>
    <row r="19" spans="1:6" ht="21.9" customHeight="1">
      <c r="A19" s="341">
        <v>15</v>
      </c>
      <c r="B19" s="368" t="s">
        <v>209</v>
      </c>
      <c r="C19" s="340"/>
      <c r="D19" s="343" t="s">
        <v>225</v>
      </c>
    </row>
    <row r="20" spans="1:6" ht="19.2">
      <c r="A20" s="341">
        <v>16</v>
      </c>
      <c r="B20" s="368" t="s">
        <v>211</v>
      </c>
      <c r="C20" s="340"/>
      <c r="D20" s="343" t="s">
        <v>225</v>
      </c>
    </row>
    <row r="21" spans="1:6" ht="21.9" customHeight="1">
      <c r="A21" s="341">
        <v>17</v>
      </c>
      <c r="B21" s="368" t="s">
        <v>564</v>
      </c>
      <c r="D21" s="343" t="s">
        <v>225</v>
      </c>
      <c r="F21" s="354" t="s">
        <v>294</v>
      </c>
    </row>
    <row r="22" spans="1:6" ht="21.9" customHeight="1">
      <c r="A22" s="341">
        <v>18</v>
      </c>
      <c r="B22" s="368" t="s">
        <v>212</v>
      </c>
      <c r="D22" s="343" t="s">
        <v>225</v>
      </c>
    </row>
    <row r="23" spans="1:6" ht="21.9" customHeight="1">
      <c r="B23" s="373" t="s">
        <v>373</v>
      </c>
      <c r="F23" s="372"/>
    </row>
    <row r="24" spans="1:6" ht="21.9" customHeight="1">
      <c r="B24" s="371" t="s">
        <v>300</v>
      </c>
    </row>
    <row r="25" spans="1:6" ht="21.9" customHeight="1">
      <c r="B25" s="371" t="s">
        <v>301</v>
      </c>
    </row>
    <row r="26" spans="1:6" ht="21.9" customHeight="1">
      <c r="B26" s="371" t="s">
        <v>562</v>
      </c>
    </row>
    <row r="27" spans="1:6" ht="21.9" customHeight="1">
      <c r="B27" s="371"/>
    </row>
    <row r="28" spans="1:6" ht="21.9" customHeight="1">
      <c r="B28" s="371"/>
    </row>
    <row r="29" spans="1:6" ht="21.9" customHeight="1">
      <c r="B29" s="371"/>
    </row>
    <row r="30" spans="1:6" ht="21.9" customHeight="1">
      <c r="B30" s="371"/>
    </row>
    <row r="31" spans="1:6" ht="21.9" customHeight="1">
      <c r="B31" s="371"/>
    </row>
    <row r="32" spans="1:6" ht="21.9" customHeight="1">
      <c r="B32" s="371" t="s">
        <v>563</v>
      </c>
    </row>
    <row r="33" spans="1:6" ht="21.9" customHeight="1">
      <c r="B33" s="371"/>
    </row>
    <row r="34" spans="1:6" ht="21.9" customHeight="1">
      <c r="A34" s="341">
        <v>19</v>
      </c>
      <c r="B34" s="386" t="s">
        <v>369</v>
      </c>
    </row>
    <row r="35" spans="1:6" ht="21.9" customHeight="1">
      <c r="A35" s="341">
        <v>20</v>
      </c>
      <c r="B35" s="368" t="s">
        <v>566</v>
      </c>
      <c r="D35" s="343" t="s">
        <v>225</v>
      </c>
    </row>
    <row r="36" spans="1:6" ht="21.9" customHeight="1">
      <c r="A36" s="341">
        <v>21</v>
      </c>
      <c r="B36" s="368" t="s">
        <v>370</v>
      </c>
      <c r="D36" s="343" t="s">
        <v>225</v>
      </c>
    </row>
    <row r="37" spans="1:6" ht="21.9" customHeight="1">
      <c r="A37" s="341">
        <v>22</v>
      </c>
      <c r="B37" s="368" t="s">
        <v>371</v>
      </c>
      <c r="D37" s="343" t="s">
        <v>225</v>
      </c>
    </row>
    <row r="38" spans="1:6" ht="21.9" customHeight="1">
      <c r="A38" s="341">
        <v>23</v>
      </c>
      <c r="B38" s="368" t="s">
        <v>214</v>
      </c>
      <c r="D38" s="343" t="s">
        <v>225</v>
      </c>
    </row>
    <row r="39" spans="1:6" ht="21.9" customHeight="1">
      <c r="A39" s="341">
        <v>24</v>
      </c>
      <c r="B39" s="368" t="s">
        <v>219</v>
      </c>
      <c r="D39" s="343" t="s">
        <v>225</v>
      </c>
    </row>
    <row r="40" spans="1:6" ht="21.9" customHeight="1">
      <c r="A40" s="341">
        <v>25</v>
      </c>
      <c r="B40" s="368" t="s">
        <v>313</v>
      </c>
      <c r="D40" s="343" t="s">
        <v>225</v>
      </c>
    </row>
    <row r="41" spans="1:6" ht="21.9" customHeight="1">
      <c r="A41" s="341">
        <v>26</v>
      </c>
      <c r="B41" s="368" t="s">
        <v>295</v>
      </c>
      <c r="D41" s="343" t="s">
        <v>225</v>
      </c>
    </row>
    <row r="42" spans="1:6" ht="21.9" customHeight="1">
      <c r="A42" s="341">
        <v>27</v>
      </c>
      <c r="B42" s="368" t="s">
        <v>217</v>
      </c>
      <c r="D42" s="343" t="s">
        <v>225</v>
      </c>
    </row>
    <row r="43" spans="1:6" ht="21.9" customHeight="1">
      <c r="A43" s="341">
        <v>28</v>
      </c>
      <c r="B43" s="368" t="s">
        <v>216</v>
      </c>
      <c r="D43" s="343" t="s">
        <v>225</v>
      </c>
      <c r="F43" s="340" t="s">
        <v>296</v>
      </c>
    </row>
    <row r="44" spans="1:6" ht="21.9" customHeight="1">
      <c r="A44" s="341">
        <v>29</v>
      </c>
      <c r="B44" s="386" t="s">
        <v>565</v>
      </c>
    </row>
    <row r="45" spans="1:6" ht="21.9" customHeight="1">
      <c r="A45" s="341">
        <v>30</v>
      </c>
      <c r="B45" s="368" t="s">
        <v>372</v>
      </c>
      <c r="D45" s="343" t="s">
        <v>225</v>
      </c>
    </row>
    <row r="46" spans="1:6" ht="21.9" customHeight="1">
      <c r="A46" s="341">
        <v>31</v>
      </c>
      <c r="B46" s="368" t="s">
        <v>370</v>
      </c>
      <c r="D46" s="343" t="s">
        <v>225</v>
      </c>
    </row>
    <row r="47" spans="1:6" ht="21.9" customHeight="1">
      <c r="A47" s="341">
        <v>32</v>
      </c>
      <c r="B47" s="368" t="s">
        <v>371</v>
      </c>
      <c r="D47" s="343" t="s">
        <v>225</v>
      </c>
    </row>
    <row r="48" spans="1:6" ht="21.9" customHeight="1">
      <c r="A48" s="341">
        <v>33</v>
      </c>
      <c r="B48" s="368" t="s">
        <v>214</v>
      </c>
      <c r="D48" s="343" t="s">
        <v>225</v>
      </c>
    </row>
    <row r="49" spans="1:7" ht="21.9" customHeight="1">
      <c r="A49" s="341">
        <v>34</v>
      </c>
      <c r="B49" s="368" t="s">
        <v>219</v>
      </c>
      <c r="D49" s="343" t="s">
        <v>225</v>
      </c>
    </row>
    <row r="50" spans="1:7" ht="21.9" customHeight="1">
      <c r="A50" s="341">
        <v>35</v>
      </c>
      <c r="B50" s="368" t="s">
        <v>313</v>
      </c>
      <c r="D50" s="343" t="s">
        <v>225</v>
      </c>
    </row>
    <row r="51" spans="1:7" ht="21.9" customHeight="1">
      <c r="A51" s="341">
        <v>36</v>
      </c>
      <c r="B51" s="368" t="s">
        <v>295</v>
      </c>
      <c r="D51" s="343" t="s">
        <v>225</v>
      </c>
    </row>
    <row r="52" spans="1:7" ht="21.9" customHeight="1">
      <c r="A52" s="341">
        <v>37</v>
      </c>
      <c r="B52" s="368" t="s">
        <v>217</v>
      </c>
      <c r="D52" s="343" t="s">
        <v>225</v>
      </c>
    </row>
    <row r="53" spans="1:7" ht="21.9" customHeight="1">
      <c r="A53" s="341">
        <v>38</v>
      </c>
      <c r="B53" s="368" t="s">
        <v>216</v>
      </c>
      <c r="D53" s="343" t="s">
        <v>225</v>
      </c>
      <c r="F53" s="340" t="s">
        <v>296</v>
      </c>
    </row>
    <row r="54" spans="1:7" ht="21.9" customHeight="1">
      <c r="A54" s="341">
        <v>39</v>
      </c>
      <c r="B54" s="386" t="s">
        <v>220</v>
      </c>
    </row>
    <row r="55" spans="1:7" ht="21.9" customHeight="1">
      <c r="A55" s="341">
        <v>40</v>
      </c>
      <c r="B55" s="368" t="s">
        <v>297</v>
      </c>
      <c r="D55" s="343" t="s">
        <v>225</v>
      </c>
      <c r="F55" s="354" t="s">
        <v>567</v>
      </c>
    </row>
    <row r="56" spans="1:7" ht="21.9" customHeight="1">
      <c r="A56" s="341">
        <v>41</v>
      </c>
      <c r="B56" s="368" t="s">
        <v>221</v>
      </c>
      <c r="E56" s="343" t="s">
        <v>225</v>
      </c>
      <c r="F56" s="354" t="s">
        <v>568</v>
      </c>
    </row>
    <row r="57" spans="1:7" ht="21.9" customHeight="1">
      <c r="A57" s="341">
        <v>42</v>
      </c>
      <c r="B57" s="386" t="s">
        <v>222</v>
      </c>
    </row>
    <row r="58" spans="1:7" ht="24.75" customHeight="1">
      <c r="A58" s="341">
        <v>43</v>
      </c>
      <c r="B58" s="368" t="s">
        <v>245</v>
      </c>
      <c r="D58" s="343" t="s">
        <v>225</v>
      </c>
      <c r="F58" s="354" t="s">
        <v>569</v>
      </c>
    </row>
    <row r="59" spans="1:7" ht="24.75" customHeight="1" thickBot="1">
      <c r="A59" s="349">
        <v>44</v>
      </c>
      <c r="B59" s="370"/>
      <c r="C59" s="366"/>
      <c r="D59" s="366"/>
      <c r="E59" s="366" t="s">
        <v>225</v>
      </c>
      <c r="F59" s="387" t="s">
        <v>575</v>
      </c>
      <c r="G59" s="350"/>
    </row>
    <row r="60" spans="1:7" ht="21.9" customHeight="1">
      <c r="B60" s="352"/>
    </row>
    <row r="61" spans="1:7" ht="21.9" customHeight="1">
      <c r="A61" s="353"/>
      <c r="B61" s="354"/>
    </row>
    <row r="62" spans="1:7" ht="21.9" customHeight="1">
      <c r="A62" s="353"/>
      <c r="B62" s="354"/>
    </row>
    <row r="63" spans="1:7" ht="21.9" customHeight="1">
      <c r="A63" s="353"/>
      <c r="B63" s="354"/>
    </row>
    <row r="64" spans="1:7" ht="21.9" customHeight="1">
      <c r="A64" s="353"/>
      <c r="B64" s="354"/>
    </row>
    <row r="65" spans="1:2" ht="21.9" customHeight="1">
      <c r="A65" s="353"/>
      <c r="B65" s="354"/>
    </row>
  </sheetData>
  <autoFilter ref="A2:F2" xr:uid="{65B09E64-2B77-4B96-8934-B44BA3593772}"/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83371-FE26-44A9-ABF4-F035A474D092}">
  <sheetPr>
    <tabColor theme="0" tint="-4.9989318521683403E-2"/>
  </sheetPr>
  <dimension ref="A1:I32"/>
  <sheetViews>
    <sheetView topLeftCell="A4" zoomScale="70" zoomScaleNormal="70" workbookViewId="0">
      <selection activeCell="B1" sqref="B1"/>
    </sheetView>
  </sheetViews>
  <sheetFormatPr defaultColWidth="8.9296875" defaultRowHeight="21.9" customHeight="1"/>
  <cols>
    <col min="1" max="1" width="3.796875" style="235" customWidth="1"/>
    <col min="2" max="2" width="43.265625" style="229" customWidth="1"/>
    <col min="3" max="3" width="8.59765625" style="230" customWidth="1"/>
    <col min="4" max="4" width="4.06640625" style="230" customWidth="1"/>
    <col min="5" max="5" width="4" style="230" customWidth="1"/>
    <col min="6" max="6" width="22.06640625" style="229" customWidth="1"/>
    <col min="7" max="7" width="8.9296875" style="229"/>
    <col min="8" max="8" width="10.06640625" style="229" customWidth="1"/>
    <col min="9" max="16384" width="8.9296875" style="229"/>
  </cols>
  <sheetData>
    <row r="1" spans="1:9" ht="43.95" customHeight="1">
      <c r="B1" s="348" t="s">
        <v>352</v>
      </c>
    </row>
    <row r="2" spans="1:9" ht="21.9" customHeight="1">
      <c r="A2" s="237"/>
      <c r="B2" s="240" t="s">
        <v>95</v>
      </c>
      <c r="C2" s="241"/>
      <c r="D2" s="239" t="s">
        <v>223</v>
      </c>
      <c r="E2" s="238" t="s">
        <v>224</v>
      </c>
      <c r="F2" s="242"/>
      <c r="G2" s="231"/>
      <c r="H2" s="231"/>
      <c r="I2" s="231"/>
    </row>
    <row r="3" spans="1:9" ht="21.9" customHeight="1">
      <c r="B3" s="234" t="s">
        <v>285</v>
      </c>
      <c r="C3" s="229"/>
      <c r="H3" s="232"/>
      <c r="I3" s="232"/>
    </row>
    <row r="4" spans="1:9" ht="21.9" customHeight="1">
      <c r="A4" s="235">
        <v>1</v>
      </c>
      <c r="B4" s="228" t="s">
        <v>198</v>
      </c>
      <c r="D4" s="230" t="s">
        <v>225</v>
      </c>
      <c r="E4" s="236"/>
      <c r="F4" s="232"/>
    </row>
    <row r="5" spans="1:9" ht="21.9" customHeight="1">
      <c r="A5" s="235">
        <v>2</v>
      </c>
      <c r="B5" s="234" t="s">
        <v>199</v>
      </c>
      <c r="E5" s="236"/>
      <c r="F5" s="232"/>
    </row>
    <row r="6" spans="1:9" ht="21.9" customHeight="1">
      <c r="A6" s="235">
        <v>3</v>
      </c>
      <c r="B6" s="228" t="s">
        <v>250</v>
      </c>
      <c r="E6" s="236"/>
      <c r="F6" s="232"/>
    </row>
    <row r="7" spans="1:9" ht="21.9" customHeight="1">
      <c r="A7" s="235">
        <v>4</v>
      </c>
      <c r="B7" s="228" t="s">
        <v>251</v>
      </c>
      <c r="D7" s="230" t="s">
        <v>225</v>
      </c>
      <c r="E7" s="236"/>
      <c r="F7" s="232"/>
    </row>
    <row r="8" spans="1:9" ht="21.9" customHeight="1">
      <c r="A8" s="235">
        <v>5</v>
      </c>
      <c r="B8" s="228" t="s">
        <v>292</v>
      </c>
      <c r="E8" s="236"/>
      <c r="F8" s="232"/>
    </row>
    <row r="9" spans="1:9" ht="21.9" customHeight="1">
      <c r="A9" s="235">
        <v>6</v>
      </c>
      <c r="B9" s="228" t="s">
        <v>293</v>
      </c>
      <c r="E9" s="236"/>
      <c r="F9" s="232"/>
    </row>
    <row r="10" spans="1:9" ht="21.9" customHeight="1">
      <c r="A10" s="235">
        <v>7</v>
      </c>
      <c r="B10" s="228" t="s">
        <v>290</v>
      </c>
      <c r="E10" s="236"/>
      <c r="F10" s="232"/>
    </row>
    <row r="11" spans="1:9" ht="21.9" customHeight="1">
      <c r="A11" s="235">
        <v>8</v>
      </c>
      <c r="B11" s="228" t="s">
        <v>284</v>
      </c>
      <c r="D11" s="230" t="s">
        <v>225</v>
      </c>
      <c r="E11" s="236"/>
      <c r="F11" s="232"/>
    </row>
    <row r="12" spans="1:9" ht="21.9" customHeight="1">
      <c r="A12" s="235">
        <v>9</v>
      </c>
      <c r="B12" s="228" t="s">
        <v>233</v>
      </c>
      <c r="E12" s="236"/>
      <c r="F12" s="232"/>
    </row>
    <row r="13" spans="1:9" ht="21.9" customHeight="1">
      <c r="A13" s="235">
        <v>10</v>
      </c>
      <c r="B13" s="243" t="s">
        <v>291</v>
      </c>
      <c r="D13" s="230" t="s">
        <v>225</v>
      </c>
      <c r="E13" s="236"/>
      <c r="F13" s="232"/>
    </row>
    <row r="14" spans="1:9" ht="21.9" customHeight="1">
      <c r="A14" s="235">
        <v>11</v>
      </c>
      <c r="B14" s="228" t="s">
        <v>206</v>
      </c>
      <c r="D14" s="230" t="s">
        <v>225</v>
      </c>
      <c r="E14" s="236"/>
      <c r="F14" s="232"/>
    </row>
    <row r="15" spans="1:9" ht="21.9" customHeight="1">
      <c r="A15" s="235">
        <v>12</v>
      </c>
      <c r="B15" s="234" t="s">
        <v>208</v>
      </c>
    </row>
    <row r="16" spans="1:9" s="230" customFormat="1" ht="21.9" customHeight="1">
      <c r="A16" s="235">
        <v>13</v>
      </c>
      <c r="B16" s="243" t="s">
        <v>286</v>
      </c>
      <c r="C16" s="229"/>
      <c r="D16" s="230" t="s">
        <v>225</v>
      </c>
      <c r="F16" s="229"/>
      <c r="G16" s="229"/>
      <c r="H16" s="229"/>
      <c r="I16" s="229"/>
    </row>
    <row r="17" spans="1:9" s="230" customFormat="1" ht="21.9" customHeight="1">
      <c r="A17" s="235">
        <v>14</v>
      </c>
      <c r="B17" s="243" t="s">
        <v>280</v>
      </c>
      <c r="C17" s="229"/>
      <c r="F17" s="229"/>
      <c r="G17" s="229"/>
      <c r="H17" s="229"/>
      <c r="I17" s="229"/>
    </row>
    <row r="18" spans="1:9" s="230" customFormat="1" ht="21.9" customHeight="1">
      <c r="A18" s="235">
        <v>15</v>
      </c>
      <c r="B18" s="234" t="s">
        <v>287</v>
      </c>
      <c r="F18" s="229"/>
      <c r="G18" s="229"/>
      <c r="H18" s="229"/>
      <c r="I18" s="229"/>
    </row>
    <row r="19" spans="1:9" s="230" customFormat="1" ht="21.9" customHeight="1">
      <c r="A19" s="235">
        <v>16</v>
      </c>
      <c r="B19" s="228" t="s">
        <v>213</v>
      </c>
      <c r="D19" s="230" t="s">
        <v>225</v>
      </c>
      <c r="F19" s="229"/>
      <c r="G19" s="229"/>
      <c r="H19" s="229"/>
      <c r="I19" s="229"/>
    </row>
    <row r="20" spans="1:9" s="230" customFormat="1" ht="42.6" customHeight="1">
      <c r="A20" s="235">
        <v>17</v>
      </c>
      <c r="B20" s="243" t="s">
        <v>238</v>
      </c>
      <c r="D20" s="230" t="s">
        <v>225</v>
      </c>
      <c r="F20" s="229"/>
      <c r="G20" s="229"/>
      <c r="H20" s="229"/>
      <c r="I20" s="229"/>
    </row>
    <row r="21" spans="1:9" s="230" customFormat="1" ht="23.1" customHeight="1">
      <c r="A21" s="235">
        <v>18</v>
      </c>
      <c r="B21" s="244" t="s">
        <v>288</v>
      </c>
      <c r="F21" s="229"/>
      <c r="G21" s="229"/>
      <c r="H21" s="229"/>
      <c r="I21" s="229"/>
    </row>
    <row r="22" spans="1:9" s="230" customFormat="1" ht="23.1" customHeight="1">
      <c r="A22" s="235">
        <v>19</v>
      </c>
      <c r="B22" s="228" t="s">
        <v>213</v>
      </c>
      <c r="F22" s="229"/>
      <c r="G22" s="229"/>
      <c r="H22" s="229"/>
      <c r="I22" s="229"/>
    </row>
    <row r="23" spans="1:9" s="230" customFormat="1" ht="23.1" customHeight="1">
      <c r="A23" s="235">
        <v>20</v>
      </c>
      <c r="B23" s="228" t="s">
        <v>263</v>
      </c>
      <c r="F23" s="229"/>
      <c r="G23" s="229"/>
      <c r="H23" s="229"/>
      <c r="I23" s="229"/>
    </row>
    <row r="24" spans="1:9" s="230" customFormat="1" ht="23.1" customHeight="1">
      <c r="A24" s="235">
        <v>21</v>
      </c>
      <c r="B24" s="228" t="s">
        <v>241</v>
      </c>
      <c r="F24" s="229"/>
      <c r="G24" s="229"/>
      <c r="H24" s="229"/>
      <c r="I24" s="229"/>
    </row>
    <row r="25" spans="1:9" s="230" customFormat="1" ht="23.1" customHeight="1">
      <c r="A25" s="235">
        <v>22</v>
      </c>
      <c r="B25" s="228" t="s">
        <v>217</v>
      </c>
      <c r="F25" s="229"/>
      <c r="G25" s="229"/>
      <c r="H25" s="229"/>
      <c r="I25" s="229"/>
    </row>
    <row r="26" spans="1:9" s="230" customFormat="1" ht="23.1" customHeight="1">
      <c r="A26" s="235">
        <v>23</v>
      </c>
      <c r="B26" s="228" t="s">
        <v>242</v>
      </c>
      <c r="F26" s="229"/>
      <c r="G26" s="229"/>
      <c r="H26" s="229"/>
      <c r="I26" s="229"/>
    </row>
    <row r="27" spans="1:9" s="230" customFormat="1" ht="21.9" customHeight="1">
      <c r="A27" s="235">
        <v>24</v>
      </c>
      <c r="B27" s="234" t="s">
        <v>220</v>
      </c>
      <c r="F27" s="229"/>
      <c r="G27" s="229"/>
      <c r="H27" s="229"/>
      <c r="I27" s="229"/>
    </row>
    <row r="28" spans="1:9" s="230" customFormat="1" ht="21.9" customHeight="1">
      <c r="A28" s="235">
        <v>25</v>
      </c>
      <c r="B28" s="228" t="s">
        <v>243</v>
      </c>
      <c r="D28" s="230" t="s">
        <v>225</v>
      </c>
      <c r="F28" s="229"/>
      <c r="G28" s="229"/>
      <c r="H28" s="229"/>
      <c r="I28" s="229"/>
    </row>
    <row r="29" spans="1:9" s="230" customFormat="1" ht="21.9" customHeight="1">
      <c r="A29" s="235">
        <v>26</v>
      </c>
      <c r="B29" s="247" t="s">
        <v>221</v>
      </c>
      <c r="D29" s="230" t="s">
        <v>225</v>
      </c>
      <c r="F29" s="229"/>
      <c r="G29" s="229"/>
      <c r="H29" s="229"/>
      <c r="I29" s="229"/>
    </row>
    <row r="30" spans="1:9" ht="21.9" customHeight="1">
      <c r="A30" s="235">
        <v>27</v>
      </c>
      <c r="B30" s="229" t="s">
        <v>245</v>
      </c>
      <c r="E30" s="230" t="s">
        <v>225</v>
      </c>
    </row>
    <row r="31" spans="1:9" s="230" customFormat="1" ht="21.9" customHeight="1">
      <c r="A31" s="235">
        <v>28</v>
      </c>
      <c r="B31" s="233" t="s">
        <v>289</v>
      </c>
      <c r="F31" s="229"/>
      <c r="G31" s="229"/>
      <c r="H31" s="229"/>
      <c r="I31" s="229"/>
    </row>
    <row r="32" spans="1:9" s="230" customFormat="1" ht="21.9" customHeight="1">
      <c r="A32" s="235">
        <v>29</v>
      </c>
      <c r="B32" s="229"/>
      <c r="F32" s="229"/>
      <c r="G32" s="229"/>
      <c r="H32" s="229"/>
      <c r="I32" s="229"/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5C416-E7BB-4FC7-991F-0833A04D9D75}">
  <sheetPr>
    <tabColor rgb="FF00B050"/>
  </sheetPr>
  <dimension ref="O12:O14"/>
  <sheetViews>
    <sheetView topLeftCell="B1" zoomScale="85" zoomScaleNormal="85" workbookViewId="0">
      <selection activeCell="N10" sqref="N10"/>
    </sheetView>
  </sheetViews>
  <sheetFormatPr defaultRowHeight="24.6"/>
  <sheetData>
    <row r="12" spans="15:15">
      <c r="O12" t="s">
        <v>588</v>
      </c>
    </row>
    <row r="13" spans="15:15">
      <c r="O13" t="s">
        <v>75</v>
      </c>
    </row>
    <row r="14" spans="15:15">
      <c r="O14" t="s">
        <v>78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70E52-BF96-4EB0-9124-77F147AA8E05}">
  <sheetPr>
    <tabColor rgb="FFFFFF00"/>
  </sheetPr>
  <dimension ref="A1"/>
  <sheetViews>
    <sheetView workbookViewId="0">
      <selection activeCell="M9" sqref="M9"/>
    </sheetView>
  </sheetViews>
  <sheetFormatPr defaultRowHeight="24.6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70C3E-523B-4B09-AFBD-1A078D4F3B40}">
  <dimension ref="C2:I18"/>
  <sheetViews>
    <sheetView zoomScaleNormal="100" workbookViewId="0">
      <selection activeCell="E4" sqref="E4"/>
    </sheetView>
  </sheetViews>
  <sheetFormatPr defaultRowHeight="24.6"/>
  <cols>
    <col min="1" max="2" width="4.265625" customWidth="1"/>
    <col min="3" max="3" width="4.265625" style="2" customWidth="1"/>
    <col min="4" max="4" width="51.06640625" customWidth="1"/>
    <col min="5" max="5" width="9.796875" bestFit="1" customWidth="1"/>
    <col min="6" max="6" width="10.796875" bestFit="1" customWidth="1"/>
    <col min="8" max="8" width="10.06640625" customWidth="1"/>
  </cols>
  <sheetData>
    <row r="2" spans="3:9">
      <c r="G2" s="220"/>
      <c r="H2" s="220"/>
      <c r="I2" s="220"/>
    </row>
    <row r="3" spans="3:9">
      <c r="C3" t="s">
        <v>197</v>
      </c>
      <c r="H3" s="219"/>
      <c r="I3" s="219"/>
    </row>
    <row r="4" spans="3:9">
      <c r="C4" s="2">
        <v>1</v>
      </c>
      <c r="D4" t="s">
        <v>192</v>
      </c>
      <c r="E4" s="219"/>
      <c r="F4" s="219"/>
    </row>
    <row r="5" spans="3:9">
      <c r="C5" s="2">
        <v>2</v>
      </c>
      <c r="D5" t="s">
        <v>191</v>
      </c>
      <c r="E5" s="219"/>
      <c r="F5" s="219"/>
    </row>
    <row r="6" spans="3:9">
      <c r="C6" s="2">
        <v>3</v>
      </c>
      <c r="D6" t="s">
        <v>190</v>
      </c>
      <c r="E6" s="219"/>
      <c r="F6" s="219"/>
    </row>
    <row r="7" spans="3:9">
      <c r="C7" s="2">
        <v>4</v>
      </c>
      <c r="D7" t="s">
        <v>189</v>
      </c>
      <c r="E7" s="219"/>
      <c r="F7" s="219"/>
    </row>
    <row r="8" spans="3:9">
      <c r="C8" s="2">
        <v>5</v>
      </c>
      <c r="D8" t="s">
        <v>193</v>
      </c>
      <c r="E8" s="219"/>
      <c r="F8" s="219"/>
    </row>
    <row r="9" spans="3:9">
      <c r="C9" s="2">
        <v>6</v>
      </c>
      <c r="D9" t="s">
        <v>194</v>
      </c>
      <c r="E9" s="219"/>
      <c r="F9" s="219"/>
    </row>
    <row r="10" spans="3:9">
      <c r="C10" s="2">
        <v>7</v>
      </c>
      <c r="D10" t="s">
        <v>195</v>
      </c>
      <c r="E10" s="219"/>
      <c r="F10" s="219"/>
    </row>
    <row r="11" spans="3:9">
      <c r="C11" s="2">
        <v>8</v>
      </c>
      <c r="D11" t="s">
        <v>196</v>
      </c>
      <c r="E11" s="219"/>
      <c r="F11" s="219"/>
    </row>
    <row r="12" spans="3:9">
      <c r="C12" s="2">
        <v>9</v>
      </c>
      <c r="D12" t="s">
        <v>185</v>
      </c>
      <c r="E12" s="219"/>
      <c r="F12" s="219"/>
    </row>
    <row r="13" spans="3:9">
      <c r="C13" s="2">
        <v>10</v>
      </c>
      <c r="D13" t="s">
        <v>186</v>
      </c>
      <c r="E13" s="219"/>
      <c r="F13" s="219"/>
    </row>
    <row r="14" spans="3:9">
      <c r="C14" s="2">
        <v>11</v>
      </c>
      <c r="D14" t="s">
        <v>188</v>
      </c>
      <c r="E14" s="219"/>
      <c r="F14" s="219"/>
    </row>
    <row r="15" spans="3:9">
      <c r="C15" s="2">
        <v>12</v>
      </c>
      <c r="D15" t="s">
        <v>187</v>
      </c>
    </row>
    <row r="17" spans="3:3">
      <c r="C17"/>
    </row>
    <row r="18" spans="3:3">
      <c r="C1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3A2ED-C980-4615-8A6D-FDE055B72D94}">
  <dimension ref="A1:U18"/>
  <sheetViews>
    <sheetView zoomScale="70" zoomScaleNormal="70" workbookViewId="0">
      <selection activeCell="J19" sqref="J19"/>
    </sheetView>
  </sheetViews>
  <sheetFormatPr defaultRowHeight="24.6"/>
  <cols>
    <col min="1" max="1" width="24.53125" bestFit="1" customWidth="1"/>
    <col min="2" max="2" width="4.9296875" customWidth="1"/>
    <col min="3" max="3" width="13.33203125" customWidth="1"/>
    <col min="4" max="4" width="1.9296875" customWidth="1"/>
    <col min="5" max="5" width="15.265625" bestFit="1" customWidth="1"/>
    <col min="6" max="6" width="1.9296875" customWidth="1"/>
    <col min="7" max="7" width="15.265625" bestFit="1" customWidth="1"/>
    <col min="8" max="8" width="1.9296875" customWidth="1"/>
    <col min="9" max="9" width="13.33203125" customWidth="1"/>
    <col min="10" max="10" width="1.9296875" customWidth="1"/>
    <col min="11" max="11" width="14.265625" bestFit="1" customWidth="1"/>
    <col min="12" max="12" width="1.9296875" customWidth="1"/>
    <col min="13" max="13" width="19" bestFit="1" customWidth="1"/>
    <col min="14" max="14" width="1.9296875" customWidth="1"/>
    <col min="15" max="15" width="17.06640625" bestFit="1" customWidth="1"/>
    <col min="16" max="16" width="1.9296875" customWidth="1"/>
    <col min="17" max="17" width="19.06640625" bestFit="1" customWidth="1"/>
    <col min="18" max="18" width="1.9296875" customWidth="1"/>
    <col min="19" max="19" width="14.46484375" bestFit="1" customWidth="1"/>
    <col min="20" max="20" width="1.9296875" customWidth="1"/>
    <col min="21" max="21" width="17.46484375" bestFit="1" customWidth="1"/>
  </cols>
  <sheetData>
    <row r="1" spans="1:21" s="2" customFormat="1">
      <c r="C1" s="2" t="s">
        <v>27</v>
      </c>
      <c r="E1" s="2" t="s">
        <v>34</v>
      </c>
      <c r="I1" s="227" t="s">
        <v>9</v>
      </c>
      <c r="J1" s="227"/>
      <c r="K1" s="227" t="s">
        <v>10</v>
      </c>
      <c r="L1" s="227"/>
      <c r="M1" s="227" t="s">
        <v>11</v>
      </c>
      <c r="N1" s="227"/>
      <c r="O1" s="227" t="s">
        <v>12</v>
      </c>
      <c r="P1" s="227"/>
      <c r="Q1" s="227" t="s">
        <v>13</v>
      </c>
      <c r="R1" s="227"/>
      <c r="S1" s="227" t="s">
        <v>15</v>
      </c>
      <c r="T1" s="227"/>
      <c r="U1" s="227" t="s">
        <v>28</v>
      </c>
    </row>
    <row r="2" spans="1:21" s="2" customFormat="1">
      <c r="A2" s="4" t="s">
        <v>25</v>
      </c>
      <c r="B2" s="4"/>
      <c r="C2" s="2" t="s">
        <v>0</v>
      </c>
      <c r="E2" s="2" t="s">
        <v>35</v>
      </c>
      <c r="I2" s="2" t="s">
        <v>1</v>
      </c>
      <c r="K2" s="2" t="s">
        <v>4</v>
      </c>
      <c r="M2" s="2" t="s">
        <v>5</v>
      </c>
      <c r="O2" s="2" t="s">
        <v>8</v>
      </c>
      <c r="Q2" s="2" t="s">
        <v>19</v>
      </c>
      <c r="S2" s="2" t="s">
        <v>14</v>
      </c>
      <c r="U2" s="2" t="s">
        <v>7</v>
      </c>
    </row>
    <row r="3" spans="1:21" s="2" customFormat="1">
      <c r="E3" s="2" t="s">
        <v>36</v>
      </c>
      <c r="I3" s="2" t="s">
        <v>2</v>
      </c>
      <c r="M3" s="2" t="s">
        <v>6</v>
      </c>
    </row>
    <row r="4" spans="1:21" s="2" customFormat="1" ht="25.2" thickBo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 t="s">
        <v>7</v>
      </c>
      <c r="N4" s="5"/>
      <c r="O4" s="5"/>
      <c r="P4" s="5"/>
      <c r="Q4" s="5"/>
      <c r="R4" s="5"/>
      <c r="S4" s="5"/>
      <c r="T4" s="5"/>
      <c r="U4" s="5"/>
    </row>
    <row r="5" spans="1:21">
      <c r="A5" t="s">
        <v>26</v>
      </c>
      <c r="I5" s="2" t="s">
        <v>3</v>
      </c>
      <c r="K5" s="2" t="s">
        <v>16</v>
      </c>
      <c r="L5" s="2"/>
      <c r="M5" s="2" t="s">
        <v>17</v>
      </c>
      <c r="N5" s="2"/>
      <c r="O5" s="2" t="s">
        <v>18</v>
      </c>
      <c r="P5" s="2"/>
      <c r="Q5" s="2" t="s">
        <v>20</v>
      </c>
      <c r="R5" s="2"/>
      <c r="S5" s="2" t="s">
        <v>21</v>
      </c>
    </row>
    <row r="6" spans="1:21" ht="25.2" thickBo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40.950000000000003" customHeight="1"/>
    <row r="8" spans="1:21">
      <c r="A8" t="s">
        <v>22</v>
      </c>
    </row>
    <row r="9" spans="1:21">
      <c r="A9" t="s">
        <v>23</v>
      </c>
    </row>
    <row r="10" spans="1:21" ht="30.6">
      <c r="A10" t="s">
        <v>84</v>
      </c>
      <c r="D10" s="3"/>
      <c r="F10" s="3"/>
      <c r="H10" s="3"/>
    </row>
    <row r="11" spans="1:21">
      <c r="A11" t="s">
        <v>33</v>
      </c>
      <c r="T11">
        <v>1</v>
      </c>
      <c r="U11" t="s">
        <v>24</v>
      </c>
    </row>
    <row r="12" spans="1:21">
      <c r="U12" t="s">
        <v>29</v>
      </c>
    </row>
    <row r="13" spans="1:21">
      <c r="A13" s="55" t="s">
        <v>85</v>
      </c>
      <c r="U13" t="s">
        <v>30</v>
      </c>
    </row>
    <row r="15" spans="1:21">
      <c r="T15">
        <v>2</v>
      </c>
      <c r="U15" t="s">
        <v>23</v>
      </c>
    </row>
    <row r="16" spans="1:21">
      <c r="U16" t="s">
        <v>31</v>
      </c>
    </row>
    <row r="17" spans="21:21">
      <c r="U17" t="s">
        <v>32</v>
      </c>
    </row>
    <row r="18" spans="21:21">
      <c r="U18" t="s">
        <v>30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2FDD1-75DD-4C96-ADBB-B53D66BDA0DF}">
  <dimension ref="A1:S23"/>
  <sheetViews>
    <sheetView showGridLines="0" zoomScale="55" zoomScaleNormal="55" workbookViewId="0">
      <selection activeCell="S27" sqref="S27"/>
    </sheetView>
  </sheetViews>
  <sheetFormatPr defaultRowHeight="24.6"/>
  <cols>
    <col min="1" max="1" width="24.53125" bestFit="1" customWidth="1"/>
    <col min="2" max="2" width="4.9296875" customWidth="1"/>
    <col min="3" max="3" width="13.33203125" customWidth="1"/>
    <col min="4" max="4" width="1.9296875" customWidth="1"/>
    <col min="5" max="5" width="15.265625" bestFit="1" customWidth="1"/>
    <col min="6" max="6" width="1.9296875" customWidth="1"/>
    <col min="7" max="7" width="13.33203125" customWidth="1"/>
    <col min="8" max="8" width="1.9296875" customWidth="1"/>
    <col min="9" max="9" width="14.265625" bestFit="1" customWidth="1"/>
    <col min="10" max="10" width="1.9296875" customWidth="1"/>
    <col min="11" max="11" width="19" bestFit="1" customWidth="1"/>
    <col min="12" max="12" width="1.9296875" customWidth="1"/>
    <col min="13" max="13" width="17.06640625" bestFit="1" customWidth="1"/>
    <col min="14" max="14" width="1.9296875" customWidth="1"/>
    <col min="15" max="15" width="19.06640625" bestFit="1" customWidth="1"/>
    <col min="16" max="16" width="1.9296875" customWidth="1"/>
    <col min="17" max="17" width="14.46484375" bestFit="1" customWidth="1"/>
    <col min="18" max="18" width="1.9296875" customWidth="1"/>
    <col min="19" max="19" width="17.46484375" bestFit="1" customWidth="1"/>
  </cols>
  <sheetData>
    <row r="1" spans="1:19" s="2" customFormat="1">
      <c r="C1" s="2" t="s">
        <v>27</v>
      </c>
      <c r="G1" s="2" t="s">
        <v>9</v>
      </c>
      <c r="I1" s="2" t="s">
        <v>10</v>
      </c>
      <c r="K1" s="2" t="s">
        <v>11</v>
      </c>
      <c r="M1" s="2" t="s">
        <v>12</v>
      </c>
      <c r="O1" s="2" t="s">
        <v>13</v>
      </c>
      <c r="Q1" s="2" t="s">
        <v>15</v>
      </c>
      <c r="S1" s="2" t="s">
        <v>28</v>
      </c>
    </row>
    <row r="2" spans="1:19" s="2" customFormat="1">
      <c r="A2" s="4" t="s">
        <v>25</v>
      </c>
      <c r="B2" s="4"/>
      <c r="C2" s="2" t="s">
        <v>0</v>
      </c>
      <c r="G2" s="2" t="s">
        <v>1</v>
      </c>
      <c r="I2" s="2" t="s">
        <v>4</v>
      </c>
      <c r="K2" s="2" t="s">
        <v>5</v>
      </c>
      <c r="M2" s="2" t="s">
        <v>8</v>
      </c>
      <c r="O2" s="2" t="s">
        <v>19</v>
      </c>
      <c r="Q2" s="2" t="s">
        <v>14</v>
      </c>
      <c r="S2" s="2" t="s">
        <v>7</v>
      </c>
    </row>
    <row r="3" spans="1:19" s="2" customFormat="1">
      <c r="G3" s="2" t="s">
        <v>2</v>
      </c>
      <c r="K3" s="2" t="s">
        <v>6</v>
      </c>
    </row>
    <row r="4" spans="1:19" s="2" customFormat="1" ht="25.2" thickBot="1">
      <c r="A4" s="5"/>
      <c r="B4" s="5"/>
      <c r="C4" s="5"/>
      <c r="D4" s="5"/>
      <c r="E4" s="5"/>
      <c r="F4" s="5"/>
      <c r="G4" s="5"/>
      <c r="H4" s="5"/>
      <c r="I4" s="5"/>
      <c r="J4" s="5"/>
      <c r="K4" s="5" t="s">
        <v>7</v>
      </c>
      <c r="L4" s="5"/>
      <c r="M4" s="5"/>
      <c r="N4" s="5"/>
      <c r="O4" s="5"/>
      <c r="P4" s="5"/>
      <c r="Q4" s="5"/>
      <c r="R4" s="5"/>
      <c r="S4" s="5"/>
    </row>
    <row r="5" spans="1:19">
      <c r="A5" t="s">
        <v>26</v>
      </c>
      <c r="G5" s="2" t="s">
        <v>3</v>
      </c>
      <c r="I5" s="2" t="s">
        <v>16</v>
      </c>
      <c r="J5" s="2"/>
      <c r="K5" s="2" t="s">
        <v>17</v>
      </c>
      <c r="L5" s="2"/>
      <c r="M5" s="2" t="s">
        <v>18</v>
      </c>
      <c r="N5" s="2"/>
      <c r="O5" s="2" t="s">
        <v>20</v>
      </c>
      <c r="P5" s="2"/>
      <c r="Q5" s="2" t="s">
        <v>21</v>
      </c>
    </row>
    <row r="6" spans="1:19" ht="25.2" thickBo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40.950000000000003" customHeight="1"/>
    <row r="8" spans="1:19">
      <c r="A8" t="s">
        <v>22</v>
      </c>
    </row>
    <row r="9" spans="1:19">
      <c r="A9" t="s">
        <v>23</v>
      </c>
    </row>
    <row r="10" spans="1:19" ht="30.6">
      <c r="A10" t="s">
        <v>84</v>
      </c>
      <c r="D10" s="3"/>
      <c r="F10" s="3"/>
      <c r="R10">
        <v>1</v>
      </c>
      <c r="S10" t="s">
        <v>24</v>
      </c>
    </row>
    <row r="11" spans="1:19">
      <c r="A11" t="s">
        <v>33</v>
      </c>
      <c r="S11" t="s">
        <v>29</v>
      </c>
    </row>
    <row r="12" spans="1:19">
      <c r="S12" t="s">
        <v>30</v>
      </c>
    </row>
    <row r="13" spans="1:19">
      <c r="A13" s="55" t="s">
        <v>85</v>
      </c>
    </row>
    <row r="14" spans="1:19">
      <c r="R14">
        <v>2</v>
      </c>
      <c r="S14" t="s">
        <v>23</v>
      </c>
    </row>
    <row r="15" spans="1:19">
      <c r="S15" t="s">
        <v>31</v>
      </c>
    </row>
    <row r="16" spans="1:19">
      <c r="S16" t="s">
        <v>32</v>
      </c>
    </row>
    <row r="17" spans="3:19">
      <c r="C17" t="s">
        <v>178</v>
      </c>
      <c r="S17" t="s">
        <v>30</v>
      </c>
    </row>
    <row r="18" spans="3:19">
      <c r="C18" t="s">
        <v>179</v>
      </c>
    </row>
    <row r="19" spans="3:19">
      <c r="C19" t="s">
        <v>180</v>
      </c>
    </row>
    <row r="20" spans="3:19">
      <c r="C20" t="s">
        <v>181</v>
      </c>
    </row>
    <row r="21" spans="3:19">
      <c r="C21" t="s">
        <v>182</v>
      </c>
    </row>
    <row r="22" spans="3:19">
      <c r="C22" t="s">
        <v>183</v>
      </c>
    </row>
    <row r="23" spans="3:19">
      <c r="C23" t="s">
        <v>184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B4F49-8411-4316-A3C6-5627A71CC811}">
  <dimension ref="A1:S17"/>
  <sheetViews>
    <sheetView zoomScale="55" zoomScaleNormal="55" workbookViewId="0">
      <selection activeCell="Q27" sqref="Q27"/>
    </sheetView>
  </sheetViews>
  <sheetFormatPr defaultRowHeight="24.6"/>
  <cols>
    <col min="1" max="1" width="24.53125" bestFit="1" customWidth="1"/>
    <col min="2" max="2" width="4.9296875" customWidth="1"/>
    <col min="3" max="3" width="13.33203125" customWidth="1"/>
    <col min="4" max="4" width="1.9296875" customWidth="1"/>
    <col min="5" max="5" width="15.265625" bestFit="1" customWidth="1"/>
    <col min="6" max="6" width="1.9296875" customWidth="1"/>
    <col min="7" max="7" width="13.33203125" customWidth="1"/>
    <col min="8" max="8" width="1.9296875" customWidth="1"/>
    <col min="9" max="9" width="14.265625" bestFit="1" customWidth="1"/>
    <col min="10" max="10" width="1.9296875" customWidth="1"/>
    <col min="11" max="11" width="19" bestFit="1" customWidth="1"/>
    <col min="12" max="12" width="1.9296875" customWidth="1"/>
    <col min="13" max="13" width="17.06640625" bestFit="1" customWidth="1"/>
    <col min="14" max="14" width="1.9296875" customWidth="1"/>
    <col min="15" max="15" width="19.06640625" bestFit="1" customWidth="1"/>
    <col min="16" max="16" width="1.9296875" customWidth="1"/>
    <col min="17" max="17" width="14.46484375" bestFit="1" customWidth="1"/>
    <col min="18" max="18" width="1.9296875" customWidth="1"/>
    <col min="19" max="19" width="17.46484375" bestFit="1" customWidth="1"/>
  </cols>
  <sheetData>
    <row r="1" spans="1:19" s="2" customFormat="1">
      <c r="C1" s="2" t="s">
        <v>27</v>
      </c>
      <c r="G1" s="2" t="s">
        <v>9</v>
      </c>
      <c r="I1" s="2" t="s">
        <v>10</v>
      </c>
      <c r="K1" s="2" t="s">
        <v>11</v>
      </c>
      <c r="M1" s="2" t="s">
        <v>12</v>
      </c>
      <c r="O1" s="2" t="s">
        <v>13</v>
      </c>
      <c r="Q1" s="2" t="s">
        <v>15</v>
      </c>
      <c r="S1" s="2" t="s">
        <v>28</v>
      </c>
    </row>
    <row r="2" spans="1:19" s="2" customFormat="1">
      <c r="A2" s="4" t="s">
        <v>25</v>
      </c>
      <c r="B2" s="4"/>
      <c r="C2" s="2" t="s">
        <v>0</v>
      </c>
      <c r="G2" s="2" t="s">
        <v>1</v>
      </c>
      <c r="I2" s="2" t="s">
        <v>4</v>
      </c>
      <c r="K2" s="2" t="s">
        <v>5</v>
      </c>
      <c r="M2" s="2" t="s">
        <v>8</v>
      </c>
      <c r="O2" s="2" t="s">
        <v>19</v>
      </c>
      <c r="Q2" s="2" t="s">
        <v>14</v>
      </c>
      <c r="S2" s="2" t="s">
        <v>7</v>
      </c>
    </row>
    <row r="3" spans="1:19" s="2" customFormat="1">
      <c r="G3" s="2" t="s">
        <v>2</v>
      </c>
      <c r="K3" s="2" t="s">
        <v>6</v>
      </c>
    </row>
    <row r="4" spans="1:19" s="2" customFormat="1" ht="25.2" thickBot="1">
      <c r="A4" s="5"/>
      <c r="B4" s="5"/>
      <c r="C4" s="5"/>
      <c r="D4" s="5"/>
      <c r="E4" s="5"/>
      <c r="F4" s="5"/>
      <c r="G4" s="5"/>
      <c r="H4" s="5"/>
      <c r="I4" s="5"/>
      <c r="J4" s="5"/>
      <c r="K4" s="5" t="s">
        <v>7</v>
      </c>
      <c r="L4" s="5"/>
      <c r="M4" s="5"/>
      <c r="N4" s="5"/>
      <c r="O4" s="5"/>
      <c r="P4" s="5"/>
      <c r="Q4" s="5"/>
      <c r="R4" s="5"/>
      <c r="S4" s="5"/>
    </row>
    <row r="5" spans="1:19">
      <c r="A5" t="s">
        <v>26</v>
      </c>
      <c r="G5" s="2" t="s">
        <v>3</v>
      </c>
      <c r="I5" s="2" t="s">
        <v>16</v>
      </c>
      <c r="J5" s="2"/>
      <c r="K5" s="2" t="s">
        <v>17</v>
      </c>
      <c r="L5" s="2"/>
      <c r="M5" s="2" t="s">
        <v>18</v>
      </c>
      <c r="N5" s="2"/>
      <c r="O5" s="2" t="s">
        <v>20</v>
      </c>
      <c r="P5" s="2"/>
      <c r="Q5" s="2" t="s">
        <v>21</v>
      </c>
    </row>
    <row r="6" spans="1:19" ht="25.2" thickBot="1">
      <c r="A6" s="1"/>
      <c r="B6" s="1"/>
      <c r="C6" s="1">
        <v>100000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40.950000000000003" customHeight="1"/>
    <row r="8" spans="1:19">
      <c r="A8" t="s">
        <v>22</v>
      </c>
    </row>
    <row r="9" spans="1:19">
      <c r="A9" t="s">
        <v>23</v>
      </c>
    </row>
    <row r="10" spans="1:19" ht="30.6">
      <c r="A10" t="s">
        <v>84</v>
      </c>
      <c r="D10" s="3"/>
      <c r="F10" s="3"/>
      <c r="R10">
        <v>1</v>
      </c>
      <c r="S10" t="s">
        <v>24</v>
      </c>
    </row>
    <row r="11" spans="1:19">
      <c r="A11" t="s">
        <v>33</v>
      </c>
      <c r="S11" t="s">
        <v>29</v>
      </c>
    </row>
    <row r="12" spans="1:19">
      <c r="S12" t="s">
        <v>30</v>
      </c>
    </row>
    <row r="13" spans="1:19">
      <c r="A13" s="55" t="s">
        <v>85</v>
      </c>
    </row>
    <row r="14" spans="1:19">
      <c r="R14">
        <v>2</v>
      </c>
      <c r="S14" t="s">
        <v>23</v>
      </c>
    </row>
    <row r="15" spans="1:19">
      <c r="S15" t="s">
        <v>31</v>
      </c>
    </row>
    <row r="16" spans="1:19">
      <c r="S16" t="s">
        <v>32</v>
      </c>
    </row>
    <row r="17" spans="19:19">
      <c r="S17" t="s">
        <v>30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5E25A-BD69-4D15-BF54-FDA2A67CB93D}">
  <dimension ref="A1:K10"/>
  <sheetViews>
    <sheetView zoomScale="55" zoomScaleNormal="55" workbookViewId="0">
      <selection activeCell="Q31" sqref="Q31:R31"/>
    </sheetView>
  </sheetViews>
  <sheetFormatPr defaultRowHeight="24.6"/>
  <cols>
    <col min="1" max="1" width="16.9296875" customWidth="1"/>
    <col min="2" max="2" width="4.9296875" customWidth="1"/>
    <col min="3" max="3" width="13.73046875" customWidth="1"/>
    <col min="4" max="4" width="3.59765625" customWidth="1"/>
    <col min="5" max="5" width="13.33203125" customWidth="1"/>
    <col min="6" max="6" width="1.9296875" customWidth="1"/>
    <col min="7" max="7" width="18.06640625" bestFit="1" customWidth="1"/>
    <col min="8" max="8" width="1.9296875" customWidth="1"/>
    <col min="9" max="9" width="14.265625" bestFit="1" customWidth="1"/>
    <col min="10" max="10" width="1.9296875" customWidth="1"/>
    <col min="11" max="11" width="19" bestFit="1" customWidth="1"/>
    <col min="12" max="12" width="1.9296875" customWidth="1"/>
    <col min="13" max="13" width="17.06640625" bestFit="1" customWidth="1"/>
    <col min="14" max="14" width="1.9296875" customWidth="1"/>
    <col min="15" max="15" width="19.06640625" bestFit="1" customWidth="1"/>
    <col min="16" max="16" width="1.9296875" customWidth="1"/>
    <col min="17" max="17" width="14.46484375" bestFit="1" customWidth="1"/>
    <col min="18" max="18" width="1.9296875" customWidth="1"/>
    <col min="19" max="19" width="17.46484375" bestFit="1" customWidth="1"/>
  </cols>
  <sheetData>
    <row r="1" spans="1:11" s="2" customFormat="1">
      <c r="C1" s="2" t="s">
        <v>41</v>
      </c>
      <c r="E1" s="2" t="s">
        <v>41</v>
      </c>
      <c r="G1" s="2" t="s">
        <v>39</v>
      </c>
      <c r="I1" s="2" t="s">
        <v>38</v>
      </c>
      <c r="K1" s="2" t="s">
        <v>40</v>
      </c>
    </row>
    <row r="2" spans="1:11" s="2" customFormat="1">
      <c r="A2" s="4" t="s">
        <v>25</v>
      </c>
      <c r="B2" s="4"/>
      <c r="C2" s="2" t="s">
        <v>76</v>
      </c>
      <c r="E2" s="2" t="s">
        <v>81</v>
      </c>
      <c r="G2" s="2" t="s">
        <v>5</v>
      </c>
      <c r="I2" s="2" t="s">
        <v>37</v>
      </c>
      <c r="K2" s="2" t="s">
        <v>7</v>
      </c>
    </row>
    <row r="3" spans="1:11" s="2" customFormat="1">
      <c r="C3" s="2" t="s">
        <v>314</v>
      </c>
      <c r="E3" s="2" t="s">
        <v>315</v>
      </c>
    </row>
    <row r="6" spans="1:11">
      <c r="A6" s="56" t="s">
        <v>85</v>
      </c>
    </row>
    <row r="7" spans="1:11" ht="40.950000000000003" customHeight="1"/>
    <row r="10" spans="1:11" ht="30.6">
      <c r="F10" s="3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D1D53-D8B8-475A-8D25-45CBC01888B4}">
  <dimension ref="A1"/>
  <sheetViews>
    <sheetView workbookViewId="0">
      <selection activeCell="L14" sqref="L14"/>
    </sheetView>
  </sheetViews>
  <sheetFormatPr defaultRowHeight="24.6"/>
  <sheetData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39EA5-47FE-4902-8B1B-468310C1FA59}">
  <dimension ref="B1:F64"/>
  <sheetViews>
    <sheetView workbookViewId="0">
      <selection activeCell="J7" sqref="J7"/>
    </sheetView>
  </sheetViews>
  <sheetFormatPr defaultRowHeight="24.6"/>
  <cols>
    <col min="2" max="2" width="34.796875" bestFit="1" customWidth="1"/>
    <col min="3" max="3" width="5.33203125" bestFit="1" customWidth="1"/>
    <col min="4" max="4" width="1.53125" bestFit="1" customWidth="1"/>
    <col min="5" max="5" width="10.796875" bestFit="1" customWidth="1"/>
    <col min="6" max="6" width="15.796875" customWidth="1"/>
  </cols>
  <sheetData>
    <row r="1" spans="2:6">
      <c r="B1" s="330" t="s">
        <v>316</v>
      </c>
    </row>
    <row r="2" spans="2:6">
      <c r="B2" t="s">
        <v>317</v>
      </c>
      <c r="C2" t="s">
        <v>318</v>
      </c>
      <c r="D2" t="s">
        <v>319</v>
      </c>
      <c r="E2" t="s">
        <v>320</v>
      </c>
      <c r="F2" t="str">
        <f t="shared" ref="F2:F7" si="0">C2&amp;D2&amp;E2</f>
        <v>ACC-PR-68001</v>
      </c>
    </row>
    <row r="3" spans="2:6">
      <c r="B3" t="s">
        <v>321</v>
      </c>
      <c r="C3" t="s">
        <v>318</v>
      </c>
      <c r="D3" t="s">
        <v>319</v>
      </c>
      <c r="E3" t="s">
        <v>322</v>
      </c>
      <c r="F3" t="str">
        <f t="shared" si="0"/>
        <v>ACC-AV-68001</v>
      </c>
    </row>
    <row r="4" spans="2:6">
      <c r="B4" t="s">
        <v>323</v>
      </c>
      <c r="C4" t="s">
        <v>318</v>
      </c>
      <c r="D4" t="s">
        <v>319</v>
      </c>
      <c r="E4" t="s">
        <v>324</v>
      </c>
      <c r="F4" t="str">
        <f t="shared" si="0"/>
        <v>ACC-CAV-68001</v>
      </c>
    </row>
    <row r="5" spans="2:6">
      <c r="B5" t="s">
        <v>325</v>
      </c>
      <c r="C5" t="s">
        <v>318</v>
      </c>
      <c r="D5" t="s">
        <v>319</v>
      </c>
      <c r="E5" t="s">
        <v>326</v>
      </c>
      <c r="F5" t="str">
        <f t="shared" si="0"/>
        <v>ACC-PV-68001</v>
      </c>
    </row>
    <row r="6" spans="2:6">
      <c r="B6" t="s">
        <v>327</v>
      </c>
      <c r="C6" t="s">
        <v>318</v>
      </c>
      <c r="D6" t="s">
        <v>319</v>
      </c>
      <c r="E6" t="s">
        <v>328</v>
      </c>
      <c r="F6" t="str">
        <f t="shared" si="0"/>
        <v>ACC-PC-68001</v>
      </c>
    </row>
    <row r="7" spans="2:6">
      <c r="B7" t="s">
        <v>329</v>
      </c>
      <c r="C7" t="s">
        <v>318</v>
      </c>
      <c r="D7" t="s">
        <v>319</v>
      </c>
      <c r="E7" t="s">
        <v>330</v>
      </c>
      <c r="F7" t="str">
        <f t="shared" si="0"/>
        <v>ACC-OI-68001</v>
      </c>
    </row>
    <row r="8" spans="2:6">
      <c r="B8" s="330" t="s">
        <v>331</v>
      </c>
    </row>
    <row r="9" spans="2:6">
      <c r="B9" t="s">
        <v>317</v>
      </c>
      <c r="C9" t="s">
        <v>332</v>
      </c>
      <c r="D9" t="s">
        <v>319</v>
      </c>
      <c r="E9" t="s">
        <v>320</v>
      </c>
      <c r="F9" t="str">
        <f t="shared" ref="F9:F14" si="1">C9&amp;D9&amp;E9</f>
        <v>EVE-PR-68001</v>
      </c>
    </row>
    <row r="10" spans="2:6">
      <c r="B10" t="s">
        <v>321</v>
      </c>
      <c r="C10" t="s">
        <v>332</v>
      </c>
      <c r="D10" t="s">
        <v>319</v>
      </c>
      <c r="E10" t="s">
        <v>322</v>
      </c>
      <c r="F10" t="str">
        <f t="shared" si="1"/>
        <v>EVE-AV-68001</v>
      </c>
    </row>
    <row r="11" spans="2:6">
      <c r="B11" t="s">
        <v>323</v>
      </c>
      <c r="C11" t="s">
        <v>332</v>
      </c>
      <c r="D11" t="s">
        <v>319</v>
      </c>
      <c r="E11" t="s">
        <v>324</v>
      </c>
      <c r="F11" t="str">
        <f t="shared" si="1"/>
        <v>EVE-CAV-68001</v>
      </c>
    </row>
    <row r="12" spans="2:6">
      <c r="B12" t="s">
        <v>325</v>
      </c>
      <c r="C12" t="s">
        <v>332</v>
      </c>
      <c r="D12" t="s">
        <v>319</v>
      </c>
      <c r="E12" t="s">
        <v>326</v>
      </c>
      <c r="F12" t="str">
        <f t="shared" si="1"/>
        <v>EVE-PV-68001</v>
      </c>
    </row>
    <row r="13" spans="2:6">
      <c r="B13" t="s">
        <v>327</v>
      </c>
      <c r="C13" t="s">
        <v>332</v>
      </c>
      <c r="D13" t="s">
        <v>319</v>
      </c>
      <c r="E13" t="s">
        <v>328</v>
      </c>
      <c r="F13" t="str">
        <f t="shared" si="1"/>
        <v>EVE-PC-68001</v>
      </c>
    </row>
    <row r="14" spans="2:6">
      <c r="B14" t="s">
        <v>329</v>
      </c>
      <c r="C14" t="s">
        <v>332</v>
      </c>
      <c r="D14" t="s">
        <v>319</v>
      </c>
      <c r="E14" t="s">
        <v>330</v>
      </c>
      <c r="F14" t="str">
        <f t="shared" si="1"/>
        <v>EVE-OI-68001</v>
      </c>
    </row>
    <row r="15" spans="2:6">
      <c r="B15" s="330" t="s">
        <v>333</v>
      </c>
    </row>
    <row r="16" spans="2:6">
      <c r="B16" t="s">
        <v>334</v>
      </c>
      <c r="C16" t="s">
        <v>335</v>
      </c>
      <c r="D16" t="s">
        <v>319</v>
      </c>
      <c r="E16" t="s">
        <v>336</v>
      </c>
      <c r="F16" t="str">
        <f>C16&amp;D16&amp;E16</f>
        <v>MKT-EB-68001</v>
      </c>
    </row>
    <row r="17" spans="2:6">
      <c r="B17" t="s">
        <v>317</v>
      </c>
      <c r="C17" t="s">
        <v>335</v>
      </c>
      <c r="D17" t="s">
        <v>319</v>
      </c>
      <c r="E17" t="s">
        <v>320</v>
      </c>
      <c r="F17" t="str">
        <f t="shared" ref="F17:F22" si="2">C17&amp;D17&amp;E17</f>
        <v>MKT-PR-68001</v>
      </c>
    </row>
    <row r="18" spans="2:6">
      <c r="B18" t="s">
        <v>321</v>
      </c>
      <c r="C18" t="s">
        <v>335</v>
      </c>
      <c r="D18" t="s">
        <v>319</v>
      </c>
      <c r="E18" t="s">
        <v>322</v>
      </c>
      <c r="F18" t="str">
        <f t="shared" si="2"/>
        <v>MKT-AV-68001</v>
      </c>
    </row>
    <row r="19" spans="2:6">
      <c r="B19" t="s">
        <v>323</v>
      </c>
      <c r="C19" t="s">
        <v>335</v>
      </c>
      <c r="D19" t="s">
        <v>319</v>
      </c>
      <c r="E19" t="s">
        <v>324</v>
      </c>
      <c r="F19" t="str">
        <f t="shared" si="2"/>
        <v>MKT-CAV-68001</v>
      </c>
    </row>
    <row r="20" spans="2:6">
      <c r="B20" t="s">
        <v>325</v>
      </c>
      <c r="C20" t="s">
        <v>335</v>
      </c>
      <c r="D20" t="s">
        <v>319</v>
      </c>
      <c r="E20" t="s">
        <v>326</v>
      </c>
      <c r="F20" t="str">
        <f t="shared" si="2"/>
        <v>MKT-PV-68001</v>
      </c>
    </row>
    <row r="21" spans="2:6">
      <c r="B21" t="s">
        <v>327</v>
      </c>
      <c r="C21" t="s">
        <v>335</v>
      </c>
      <c r="D21" t="s">
        <v>319</v>
      </c>
      <c r="E21" t="s">
        <v>328</v>
      </c>
      <c r="F21" t="str">
        <f t="shared" si="2"/>
        <v>MKT-PC-68001</v>
      </c>
    </row>
    <row r="22" spans="2:6">
      <c r="B22" t="s">
        <v>329</v>
      </c>
      <c r="C22" t="s">
        <v>335</v>
      </c>
      <c r="D22" t="s">
        <v>319</v>
      </c>
      <c r="E22" t="s">
        <v>330</v>
      </c>
      <c r="F22" t="str">
        <f t="shared" si="2"/>
        <v>MKT-OI-68001</v>
      </c>
    </row>
    <row r="23" spans="2:6">
      <c r="B23" s="330" t="s">
        <v>337</v>
      </c>
    </row>
    <row r="24" spans="2:6">
      <c r="B24" t="s">
        <v>317</v>
      </c>
      <c r="C24" t="s">
        <v>338</v>
      </c>
      <c r="D24" t="s">
        <v>319</v>
      </c>
      <c r="E24" t="s">
        <v>320</v>
      </c>
      <c r="F24" t="str">
        <f t="shared" ref="F24:F29" si="3">C24&amp;D24&amp;E24</f>
        <v>OP-PR-68001</v>
      </c>
    </row>
    <row r="25" spans="2:6">
      <c r="B25" t="s">
        <v>321</v>
      </c>
      <c r="C25" t="s">
        <v>338</v>
      </c>
      <c r="D25" t="s">
        <v>319</v>
      </c>
      <c r="E25" t="s">
        <v>322</v>
      </c>
      <c r="F25" t="str">
        <f t="shared" si="3"/>
        <v>OP-AV-68001</v>
      </c>
    </row>
    <row r="26" spans="2:6">
      <c r="B26" t="s">
        <v>323</v>
      </c>
      <c r="C26" t="s">
        <v>338</v>
      </c>
      <c r="D26" t="s">
        <v>319</v>
      </c>
      <c r="E26" t="s">
        <v>324</v>
      </c>
      <c r="F26" t="str">
        <f t="shared" si="3"/>
        <v>OP-CAV-68001</v>
      </c>
    </row>
    <row r="27" spans="2:6">
      <c r="B27" t="s">
        <v>325</v>
      </c>
      <c r="C27" t="s">
        <v>338</v>
      </c>
      <c r="D27" t="s">
        <v>319</v>
      </c>
      <c r="E27" t="s">
        <v>326</v>
      </c>
      <c r="F27" t="str">
        <f t="shared" si="3"/>
        <v>OP-PV-68001</v>
      </c>
    </row>
    <row r="28" spans="2:6">
      <c r="B28" t="s">
        <v>327</v>
      </c>
      <c r="C28" t="s">
        <v>338</v>
      </c>
      <c r="D28" t="s">
        <v>319</v>
      </c>
      <c r="E28" t="s">
        <v>328</v>
      </c>
      <c r="F28" t="str">
        <f t="shared" si="3"/>
        <v>OP-PC-68001</v>
      </c>
    </row>
    <row r="29" spans="2:6">
      <c r="B29" t="s">
        <v>329</v>
      </c>
      <c r="C29" t="s">
        <v>338</v>
      </c>
      <c r="D29" t="s">
        <v>319</v>
      </c>
      <c r="E29" t="s">
        <v>330</v>
      </c>
      <c r="F29" t="str">
        <f t="shared" si="3"/>
        <v>OP-OI-68001</v>
      </c>
    </row>
    <row r="30" spans="2:6">
      <c r="B30" s="330" t="s">
        <v>339</v>
      </c>
    </row>
    <row r="31" spans="2:6">
      <c r="B31" t="s">
        <v>317</v>
      </c>
      <c r="C31" t="s">
        <v>340</v>
      </c>
      <c r="D31" t="s">
        <v>319</v>
      </c>
      <c r="E31" t="s">
        <v>320</v>
      </c>
      <c r="F31" t="str">
        <f t="shared" ref="F31:F36" si="4">C31&amp;D31&amp;E31</f>
        <v>IT-PR-68001</v>
      </c>
    </row>
    <row r="32" spans="2:6">
      <c r="B32" t="s">
        <v>321</v>
      </c>
      <c r="C32" t="s">
        <v>340</v>
      </c>
      <c r="D32" t="s">
        <v>319</v>
      </c>
      <c r="E32" t="s">
        <v>322</v>
      </c>
      <c r="F32" t="str">
        <f t="shared" si="4"/>
        <v>IT-AV-68001</v>
      </c>
    </row>
    <row r="33" spans="2:6">
      <c r="B33" t="s">
        <v>323</v>
      </c>
      <c r="C33" t="s">
        <v>340</v>
      </c>
      <c r="D33" t="s">
        <v>319</v>
      </c>
      <c r="E33" t="s">
        <v>324</v>
      </c>
      <c r="F33" t="str">
        <f t="shared" si="4"/>
        <v>IT-CAV-68001</v>
      </c>
    </row>
    <row r="34" spans="2:6">
      <c r="B34" t="s">
        <v>325</v>
      </c>
      <c r="C34" t="s">
        <v>340</v>
      </c>
      <c r="D34" t="s">
        <v>319</v>
      </c>
      <c r="E34" t="s">
        <v>326</v>
      </c>
      <c r="F34" t="str">
        <f t="shared" si="4"/>
        <v>IT-PV-68001</v>
      </c>
    </row>
    <row r="35" spans="2:6">
      <c r="B35" t="s">
        <v>327</v>
      </c>
      <c r="C35" t="s">
        <v>340</v>
      </c>
      <c r="D35" t="s">
        <v>319</v>
      </c>
      <c r="E35" t="s">
        <v>328</v>
      </c>
      <c r="F35" t="str">
        <f t="shared" si="4"/>
        <v>IT-PC-68001</v>
      </c>
    </row>
    <row r="36" spans="2:6">
      <c r="B36" t="s">
        <v>329</v>
      </c>
      <c r="C36" t="s">
        <v>340</v>
      </c>
      <c r="D36" t="s">
        <v>319</v>
      </c>
      <c r="E36" t="s">
        <v>330</v>
      </c>
      <c r="F36" t="str">
        <f t="shared" si="4"/>
        <v>IT-OI-68001</v>
      </c>
    </row>
    <row r="38" spans="2:6">
      <c r="B38" t="s">
        <v>317</v>
      </c>
      <c r="C38" t="s">
        <v>341</v>
      </c>
      <c r="D38" t="s">
        <v>319</v>
      </c>
      <c r="E38" t="s">
        <v>320</v>
      </c>
      <c r="F38" t="str">
        <f t="shared" ref="F38:F43" si="5">C38&amp;D38&amp;E38</f>
        <v>HR-PR-68001</v>
      </c>
    </row>
    <row r="39" spans="2:6">
      <c r="B39" t="s">
        <v>321</v>
      </c>
      <c r="C39" t="s">
        <v>341</v>
      </c>
      <c r="D39" t="s">
        <v>319</v>
      </c>
      <c r="E39" t="s">
        <v>322</v>
      </c>
      <c r="F39" t="str">
        <f t="shared" si="5"/>
        <v>HR-AV-68001</v>
      </c>
    </row>
    <row r="40" spans="2:6">
      <c r="B40" t="s">
        <v>323</v>
      </c>
      <c r="C40" t="s">
        <v>341</v>
      </c>
      <c r="D40" t="s">
        <v>319</v>
      </c>
      <c r="E40" t="s">
        <v>324</v>
      </c>
      <c r="F40" t="str">
        <f t="shared" si="5"/>
        <v>HR-CAV-68001</v>
      </c>
    </row>
    <row r="41" spans="2:6">
      <c r="B41" t="s">
        <v>325</v>
      </c>
      <c r="C41" t="s">
        <v>341</v>
      </c>
      <c r="D41" t="s">
        <v>319</v>
      </c>
      <c r="E41" t="s">
        <v>326</v>
      </c>
      <c r="F41" t="str">
        <f t="shared" si="5"/>
        <v>HR-PV-68001</v>
      </c>
    </row>
    <row r="42" spans="2:6">
      <c r="B42" t="s">
        <v>327</v>
      </c>
      <c r="C42" t="s">
        <v>341</v>
      </c>
      <c r="D42" t="s">
        <v>319</v>
      </c>
      <c r="E42" t="s">
        <v>328</v>
      </c>
      <c r="F42" t="str">
        <f t="shared" si="5"/>
        <v>HR-PC-68001</v>
      </c>
    </row>
    <row r="43" spans="2:6">
      <c r="B43" t="s">
        <v>329</v>
      </c>
      <c r="C43" t="s">
        <v>341</v>
      </c>
      <c r="D43" t="s">
        <v>319</v>
      </c>
      <c r="E43" t="s">
        <v>330</v>
      </c>
      <c r="F43" t="str">
        <f t="shared" si="5"/>
        <v>HR-OI-68001</v>
      </c>
    </row>
    <row r="45" spans="2:6">
      <c r="B45" t="s">
        <v>317</v>
      </c>
      <c r="C45" t="s">
        <v>342</v>
      </c>
      <c r="D45" t="s">
        <v>319</v>
      </c>
      <c r="E45" t="s">
        <v>320</v>
      </c>
      <c r="F45" t="str">
        <f t="shared" ref="F45:F50" si="6">C45&amp;D45&amp;E45</f>
        <v>CFO-PR-68001</v>
      </c>
    </row>
    <row r="46" spans="2:6">
      <c r="B46" t="s">
        <v>321</v>
      </c>
      <c r="C46" t="s">
        <v>342</v>
      </c>
      <c r="D46" t="s">
        <v>319</v>
      </c>
      <c r="E46" t="s">
        <v>322</v>
      </c>
      <c r="F46" t="str">
        <f t="shared" si="6"/>
        <v>CFO-AV-68001</v>
      </c>
    </row>
    <row r="47" spans="2:6">
      <c r="B47" t="s">
        <v>323</v>
      </c>
      <c r="C47" t="s">
        <v>342</v>
      </c>
      <c r="D47" t="s">
        <v>319</v>
      </c>
      <c r="E47" t="s">
        <v>324</v>
      </c>
      <c r="F47" t="str">
        <f t="shared" si="6"/>
        <v>CFO-CAV-68001</v>
      </c>
    </row>
    <row r="48" spans="2:6">
      <c r="B48" t="s">
        <v>325</v>
      </c>
      <c r="C48" t="s">
        <v>342</v>
      </c>
      <c r="D48" t="s">
        <v>319</v>
      </c>
      <c r="E48" t="s">
        <v>326</v>
      </c>
      <c r="F48" t="str">
        <f t="shared" si="6"/>
        <v>CFO-PV-68001</v>
      </c>
    </row>
    <row r="49" spans="2:6">
      <c r="B49" t="s">
        <v>327</v>
      </c>
      <c r="C49" t="s">
        <v>342</v>
      </c>
      <c r="D49" t="s">
        <v>319</v>
      </c>
      <c r="E49" t="s">
        <v>328</v>
      </c>
      <c r="F49" t="str">
        <f t="shared" si="6"/>
        <v>CFO-PC-68001</v>
      </c>
    </row>
    <row r="50" spans="2:6">
      <c r="B50" t="s">
        <v>329</v>
      </c>
      <c r="C50" t="s">
        <v>342</v>
      </c>
      <c r="D50" t="s">
        <v>319</v>
      </c>
      <c r="E50" t="s">
        <v>330</v>
      </c>
      <c r="F50" t="str">
        <f t="shared" si="6"/>
        <v>CFO-OI-68001</v>
      </c>
    </row>
    <row r="52" spans="2:6">
      <c r="B52" t="s">
        <v>317</v>
      </c>
      <c r="C52" t="s">
        <v>343</v>
      </c>
      <c r="D52" t="s">
        <v>319</v>
      </c>
      <c r="E52" t="s">
        <v>320</v>
      </c>
      <c r="F52" t="str">
        <f t="shared" ref="F52:F57" si="7">C52&amp;D52&amp;E52</f>
        <v>CMO-PR-68001</v>
      </c>
    </row>
    <row r="53" spans="2:6">
      <c r="B53" t="s">
        <v>321</v>
      </c>
      <c r="C53" t="s">
        <v>343</v>
      </c>
      <c r="D53" t="s">
        <v>319</v>
      </c>
      <c r="E53" t="s">
        <v>322</v>
      </c>
      <c r="F53" t="str">
        <f t="shared" si="7"/>
        <v>CMO-AV-68001</v>
      </c>
    </row>
    <row r="54" spans="2:6">
      <c r="B54" t="s">
        <v>323</v>
      </c>
      <c r="C54" t="s">
        <v>343</v>
      </c>
      <c r="D54" t="s">
        <v>319</v>
      </c>
      <c r="E54" t="s">
        <v>324</v>
      </c>
      <c r="F54" t="str">
        <f t="shared" si="7"/>
        <v>CMO-CAV-68001</v>
      </c>
    </row>
    <row r="55" spans="2:6">
      <c r="B55" t="s">
        <v>325</v>
      </c>
      <c r="C55" t="s">
        <v>343</v>
      </c>
      <c r="D55" t="s">
        <v>319</v>
      </c>
      <c r="E55" t="s">
        <v>326</v>
      </c>
      <c r="F55" t="str">
        <f t="shared" si="7"/>
        <v>CMO-PV-68001</v>
      </c>
    </row>
    <row r="56" spans="2:6">
      <c r="B56" t="s">
        <v>327</v>
      </c>
      <c r="C56" t="s">
        <v>343</v>
      </c>
      <c r="D56" t="s">
        <v>319</v>
      </c>
      <c r="E56" t="s">
        <v>328</v>
      </c>
      <c r="F56" t="str">
        <f t="shared" si="7"/>
        <v>CMO-PC-68001</v>
      </c>
    </row>
    <row r="57" spans="2:6">
      <c r="B57" t="s">
        <v>329</v>
      </c>
      <c r="C57" t="s">
        <v>343</v>
      </c>
      <c r="D57" t="s">
        <v>319</v>
      </c>
      <c r="E57" t="s">
        <v>330</v>
      </c>
      <c r="F57" t="str">
        <f t="shared" si="7"/>
        <v>CMO-OI-68001</v>
      </c>
    </row>
    <row r="59" spans="2:6">
      <c r="B59" t="s">
        <v>317</v>
      </c>
      <c r="C59" t="s">
        <v>12</v>
      </c>
      <c r="D59" t="s">
        <v>319</v>
      </c>
      <c r="E59" t="s">
        <v>320</v>
      </c>
      <c r="F59" t="str">
        <f t="shared" ref="F59:F64" si="8">C59&amp;D59&amp;E59</f>
        <v>CEO-PR-68001</v>
      </c>
    </row>
    <row r="60" spans="2:6">
      <c r="B60" t="s">
        <v>321</v>
      </c>
      <c r="C60" t="s">
        <v>12</v>
      </c>
      <c r="D60" t="s">
        <v>319</v>
      </c>
      <c r="E60" t="s">
        <v>322</v>
      </c>
      <c r="F60" t="str">
        <f t="shared" si="8"/>
        <v>CEO-AV-68001</v>
      </c>
    </row>
    <row r="61" spans="2:6">
      <c r="B61" t="s">
        <v>323</v>
      </c>
      <c r="C61" t="s">
        <v>12</v>
      </c>
      <c r="D61" t="s">
        <v>319</v>
      </c>
      <c r="E61" t="s">
        <v>324</v>
      </c>
      <c r="F61" t="str">
        <f t="shared" si="8"/>
        <v>CEO-CAV-68001</v>
      </c>
    </row>
    <row r="62" spans="2:6">
      <c r="B62" t="s">
        <v>325</v>
      </c>
      <c r="C62" t="s">
        <v>12</v>
      </c>
      <c r="D62" t="s">
        <v>319</v>
      </c>
      <c r="E62" t="s">
        <v>326</v>
      </c>
      <c r="F62" t="str">
        <f t="shared" si="8"/>
        <v>CEO-PV-68001</v>
      </c>
    </row>
    <row r="63" spans="2:6">
      <c r="B63" t="s">
        <v>327</v>
      </c>
      <c r="C63" t="s">
        <v>12</v>
      </c>
      <c r="D63" t="s">
        <v>319</v>
      </c>
      <c r="E63" t="s">
        <v>328</v>
      </c>
      <c r="F63" t="str">
        <f t="shared" si="8"/>
        <v>CEO-PC-68001</v>
      </c>
    </row>
    <row r="64" spans="2:6">
      <c r="B64" t="s">
        <v>329</v>
      </c>
      <c r="C64" t="s">
        <v>12</v>
      </c>
      <c r="D64" t="s">
        <v>319</v>
      </c>
      <c r="E64" t="s">
        <v>330</v>
      </c>
      <c r="F64" t="str">
        <f t="shared" si="8"/>
        <v>CEO-OI-68001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B3E5F-606E-4B59-AE32-2AF1C235C86E}">
  <sheetPr>
    <tabColor theme="7"/>
    <pageSetUpPr fitToPage="1"/>
  </sheetPr>
  <dimension ref="B1:G106"/>
  <sheetViews>
    <sheetView zoomScale="70" zoomScaleNormal="70" workbookViewId="0">
      <selection activeCell="M14" sqref="M14"/>
    </sheetView>
  </sheetViews>
  <sheetFormatPr defaultColWidth="5.9296875" defaultRowHeight="23.25" customHeight="1"/>
  <cols>
    <col min="1" max="1" width="2.265625" style="7" customWidth="1"/>
    <col min="2" max="2" width="15.46484375" style="6" customWidth="1"/>
    <col min="3" max="3" width="53.265625" style="7" customWidth="1"/>
    <col min="4" max="4" width="4.9296875" style="7" bestFit="1" customWidth="1"/>
    <col min="5" max="5" width="12.06640625" style="7" bestFit="1" customWidth="1"/>
    <col min="6" max="7" width="12.06640625" style="7" customWidth="1"/>
    <col min="8" max="9" width="5.9296875" style="7"/>
    <col min="10" max="10" width="8.59765625" style="7" bestFit="1" customWidth="1"/>
    <col min="11" max="11" width="8.33203125" style="7" bestFit="1" customWidth="1"/>
    <col min="12" max="16384" width="5.9296875" style="7"/>
  </cols>
  <sheetData>
    <row r="1" spans="2:7" ht="47.25" customHeight="1" thickBot="1">
      <c r="B1" s="413" t="s">
        <v>144</v>
      </c>
      <c r="C1" s="413"/>
      <c r="D1" s="413"/>
      <c r="E1" s="413"/>
      <c r="F1" s="413"/>
      <c r="G1" s="413"/>
    </row>
    <row r="2" spans="2:7" ht="27.75" customHeight="1">
      <c r="B2" s="195" t="s">
        <v>145</v>
      </c>
      <c r="C2" s="10" t="s">
        <v>124</v>
      </c>
      <c r="D2" s="8"/>
      <c r="E2" s="9" t="s">
        <v>42</v>
      </c>
      <c r="F2" s="11">
        <v>80</v>
      </c>
      <c r="G2" s="12" t="s">
        <v>43</v>
      </c>
    </row>
    <row r="3" spans="2:7" ht="27.75" customHeight="1">
      <c r="B3" s="195" t="s">
        <v>146</v>
      </c>
      <c r="C3" s="13" t="s">
        <v>125</v>
      </c>
      <c r="D3" s="8"/>
      <c r="E3" s="9" t="s">
        <v>44</v>
      </c>
      <c r="F3" s="11">
        <v>2</v>
      </c>
      <c r="G3" s="12"/>
    </row>
    <row r="4" spans="2:7" ht="27.75" customHeight="1">
      <c r="B4" s="195" t="s">
        <v>147</v>
      </c>
      <c r="C4" s="13" t="s">
        <v>154</v>
      </c>
      <c r="D4" s="8"/>
      <c r="E4" s="8"/>
      <c r="F4" s="8"/>
      <c r="G4" s="8"/>
    </row>
    <row r="5" spans="2:7" ht="27.75" customHeight="1">
      <c r="B5" s="195" t="s">
        <v>148</v>
      </c>
      <c r="C5" s="14" t="s">
        <v>123</v>
      </c>
      <c r="D5" s="8"/>
      <c r="E5" s="54" t="s">
        <v>81</v>
      </c>
      <c r="F5" s="54" t="s">
        <v>82</v>
      </c>
      <c r="G5" s="8"/>
    </row>
    <row r="6" spans="2:7" ht="27.75" customHeight="1">
      <c r="B6" s="195" t="s">
        <v>149</v>
      </c>
      <c r="C6" s="15" t="s">
        <v>153</v>
      </c>
      <c r="D6" s="8"/>
      <c r="E6" s="54" t="s">
        <v>83</v>
      </c>
      <c r="F6" s="54" t="s">
        <v>56</v>
      </c>
    </row>
    <row r="7" spans="2:7" ht="27.75" customHeight="1">
      <c r="B7" s="196" t="s">
        <v>150</v>
      </c>
      <c r="C7" s="16" t="s">
        <v>152</v>
      </c>
      <c r="D7" s="8"/>
      <c r="E7" s="9"/>
      <c r="F7" s="9"/>
      <c r="G7" s="9"/>
    </row>
    <row r="8" spans="2:7" ht="13.5" customHeight="1" thickBot="1">
      <c r="B8" s="17"/>
      <c r="C8" s="17"/>
      <c r="D8" s="18"/>
      <c r="E8" s="18"/>
      <c r="F8" s="18"/>
      <c r="G8" s="18"/>
    </row>
    <row r="9" spans="2:7" ht="30" customHeight="1">
      <c r="B9" s="19" t="s">
        <v>45</v>
      </c>
      <c r="C9" s="20"/>
      <c r="D9" s="8"/>
      <c r="E9" s="8"/>
      <c r="F9" s="8"/>
      <c r="G9" s="8"/>
    </row>
    <row r="10" spans="2:7" ht="37.5" customHeight="1" thickBot="1">
      <c r="B10" s="21" t="s">
        <v>151</v>
      </c>
      <c r="C10" s="22"/>
      <c r="D10" s="8"/>
      <c r="E10" s="8"/>
      <c r="F10" s="8"/>
      <c r="G10" s="8"/>
    </row>
    <row r="11" spans="2:7" ht="41.4" thickBot="1">
      <c r="B11" s="23" t="s">
        <v>46</v>
      </c>
      <c r="C11" s="23" t="s">
        <v>47</v>
      </c>
      <c r="D11" s="23" t="s">
        <v>48</v>
      </c>
      <c r="E11" s="24" t="s">
        <v>49</v>
      </c>
      <c r="F11" s="24" t="s">
        <v>50</v>
      </c>
      <c r="G11" s="25" t="s">
        <v>51</v>
      </c>
    </row>
    <row r="12" spans="2:7" ht="23.25" customHeight="1">
      <c r="B12" s="26">
        <v>1</v>
      </c>
      <c r="C12" s="27" t="s">
        <v>52</v>
      </c>
      <c r="D12" s="28"/>
      <c r="E12" s="28"/>
      <c r="F12" s="29"/>
      <c r="G12" s="29">
        <v>40000</v>
      </c>
    </row>
    <row r="13" spans="2:7" ht="23.25" customHeight="1">
      <c r="B13" s="26">
        <v>2</v>
      </c>
      <c r="C13" s="27" t="s">
        <v>53</v>
      </c>
      <c r="D13" s="28"/>
      <c r="E13" s="28">
        <v>38</v>
      </c>
      <c r="F13" s="29">
        <v>5000</v>
      </c>
      <c r="G13" s="29">
        <f t="shared" ref="G13:G14" si="0">E13*F13</f>
        <v>190000</v>
      </c>
    </row>
    <row r="14" spans="2:7" ht="23.25" customHeight="1">
      <c r="B14" s="26">
        <v>3</v>
      </c>
      <c r="C14" s="27" t="s">
        <v>54</v>
      </c>
      <c r="D14" s="28"/>
      <c r="E14" s="28">
        <v>42</v>
      </c>
      <c r="F14" s="29">
        <v>3000</v>
      </c>
      <c r="G14" s="29">
        <f t="shared" si="0"/>
        <v>126000</v>
      </c>
    </row>
    <row r="15" spans="2:7" ht="23.25" customHeight="1">
      <c r="B15" s="26">
        <v>4</v>
      </c>
      <c r="C15" s="27" t="s">
        <v>122</v>
      </c>
      <c r="D15" s="28"/>
      <c r="E15" s="28"/>
      <c r="F15" s="29"/>
      <c r="G15" s="29">
        <v>50000</v>
      </c>
    </row>
    <row r="16" spans="2:7" ht="23.25" customHeight="1">
      <c r="B16" s="26">
        <v>5</v>
      </c>
      <c r="C16" s="27" t="s">
        <v>55</v>
      </c>
      <c r="D16" s="28"/>
      <c r="E16" s="28"/>
      <c r="F16" s="29"/>
      <c r="G16" s="29">
        <v>10000</v>
      </c>
    </row>
    <row r="17" spans="2:7" ht="23.25" customHeight="1">
      <c r="B17" s="26">
        <v>6</v>
      </c>
      <c r="C17" s="27" t="s">
        <v>80</v>
      </c>
      <c r="D17" s="28"/>
      <c r="E17" s="30"/>
      <c r="F17" s="29"/>
      <c r="G17" s="29">
        <v>150000</v>
      </c>
    </row>
    <row r="18" spans="2:7" ht="23.25" customHeight="1">
      <c r="B18" s="26">
        <v>7</v>
      </c>
      <c r="C18" s="27" t="s">
        <v>56</v>
      </c>
      <c r="D18" s="28"/>
      <c r="E18" s="30"/>
      <c r="F18" s="29"/>
      <c r="G18" s="29">
        <v>50000</v>
      </c>
    </row>
    <row r="19" spans="2:7" ht="23.25" customHeight="1">
      <c r="B19" s="26">
        <v>8</v>
      </c>
      <c r="C19" s="27"/>
      <c r="D19" s="28"/>
      <c r="E19" s="30"/>
      <c r="F19" s="29"/>
      <c r="G19" s="29"/>
    </row>
    <row r="20" spans="2:7" ht="23.25" customHeight="1">
      <c r="B20" s="26">
        <v>9</v>
      </c>
      <c r="C20" s="27"/>
      <c r="D20" s="28"/>
      <c r="E20" s="30"/>
      <c r="F20" s="29"/>
      <c r="G20" s="29"/>
    </row>
    <row r="21" spans="2:7" ht="23.25" customHeight="1" thickBot="1">
      <c r="B21" s="26">
        <v>10</v>
      </c>
      <c r="C21" s="27"/>
      <c r="D21" s="28"/>
      <c r="E21" s="30"/>
      <c r="F21" s="29"/>
      <c r="G21" s="29"/>
    </row>
    <row r="22" spans="2:7" ht="36" customHeight="1" thickBot="1">
      <c r="B22" s="414" t="s">
        <v>57</v>
      </c>
      <c r="C22" s="415"/>
      <c r="D22" s="415"/>
      <c r="E22" s="415"/>
      <c r="F22" s="416"/>
      <c r="G22" s="197">
        <f>SUM(G12:G21)</f>
        <v>616000</v>
      </c>
    </row>
    <row r="23" spans="2:7" ht="13.5" customHeight="1">
      <c r="B23" s="33"/>
      <c r="C23" s="34"/>
      <c r="D23" s="8"/>
      <c r="E23" s="8"/>
      <c r="F23" s="8"/>
      <c r="G23" s="8"/>
    </row>
    <row r="24" spans="2:7" ht="13.5" customHeight="1">
      <c r="B24" s="33"/>
      <c r="C24" s="34"/>
      <c r="D24" s="8"/>
      <c r="E24" s="8"/>
      <c r="F24" s="8"/>
      <c r="G24" s="8"/>
    </row>
    <row r="25" spans="2:7" ht="25.2">
      <c r="B25" s="19" t="s">
        <v>58</v>
      </c>
      <c r="C25" s="20"/>
      <c r="D25" s="8"/>
      <c r="E25" s="8"/>
      <c r="F25" s="8"/>
      <c r="G25" s="8"/>
    </row>
    <row r="26" spans="2:7" ht="37.5" customHeight="1" thickBot="1">
      <c r="B26" s="194" t="str">
        <f>"Operation Team : "&amp;C3&amp;" / "&amp;B6&amp;" "&amp;C6&amp;" / "&amp;B7&amp;" "&amp;C7</f>
        <v>Operation Team : SO67010001 / Title Unilever - Breeze Esan / ชื่อตามการขาย Esan Caravan</v>
      </c>
      <c r="C26" s="22"/>
      <c r="D26" s="8"/>
      <c r="E26" s="191" t="s">
        <v>42</v>
      </c>
      <c r="F26" s="192">
        <f>F2</f>
        <v>80</v>
      </c>
      <c r="G26" s="193" t="s">
        <v>43</v>
      </c>
    </row>
    <row r="27" spans="2:7" ht="43.5" customHeight="1" thickBot="1">
      <c r="B27" s="23" t="s">
        <v>46</v>
      </c>
      <c r="C27" s="23" t="s">
        <v>47</v>
      </c>
      <c r="D27" s="23" t="s">
        <v>48</v>
      </c>
      <c r="E27" s="24" t="s">
        <v>49</v>
      </c>
      <c r="F27" s="24" t="s">
        <v>50</v>
      </c>
      <c r="G27" s="25" t="s">
        <v>51</v>
      </c>
    </row>
    <row r="28" spans="2:7" ht="20.399999999999999">
      <c r="B28" s="26">
        <v>1</v>
      </c>
      <c r="C28" s="27" t="s">
        <v>59</v>
      </c>
      <c r="D28" s="28"/>
      <c r="E28" s="28"/>
      <c r="F28" s="29">
        <v>10000</v>
      </c>
      <c r="G28" s="29">
        <v>10000</v>
      </c>
    </row>
    <row r="29" spans="2:7" ht="20.399999999999999">
      <c r="B29" s="26">
        <v>2</v>
      </c>
      <c r="C29" s="27" t="s">
        <v>60</v>
      </c>
      <c r="D29" s="28">
        <v>12</v>
      </c>
      <c r="E29" s="28">
        <v>2</v>
      </c>
      <c r="F29" s="29">
        <v>1200</v>
      </c>
      <c r="G29" s="29">
        <f t="shared" ref="G29:G42" si="1">D29*E29*F29</f>
        <v>28800</v>
      </c>
    </row>
    <row r="30" spans="2:7" ht="20.399999999999999">
      <c r="B30" s="26">
        <v>3</v>
      </c>
      <c r="C30" s="27" t="s">
        <v>61</v>
      </c>
      <c r="D30" s="30">
        <v>12</v>
      </c>
      <c r="E30" s="30">
        <v>2</v>
      </c>
      <c r="F30" s="29">
        <v>1200</v>
      </c>
      <c r="G30" s="29">
        <f t="shared" si="1"/>
        <v>28800</v>
      </c>
    </row>
    <row r="31" spans="2:7" ht="20.399999999999999">
      <c r="B31" s="26">
        <v>4</v>
      </c>
      <c r="C31" s="27" t="s">
        <v>62</v>
      </c>
      <c r="D31" s="30">
        <v>12</v>
      </c>
      <c r="E31" s="30">
        <v>8</v>
      </c>
      <c r="F31" s="29">
        <v>1000</v>
      </c>
      <c r="G31" s="29">
        <f t="shared" si="1"/>
        <v>96000</v>
      </c>
    </row>
    <row r="32" spans="2:7" ht="20.399999999999999">
      <c r="B32" s="26">
        <v>5</v>
      </c>
      <c r="C32" s="27" t="s">
        <v>63</v>
      </c>
      <c r="D32" s="30">
        <v>12</v>
      </c>
      <c r="E32" s="30">
        <v>8</v>
      </c>
      <c r="F32" s="29">
        <v>1000</v>
      </c>
      <c r="G32" s="29">
        <f t="shared" si="1"/>
        <v>96000</v>
      </c>
    </row>
    <row r="33" spans="2:7" ht="20.399999999999999">
      <c r="B33" s="26">
        <v>6</v>
      </c>
      <c r="C33" s="27" t="s">
        <v>64</v>
      </c>
      <c r="D33" s="30">
        <v>2</v>
      </c>
      <c r="E33" s="30">
        <v>8</v>
      </c>
      <c r="F33" s="29">
        <v>400</v>
      </c>
      <c r="G33" s="29">
        <f t="shared" si="1"/>
        <v>6400</v>
      </c>
    </row>
    <row r="34" spans="2:7" ht="20.399999999999999">
      <c r="B34" s="26">
        <v>7</v>
      </c>
      <c r="C34" s="27" t="s">
        <v>65</v>
      </c>
      <c r="D34" s="30">
        <v>2</v>
      </c>
      <c r="E34" s="30">
        <v>8</v>
      </c>
      <c r="F34" s="29">
        <v>400</v>
      </c>
      <c r="G34" s="29">
        <f t="shared" si="1"/>
        <v>6400</v>
      </c>
    </row>
    <row r="35" spans="2:7" ht="20.399999999999999">
      <c r="B35" s="26">
        <v>8</v>
      </c>
      <c r="C35" s="27" t="s">
        <v>66</v>
      </c>
      <c r="D35" s="30"/>
      <c r="E35" s="30"/>
      <c r="F35" s="29"/>
      <c r="G35" s="29">
        <f t="shared" si="1"/>
        <v>0</v>
      </c>
    </row>
    <row r="36" spans="2:7" ht="20.399999999999999">
      <c r="B36" s="26"/>
      <c r="C36" s="27" t="s">
        <v>67</v>
      </c>
      <c r="D36" s="30">
        <v>13</v>
      </c>
      <c r="E36" s="30">
        <v>8</v>
      </c>
      <c r="F36" s="29">
        <v>800</v>
      </c>
      <c r="G36" s="29">
        <f t="shared" si="1"/>
        <v>83200</v>
      </c>
    </row>
    <row r="37" spans="2:7" ht="20.399999999999999">
      <c r="B37" s="26"/>
      <c r="C37" s="27" t="s">
        <v>68</v>
      </c>
      <c r="D37" s="30">
        <v>13</v>
      </c>
      <c r="E37" s="30">
        <v>8</v>
      </c>
      <c r="F37" s="29">
        <v>800</v>
      </c>
      <c r="G37" s="29">
        <f t="shared" si="1"/>
        <v>83200</v>
      </c>
    </row>
    <row r="38" spans="2:7" ht="20.399999999999999">
      <c r="B38" s="26">
        <v>9</v>
      </c>
      <c r="C38" s="27" t="s">
        <v>55</v>
      </c>
      <c r="D38" s="30">
        <v>1</v>
      </c>
      <c r="E38" s="30">
        <v>16</v>
      </c>
      <c r="F38" s="29">
        <v>250</v>
      </c>
      <c r="G38" s="29">
        <f t="shared" si="1"/>
        <v>4000</v>
      </c>
    </row>
    <row r="39" spans="2:7" ht="20.399999999999999">
      <c r="B39" s="26">
        <v>10</v>
      </c>
      <c r="C39" s="27" t="s">
        <v>69</v>
      </c>
      <c r="D39" s="30"/>
      <c r="E39" s="30"/>
      <c r="F39" s="29"/>
      <c r="G39" s="29">
        <f t="shared" si="1"/>
        <v>0</v>
      </c>
    </row>
    <row r="40" spans="2:7" ht="20.399999999999999">
      <c r="B40" s="26"/>
      <c r="C40" s="27" t="s">
        <v>70</v>
      </c>
      <c r="D40" s="30">
        <v>12</v>
      </c>
      <c r="E40" s="30">
        <v>14</v>
      </c>
      <c r="F40" s="29">
        <v>300</v>
      </c>
      <c r="G40" s="29">
        <f t="shared" si="1"/>
        <v>50400</v>
      </c>
    </row>
    <row r="41" spans="2:7" ht="20.399999999999999">
      <c r="B41" s="26"/>
      <c r="C41" s="27" t="s">
        <v>71</v>
      </c>
      <c r="D41" s="30">
        <v>12</v>
      </c>
      <c r="E41" s="30">
        <v>14</v>
      </c>
      <c r="F41" s="29">
        <v>300</v>
      </c>
      <c r="G41" s="29">
        <f t="shared" si="1"/>
        <v>50400</v>
      </c>
    </row>
    <row r="42" spans="2:7" ht="23.25" customHeight="1" thickBot="1">
      <c r="B42" s="26"/>
      <c r="C42" s="31"/>
      <c r="D42" s="30"/>
      <c r="E42" s="30"/>
      <c r="F42" s="29"/>
      <c r="G42" s="29">
        <f t="shared" si="1"/>
        <v>0</v>
      </c>
    </row>
    <row r="43" spans="2:7" ht="36" customHeight="1" thickBot="1">
      <c r="B43" s="417" t="s">
        <v>57</v>
      </c>
      <c r="C43" s="418"/>
      <c r="D43" s="418"/>
      <c r="E43" s="418"/>
      <c r="F43" s="419"/>
      <c r="G43" s="197">
        <f>SUM(G28:G42)</f>
        <v>543600</v>
      </c>
    </row>
    <row r="44" spans="2:7" ht="36" customHeight="1" thickBot="1">
      <c r="B44" s="198"/>
      <c r="C44" s="199"/>
      <c r="D44" s="200"/>
      <c r="E44" s="200"/>
      <c r="F44" s="201" t="s">
        <v>155</v>
      </c>
      <c r="G44" s="204">
        <v>24200</v>
      </c>
    </row>
    <row r="45" spans="2:7" ht="36" customHeight="1" thickBot="1">
      <c r="B45" s="203"/>
      <c r="C45" s="199"/>
      <c r="D45" s="200"/>
      <c r="E45" s="200"/>
      <c r="F45" s="202" t="s">
        <v>156</v>
      </c>
      <c r="G45" s="32">
        <f>G43-G44</f>
        <v>519400</v>
      </c>
    </row>
    <row r="46" spans="2:7" ht="13.5" customHeight="1">
      <c r="B46" s="33"/>
      <c r="C46" s="34"/>
      <c r="D46" s="8"/>
      <c r="E46" s="8"/>
      <c r="F46" s="8"/>
      <c r="G46" s="8"/>
    </row>
    <row r="47" spans="2:7" ht="23.25" customHeight="1">
      <c r="B47" s="35"/>
      <c r="C47" s="36"/>
      <c r="D47" s="37"/>
      <c r="E47" s="37"/>
      <c r="F47" s="38"/>
      <c r="G47" s="38"/>
    </row>
    <row r="48" spans="2:7" ht="23.25" customHeight="1">
      <c r="B48" s="21" t="s">
        <v>72</v>
      </c>
      <c r="C48" s="36"/>
      <c r="D48" s="37"/>
      <c r="E48" s="37"/>
      <c r="F48" s="36" t="s">
        <v>73</v>
      </c>
      <c r="G48" s="38">
        <f>G22</f>
        <v>616000</v>
      </c>
    </row>
    <row r="49" spans="2:7" ht="23.25" customHeight="1">
      <c r="B49" s="39"/>
      <c r="C49" s="40"/>
      <c r="D49" s="41"/>
      <c r="E49" s="37"/>
      <c r="F49" s="36" t="s">
        <v>74</v>
      </c>
      <c r="G49" s="38">
        <f>G45</f>
        <v>519400</v>
      </c>
    </row>
    <row r="50" spans="2:7" ht="26.25" customHeight="1" thickBot="1">
      <c r="B50" s="42"/>
      <c r="C50" s="42"/>
      <c r="D50" s="42"/>
      <c r="E50" s="8"/>
      <c r="F50" s="43" t="s">
        <v>75</v>
      </c>
      <c r="G50" s="44">
        <f>SUM(G48:G49)</f>
        <v>1135400</v>
      </c>
    </row>
    <row r="51" spans="2:7" ht="26.25" customHeight="1" thickTop="1">
      <c r="B51" s="42"/>
      <c r="C51" s="42"/>
      <c r="D51" s="42"/>
      <c r="E51" s="8"/>
      <c r="F51" s="8"/>
      <c r="G51" s="8"/>
    </row>
    <row r="52" spans="2:7" ht="26.25" customHeight="1">
      <c r="B52" s="42"/>
      <c r="C52" s="42"/>
      <c r="D52" s="42"/>
      <c r="E52" s="8"/>
      <c r="F52" s="36" t="s">
        <v>76</v>
      </c>
      <c r="G52" s="38">
        <v>2000000</v>
      </c>
    </row>
    <row r="53" spans="2:7" ht="23.25" customHeight="1">
      <c r="B53" s="35"/>
      <c r="C53" s="36"/>
      <c r="D53" s="37"/>
      <c r="E53" s="45"/>
      <c r="F53" s="36" t="s">
        <v>77</v>
      </c>
      <c r="G53" s="38">
        <f>G50</f>
        <v>1135400</v>
      </c>
    </row>
    <row r="54" spans="2:7" s="48" customFormat="1" ht="23.25" customHeight="1" thickBot="1">
      <c r="B54" s="46"/>
      <c r="C54" s="20"/>
      <c r="D54" s="47"/>
      <c r="E54" s="47"/>
      <c r="F54" s="43" t="s">
        <v>78</v>
      </c>
      <c r="G54" s="44">
        <f>G52-G53</f>
        <v>864600</v>
      </c>
    </row>
    <row r="55" spans="2:7" s="48" customFormat="1" ht="23.25" customHeight="1" thickTop="1">
      <c r="B55" s="46"/>
      <c r="C55" s="20"/>
      <c r="D55" s="47"/>
      <c r="E55" s="49"/>
      <c r="F55" s="38" t="s">
        <v>79</v>
      </c>
      <c r="G55" s="45">
        <f>G54/G52</f>
        <v>0.43230000000000002</v>
      </c>
    </row>
    <row r="56" spans="2:7" s="48" customFormat="1" ht="23.25" customHeight="1">
      <c r="B56" s="46"/>
      <c r="C56" s="20"/>
      <c r="D56" s="47"/>
      <c r="E56" s="50"/>
      <c r="F56" s="47"/>
      <c r="G56" s="47"/>
    </row>
    <row r="57" spans="2:7" s="48" customFormat="1" ht="23.25" customHeight="1">
      <c r="B57" s="46"/>
      <c r="C57" s="20"/>
      <c r="D57" s="47"/>
      <c r="E57" s="50"/>
      <c r="F57" s="47"/>
      <c r="G57" s="50"/>
    </row>
    <row r="58" spans="2:7" s="48" customFormat="1" ht="23.25" customHeight="1">
      <c r="B58" s="46"/>
      <c r="C58" s="34"/>
      <c r="D58" s="47"/>
      <c r="E58" s="50"/>
      <c r="F58" s="47"/>
      <c r="G58" s="50"/>
    </row>
    <row r="59" spans="2:7" ht="23.25" customHeight="1">
      <c r="B59" s="46"/>
      <c r="C59" s="8"/>
      <c r="D59" s="8"/>
      <c r="E59" s="50"/>
      <c r="F59" s="47"/>
      <c r="G59" s="50"/>
    </row>
    <row r="60" spans="2:7" ht="12" customHeight="1">
      <c r="B60" s="46"/>
      <c r="C60" s="8"/>
      <c r="D60" s="8"/>
      <c r="E60" s="8"/>
      <c r="F60" s="8"/>
      <c r="G60" s="8"/>
    </row>
    <row r="61" spans="2:7" s="48" customFormat="1" ht="23.25" customHeight="1">
      <c r="B61" s="46"/>
      <c r="C61" s="20"/>
      <c r="D61" s="47"/>
      <c r="E61" s="47"/>
      <c r="F61" s="47"/>
      <c r="G61" s="47"/>
    </row>
    <row r="62" spans="2:7" s="48" customFormat="1" ht="23.25" customHeight="1">
      <c r="B62" s="6"/>
      <c r="C62" s="51"/>
    </row>
    <row r="63" spans="2:7" s="48" customFormat="1" ht="23.25" customHeight="1">
      <c r="B63" s="52"/>
      <c r="C63" s="53"/>
    </row>
    <row r="64" spans="2:7" s="48" customFormat="1" ht="23.25" customHeight="1">
      <c r="B64" s="6"/>
      <c r="C64" s="51"/>
    </row>
    <row r="65" spans="2:3" s="48" customFormat="1" ht="23.25" customHeight="1">
      <c r="B65" s="412"/>
      <c r="C65" s="412"/>
    </row>
    <row r="87" spans="2:3" s="48" customFormat="1" ht="23.25" customHeight="1">
      <c r="B87" s="412"/>
      <c r="C87" s="412"/>
    </row>
    <row r="106" spans="2:3" s="48" customFormat="1" ht="23.25" customHeight="1">
      <c r="B106" s="412"/>
      <c r="C106" s="412"/>
    </row>
  </sheetData>
  <mergeCells count="6">
    <mergeCell ref="B106:C106"/>
    <mergeCell ref="B1:G1"/>
    <mergeCell ref="B65:C65"/>
    <mergeCell ref="B87:C87"/>
    <mergeCell ref="B22:F22"/>
    <mergeCell ref="B43:F43"/>
  </mergeCells>
  <printOptions horizontalCentered="1"/>
  <pageMargins left="0.39370078740157483" right="0.39370078740157483" top="0.39370078740157483" bottom="0.19685039370078741" header="0.19685039370078741" footer="0.19685039370078741"/>
  <pageSetup paperSize="9" scale="4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89DB3-E3A6-4D64-8289-5464EE0D356E}">
  <sheetPr>
    <tabColor theme="0" tint="-4.9989318521683403E-2"/>
  </sheetPr>
  <dimension ref="A2:I30"/>
  <sheetViews>
    <sheetView zoomScaleNormal="100" workbookViewId="0">
      <selection activeCell="B1" sqref="B1"/>
    </sheetView>
  </sheetViews>
  <sheetFormatPr defaultColWidth="8.9296875" defaultRowHeight="21.9" customHeight="1"/>
  <cols>
    <col min="1" max="1" width="3.796875" style="235" customWidth="1"/>
    <col min="2" max="2" width="43.265625" style="229" customWidth="1"/>
    <col min="3" max="3" width="8.59765625" style="230" customWidth="1"/>
    <col min="4" max="4" width="4.06640625" style="230" customWidth="1"/>
    <col min="5" max="5" width="4" style="230" customWidth="1"/>
    <col min="6" max="6" width="36.33203125" style="229" customWidth="1"/>
    <col min="7" max="7" width="8.9296875" style="229"/>
    <col min="8" max="8" width="10.06640625" style="229" customWidth="1"/>
    <col min="9" max="16384" width="8.9296875" style="229"/>
  </cols>
  <sheetData>
    <row r="2" spans="1:9" ht="21.9" customHeight="1">
      <c r="A2" s="237"/>
      <c r="B2" s="240" t="s">
        <v>95</v>
      </c>
      <c r="C2" s="241"/>
      <c r="D2" s="239" t="s">
        <v>223</v>
      </c>
      <c r="E2" s="238" t="s">
        <v>224</v>
      </c>
      <c r="F2" s="242"/>
      <c r="G2" s="231"/>
      <c r="H2" s="231"/>
      <c r="I2" s="231"/>
    </row>
    <row r="3" spans="1:9" ht="21.9" customHeight="1">
      <c r="B3" s="234" t="s">
        <v>276</v>
      </c>
      <c r="C3" s="229"/>
      <c r="H3" s="232"/>
      <c r="I3" s="232"/>
    </row>
    <row r="4" spans="1:9" ht="21.9" customHeight="1">
      <c r="A4" s="235">
        <v>1</v>
      </c>
      <c r="B4" s="228" t="s">
        <v>198</v>
      </c>
      <c r="D4" s="230" t="s">
        <v>225</v>
      </c>
      <c r="E4" s="236"/>
      <c r="F4" s="232"/>
    </row>
    <row r="5" spans="1:9" ht="21.9" customHeight="1">
      <c r="A5" s="235">
        <v>2</v>
      </c>
      <c r="B5" s="234" t="s">
        <v>199</v>
      </c>
      <c r="E5" s="236"/>
      <c r="F5" s="232"/>
    </row>
    <row r="6" spans="1:9" ht="21.9" customHeight="1">
      <c r="A6" s="235">
        <v>3</v>
      </c>
      <c r="B6" s="228" t="s">
        <v>250</v>
      </c>
      <c r="E6" s="236"/>
      <c r="F6" s="232"/>
    </row>
    <row r="7" spans="1:9" ht="21.9" customHeight="1">
      <c r="A7" s="235">
        <v>4</v>
      </c>
      <c r="B7" s="228" t="s">
        <v>251</v>
      </c>
      <c r="D7" s="230" t="s">
        <v>225</v>
      </c>
      <c r="E7" s="236"/>
      <c r="F7" s="232"/>
    </row>
    <row r="8" spans="1:9" ht="21.9" customHeight="1">
      <c r="A8" s="235">
        <v>7</v>
      </c>
      <c r="B8" s="228" t="s">
        <v>230</v>
      </c>
      <c r="E8" s="236"/>
      <c r="F8" s="232"/>
    </row>
    <row r="9" spans="1:9" ht="21.9" customHeight="1">
      <c r="A9" s="235">
        <v>10</v>
      </c>
      <c r="B9" s="228" t="s">
        <v>284</v>
      </c>
      <c r="D9" s="230" t="s">
        <v>225</v>
      </c>
      <c r="E9" s="236"/>
      <c r="F9" s="232"/>
    </row>
    <row r="10" spans="1:9" ht="21.9" customHeight="1">
      <c r="A10" s="235">
        <v>11</v>
      </c>
      <c r="B10" s="228" t="s">
        <v>233</v>
      </c>
      <c r="E10" s="236"/>
      <c r="F10" s="232"/>
    </row>
    <row r="11" spans="1:9" ht="21.9" customHeight="1">
      <c r="A11" s="235">
        <v>12</v>
      </c>
      <c r="B11" s="243" t="s">
        <v>270</v>
      </c>
      <c r="D11" s="230" t="s">
        <v>225</v>
      </c>
      <c r="E11" s="236"/>
      <c r="F11" s="232"/>
    </row>
    <row r="12" spans="1:9" ht="21.9" customHeight="1">
      <c r="A12" s="235">
        <v>13</v>
      </c>
      <c r="B12" s="228" t="s">
        <v>206</v>
      </c>
      <c r="D12" s="230" t="s">
        <v>225</v>
      </c>
      <c r="E12" s="236"/>
      <c r="F12" s="232"/>
    </row>
    <row r="13" spans="1:9" ht="21.9" customHeight="1">
      <c r="A13" s="235">
        <v>14</v>
      </c>
      <c r="B13" s="234" t="s">
        <v>208</v>
      </c>
    </row>
    <row r="14" spans="1:9" s="230" customFormat="1" ht="21.9" customHeight="1">
      <c r="A14" s="235">
        <v>15</v>
      </c>
      <c r="B14" s="243" t="s">
        <v>279</v>
      </c>
      <c r="C14" s="229"/>
      <c r="D14" s="230" t="s">
        <v>225</v>
      </c>
      <c r="F14" s="229"/>
      <c r="G14" s="229"/>
      <c r="H14" s="229"/>
      <c r="I14" s="229"/>
    </row>
    <row r="15" spans="1:9" s="230" customFormat="1" ht="21.9" customHeight="1">
      <c r="A15" s="235">
        <v>16</v>
      </c>
      <c r="B15" s="243" t="s">
        <v>280</v>
      </c>
      <c r="C15" s="229"/>
      <c r="F15" s="229"/>
      <c r="G15" s="229"/>
      <c r="H15" s="229"/>
      <c r="I15" s="229"/>
    </row>
    <row r="16" spans="1:9" s="230" customFormat="1" ht="21.9" customHeight="1">
      <c r="A16" s="235">
        <v>17</v>
      </c>
      <c r="B16" s="234" t="s">
        <v>277</v>
      </c>
      <c r="F16" s="229"/>
      <c r="G16" s="229"/>
      <c r="H16" s="229"/>
      <c r="I16" s="229"/>
    </row>
    <row r="17" spans="1:9" s="230" customFormat="1" ht="21.9" customHeight="1">
      <c r="A17" s="235">
        <v>18</v>
      </c>
      <c r="B17" s="228" t="s">
        <v>213</v>
      </c>
      <c r="D17" s="230" t="s">
        <v>225</v>
      </c>
      <c r="F17" s="229"/>
      <c r="G17" s="229"/>
      <c r="H17" s="229"/>
      <c r="I17" s="229"/>
    </row>
    <row r="18" spans="1:9" s="230" customFormat="1" ht="42.6" customHeight="1">
      <c r="A18" s="235">
        <v>19</v>
      </c>
      <c r="B18" s="243" t="s">
        <v>238</v>
      </c>
      <c r="D18" s="230" t="s">
        <v>225</v>
      </c>
      <c r="F18" s="229"/>
      <c r="G18" s="229"/>
      <c r="H18" s="229"/>
      <c r="I18" s="229"/>
    </row>
    <row r="19" spans="1:9" s="230" customFormat="1" ht="23.1" customHeight="1">
      <c r="A19" s="235">
        <v>20</v>
      </c>
      <c r="B19" s="244" t="s">
        <v>278</v>
      </c>
      <c r="F19" s="229"/>
      <c r="G19" s="229"/>
      <c r="H19" s="229"/>
      <c r="I19" s="229"/>
    </row>
    <row r="20" spans="1:9" s="230" customFormat="1" ht="23.1" customHeight="1">
      <c r="A20" s="235">
        <v>21</v>
      </c>
      <c r="B20" s="228" t="s">
        <v>213</v>
      </c>
      <c r="F20" s="229"/>
      <c r="G20" s="229"/>
      <c r="H20" s="229"/>
      <c r="I20" s="229"/>
    </row>
    <row r="21" spans="1:9" s="230" customFormat="1" ht="23.1" customHeight="1">
      <c r="A21" s="235">
        <v>22</v>
      </c>
      <c r="B21" s="228" t="s">
        <v>263</v>
      </c>
      <c r="F21" s="229"/>
      <c r="G21" s="229"/>
      <c r="H21" s="229"/>
      <c r="I21" s="229"/>
    </row>
    <row r="22" spans="1:9" s="230" customFormat="1" ht="23.1" customHeight="1">
      <c r="A22" s="235">
        <v>23</v>
      </c>
      <c r="B22" s="228" t="s">
        <v>241</v>
      </c>
      <c r="F22" s="229"/>
      <c r="G22" s="229"/>
      <c r="H22" s="229"/>
      <c r="I22" s="229"/>
    </row>
    <row r="23" spans="1:9" s="230" customFormat="1" ht="23.1" customHeight="1">
      <c r="A23" s="235">
        <v>24</v>
      </c>
      <c r="B23" s="228" t="s">
        <v>217</v>
      </c>
      <c r="F23" s="229"/>
      <c r="G23" s="229"/>
      <c r="H23" s="229"/>
      <c r="I23" s="229"/>
    </row>
    <row r="24" spans="1:9" s="230" customFormat="1" ht="23.1" customHeight="1">
      <c r="A24" s="235">
        <v>25</v>
      </c>
      <c r="B24" s="228" t="s">
        <v>242</v>
      </c>
      <c r="F24" s="229"/>
      <c r="G24" s="229"/>
      <c r="H24" s="229"/>
      <c r="I24" s="229"/>
    </row>
    <row r="25" spans="1:9" s="230" customFormat="1" ht="21.9" customHeight="1">
      <c r="A25" s="235">
        <v>26</v>
      </c>
      <c r="B25" s="234" t="s">
        <v>220</v>
      </c>
      <c r="F25" s="229"/>
      <c r="G25" s="229"/>
      <c r="H25" s="229"/>
      <c r="I25" s="229"/>
    </row>
    <row r="26" spans="1:9" s="230" customFormat="1" ht="21.9" customHeight="1">
      <c r="A26" s="235">
        <v>27</v>
      </c>
      <c r="B26" s="228" t="s">
        <v>243</v>
      </c>
      <c r="D26" s="230" t="s">
        <v>225</v>
      </c>
      <c r="F26" s="229"/>
      <c r="G26" s="229"/>
      <c r="H26" s="229"/>
      <c r="I26" s="229"/>
    </row>
    <row r="27" spans="1:9" s="230" customFormat="1" ht="21.9" customHeight="1">
      <c r="A27" s="235">
        <v>28</v>
      </c>
      <c r="B27" s="229" t="s">
        <v>221</v>
      </c>
      <c r="D27" s="230" t="s">
        <v>225</v>
      </c>
      <c r="F27" s="229"/>
      <c r="G27" s="229"/>
      <c r="H27" s="229"/>
      <c r="I27" s="229"/>
    </row>
    <row r="28" spans="1:9" ht="21.9" customHeight="1">
      <c r="A28" s="235">
        <v>29</v>
      </c>
      <c r="B28" s="229" t="s">
        <v>245</v>
      </c>
      <c r="E28" s="230" t="s">
        <v>225</v>
      </c>
    </row>
    <row r="29" spans="1:9" s="230" customFormat="1" ht="21.9" customHeight="1">
      <c r="A29" s="235">
        <v>30</v>
      </c>
      <c r="B29" s="248" t="s">
        <v>281</v>
      </c>
      <c r="F29" s="229"/>
      <c r="G29" s="229"/>
      <c r="H29" s="229"/>
      <c r="I29" s="229"/>
    </row>
    <row r="30" spans="1:9" s="230" customFormat="1" ht="21.9" customHeight="1">
      <c r="A30" s="235">
        <v>31</v>
      </c>
      <c r="B30" s="229"/>
      <c r="F30" s="229"/>
      <c r="G30" s="229"/>
      <c r="H30" s="229"/>
      <c r="I30" s="229"/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F5EEB-1627-4529-8F6E-5583A56B13E4}">
  <sheetPr>
    <tabColor rgb="FFFFFF00"/>
  </sheetPr>
  <dimension ref="B1:N21"/>
  <sheetViews>
    <sheetView showGridLines="0" zoomScaleNormal="100" workbookViewId="0">
      <selection activeCell="W16" sqref="W16"/>
    </sheetView>
  </sheetViews>
  <sheetFormatPr defaultColWidth="5.73046875" defaultRowHeight="34.200000000000003"/>
  <cols>
    <col min="1" max="1" width="1.19921875" style="57" customWidth="1"/>
    <col min="2" max="2" width="5.53125" style="57" customWidth="1"/>
    <col min="3" max="4" width="3.06640625" style="57" customWidth="1"/>
    <col min="5" max="5" width="4.265625" style="57" customWidth="1"/>
    <col min="6" max="6" width="10.59765625" style="57" customWidth="1"/>
    <col min="7" max="7" width="12.59765625" style="57" customWidth="1"/>
    <col min="8" max="8" width="5.59765625" style="57" customWidth="1"/>
    <col min="9" max="9" width="4.33203125" style="57" customWidth="1"/>
    <col min="10" max="10" width="12.796875" style="57" customWidth="1"/>
    <col min="11" max="11" width="3" style="57" customWidth="1"/>
    <col min="12" max="12" width="1.06640625" style="57" customWidth="1"/>
    <col min="13" max="14" width="5.73046875" style="115"/>
    <col min="15" max="16384" width="5.73046875" style="57"/>
  </cols>
  <sheetData>
    <row r="1" spans="2:14" ht="9" customHeight="1" thickBot="1"/>
    <row r="2" spans="2:14" ht="29.4" customHeight="1">
      <c r="B2" s="58"/>
      <c r="C2" s="59"/>
      <c r="D2" s="59"/>
      <c r="E2" s="60"/>
      <c r="F2" s="420" t="s">
        <v>86</v>
      </c>
      <c r="G2" s="420"/>
      <c r="H2" s="421"/>
      <c r="I2" s="61" t="s">
        <v>87</v>
      </c>
      <c r="J2" s="62" t="s">
        <v>126</v>
      </c>
      <c r="K2" s="63"/>
    </row>
    <row r="3" spans="2:14" ht="26.1" customHeight="1">
      <c r="B3" s="64"/>
      <c r="C3" s="65"/>
      <c r="D3" s="65"/>
      <c r="E3" s="66"/>
      <c r="F3" s="422" t="s">
        <v>84</v>
      </c>
      <c r="G3" s="422"/>
      <c r="H3" s="423"/>
      <c r="I3" s="67" t="s">
        <v>88</v>
      </c>
      <c r="J3" s="165">
        <v>45292</v>
      </c>
      <c r="K3" s="68"/>
    </row>
    <row r="4" spans="2:14" ht="14.4" customHeight="1" thickBot="1">
      <c r="B4" s="69"/>
      <c r="C4" s="70"/>
      <c r="D4" s="70"/>
      <c r="E4" s="71"/>
      <c r="F4" s="72"/>
      <c r="G4" s="72"/>
      <c r="H4" s="73"/>
      <c r="I4" s="74"/>
      <c r="J4" s="74"/>
      <c r="K4" s="75"/>
    </row>
    <row r="5" spans="2:14" ht="29.1" customHeight="1">
      <c r="B5" s="76" t="s">
        <v>89</v>
      </c>
      <c r="C5" s="77" t="s">
        <v>170</v>
      </c>
      <c r="D5" s="77"/>
      <c r="E5" s="78"/>
      <c r="F5" s="78"/>
      <c r="G5" s="78"/>
      <c r="H5" s="79"/>
      <c r="I5" s="80" t="s">
        <v>90</v>
      </c>
      <c r="J5" s="214">
        <v>10000</v>
      </c>
      <c r="K5" s="81"/>
    </row>
    <row r="6" spans="2:14" ht="24.9" customHeight="1">
      <c r="B6" s="76" t="s">
        <v>91</v>
      </c>
      <c r="C6" s="82"/>
      <c r="D6" s="82"/>
      <c r="E6" s="83"/>
      <c r="F6" s="84"/>
      <c r="G6" s="84" t="s">
        <v>81</v>
      </c>
      <c r="H6" s="78"/>
      <c r="I6" s="77"/>
      <c r="J6" s="85"/>
      <c r="K6" s="81"/>
    </row>
    <row r="7" spans="2:14" s="90" customFormat="1" ht="24.9" customHeight="1">
      <c r="B7" s="86" t="s">
        <v>142</v>
      </c>
      <c r="C7" s="87" t="s">
        <v>92</v>
      </c>
      <c r="D7" s="88"/>
      <c r="E7" s="87"/>
      <c r="F7" s="87"/>
      <c r="G7" s="88"/>
      <c r="H7" s="88"/>
      <c r="I7" s="88"/>
      <c r="J7" s="88"/>
      <c r="K7" s="89"/>
      <c r="M7" s="116"/>
      <c r="N7" s="116"/>
    </row>
    <row r="8" spans="2:14" s="90" customFormat="1" ht="27.6" customHeight="1" thickBot="1">
      <c r="B8" s="86" t="s">
        <v>143</v>
      </c>
      <c r="C8" s="87" t="s">
        <v>93</v>
      </c>
      <c r="D8" s="87"/>
      <c r="E8" s="88"/>
      <c r="F8" s="88"/>
      <c r="G8" s="88"/>
      <c r="H8" s="88"/>
      <c r="I8" s="88"/>
      <c r="J8" s="88"/>
      <c r="K8" s="89"/>
      <c r="M8" s="116"/>
      <c r="N8" s="116"/>
    </row>
    <row r="9" spans="2:14" ht="24.9" customHeight="1" thickBot="1">
      <c r="B9" s="91" t="s">
        <v>94</v>
      </c>
      <c r="C9" s="424" t="s">
        <v>95</v>
      </c>
      <c r="D9" s="424"/>
      <c r="E9" s="424"/>
      <c r="F9" s="424"/>
      <c r="G9" s="424"/>
      <c r="H9" s="424"/>
      <c r="I9" s="424"/>
      <c r="J9" s="92" t="s">
        <v>90</v>
      </c>
      <c r="K9" s="93"/>
    </row>
    <row r="10" spans="2:14" ht="24.9" customHeight="1">
      <c r="B10" s="222"/>
      <c r="C10" s="225" t="s">
        <v>52</v>
      </c>
      <c r="D10" s="226"/>
      <c r="E10" s="226"/>
      <c r="F10" s="226"/>
      <c r="G10" s="226"/>
      <c r="H10" s="226"/>
      <c r="I10" s="226"/>
      <c r="J10" s="223"/>
      <c r="K10" s="224"/>
    </row>
    <row r="11" spans="2:14" ht="30" customHeight="1">
      <c r="B11" s="94">
        <v>1</v>
      </c>
      <c r="C11" s="95" t="s">
        <v>137</v>
      </c>
      <c r="D11" s="95"/>
      <c r="E11" s="95"/>
      <c r="F11" s="95"/>
      <c r="G11" s="95"/>
      <c r="H11" s="95"/>
      <c r="I11" s="95"/>
      <c r="J11" s="215">
        <v>10000</v>
      </c>
      <c r="K11" s="96"/>
    </row>
    <row r="12" spans="2:14" ht="30" customHeight="1">
      <c r="B12" s="97"/>
      <c r="C12" s="98" t="s">
        <v>163</v>
      </c>
      <c r="D12" s="98"/>
      <c r="E12" s="98"/>
      <c r="F12" s="98"/>
      <c r="G12" s="98"/>
      <c r="H12" s="98"/>
      <c r="I12" s="98"/>
      <c r="J12" s="216"/>
      <c r="K12" s="99"/>
    </row>
    <row r="13" spans="2:14" ht="30" customHeight="1">
      <c r="B13" s="97"/>
      <c r="C13" s="221"/>
      <c r="D13" s="98"/>
      <c r="E13" s="98"/>
      <c r="F13" s="98"/>
      <c r="G13" s="98"/>
      <c r="H13" s="98"/>
      <c r="I13" s="98"/>
      <c r="J13" s="216"/>
      <c r="K13" s="99"/>
    </row>
    <row r="14" spans="2:14" ht="30" customHeight="1">
      <c r="B14" s="97"/>
      <c r="C14" s="98"/>
      <c r="D14" s="98"/>
      <c r="E14" s="98"/>
      <c r="F14" s="98"/>
      <c r="G14" s="98"/>
      <c r="H14" s="98"/>
      <c r="I14" s="98"/>
      <c r="J14" s="216"/>
      <c r="K14" s="99"/>
    </row>
    <row r="15" spans="2:14" ht="30" customHeight="1">
      <c r="B15" s="97"/>
      <c r="C15" s="98" t="s">
        <v>174</v>
      </c>
      <c r="D15" s="98"/>
      <c r="E15" s="98"/>
      <c r="F15" s="98"/>
      <c r="G15" s="98"/>
      <c r="H15" s="98"/>
      <c r="I15" s="98" t="s">
        <v>162</v>
      </c>
      <c r="J15" s="216">
        <f>J11*7%</f>
        <v>700.00000000000011</v>
      </c>
      <c r="K15" s="99"/>
    </row>
    <row r="16" spans="2:14" ht="30" customHeight="1" thickBot="1">
      <c r="B16" s="100"/>
      <c r="C16" s="101" t="s">
        <v>173</v>
      </c>
      <c r="D16" s="101"/>
      <c r="E16" s="101"/>
      <c r="F16" s="101"/>
      <c r="G16" s="101"/>
      <c r="H16" s="101"/>
      <c r="I16" s="101"/>
      <c r="J16" s="217"/>
      <c r="K16" s="102"/>
    </row>
    <row r="17" spans="2:11" ht="30" customHeight="1" thickBot="1">
      <c r="B17" s="425"/>
      <c r="C17" s="426"/>
      <c r="D17" s="426"/>
      <c r="E17" s="426"/>
      <c r="F17" s="426"/>
      <c r="G17" s="426"/>
      <c r="H17" s="427"/>
      <c r="I17" s="103" t="s">
        <v>96</v>
      </c>
      <c r="J17" s="218">
        <f>SUM(J11:J16)</f>
        <v>10700</v>
      </c>
      <c r="K17" s="104"/>
    </row>
    <row r="18" spans="2:11" ht="43.5" customHeight="1">
      <c r="B18" s="105" t="s">
        <v>97</v>
      </c>
      <c r="C18" s="106"/>
      <c r="D18" s="106"/>
      <c r="E18" s="106"/>
      <c r="F18" s="107"/>
      <c r="G18" s="108" t="s">
        <v>98</v>
      </c>
      <c r="H18" s="106"/>
      <c r="I18" s="106"/>
      <c r="J18" s="108" t="s">
        <v>99</v>
      </c>
      <c r="K18" s="104"/>
    </row>
    <row r="19" spans="2:11" ht="24" customHeight="1">
      <c r="B19" s="109" t="s">
        <v>100</v>
      </c>
      <c r="C19" s="110"/>
      <c r="D19" s="110"/>
      <c r="E19" s="110"/>
      <c r="G19" s="79" t="s">
        <v>101</v>
      </c>
      <c r="H19" s="110"/>
      <c r="I19" s="110"/>
      <c r="J19" s="79" t="s">
        <v>102</v>
      </c>
      <c r="K19" s="111"/>
    </row>
    <row r="20" spans="2:11" ht="17.100000000000001" customHeight="1" thickBot="1">
      <c r="B20" s="112"/>
      <c r="C20" s="113"/>
      <c r="D20" s="113"/>
      <c r="E20" s="113"/>
      <c r="F20" s="113"/>
      <c r="G20" s="113"/>
      <c r="H20" s="113"/>
      <c r="I20" s="113"/>
      <c r="J20" s="113"/>
      <c r="K20" s="114"/>
    </row>
    <row r="21" spans="2:11" ht="7.5" customHeight="1"/>
  </sheetData>
  <mergeCells count="4">
    <mergeCell ref="F2:H2"/>
    <mergeCell ref="F3:H3"/>
    <mergeCell ref="C9:I9"/>
    <mergeCell ref="B17:H17"/>
  </mergeCells>
  <printOptions horizontalCentered="1"/>
  <pageMargins left="0.59055118110236227" right="0.19685039370078741" top="0.78740157480314965" bottom="0.39370078740157483" header="0.31496062992125984" footer="0.31496062992125984"/>
  <pageSetup paperSize="9" scale="90" orientation="portrait" r:id="rId1"/>
  <headerFooter>
    <oddFooter xml:space="preserve">&amp;R&amp;14FO-AC-009 (ประกาศใช้วันที 1/10/67)   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D789-326C-447E-8937-243985F61237}">
  <sheetPr>
    <tabColor rgb="FFFFFF00"/>
  </sheetPr>
  <dimension ref="B1:N20"/>
  <sheetViews>
    <sheetView showGridLines="0" zoomScaleNormal="100" workbookViewId="0">
      <selection activeCell="H5" sqref="H5"/>
    </sheetView>
  </sheetViews>
  <sheetFormatPr defaultColWidth="5.73046875" defaultRowHeight="34.200000000000003"/>
  <cols>
    <col min="1" max="1" width="1.19921875" style="57" customWidth="1"/>
    <col min="2" max="2" width="5.53125" style="57" customWidth="1"/>
    <col min="3" max="4" width="3.06640625" style="57" customWidth="1"/>
    <col min="5" max="5" width="4.265625" style="57" customWidth="1"/>
    <col min="6" max="6" width="10.59765625" style="57" customWidth="1"/>
    <col min="7" max="7" width="12.59765625" style="57" customWidth="1"/>
    <col min="8" max="8" width="5.59765625" style="57" customWidth="1"/>
    <col min="9" max="9" width="4.33203125" style="57" customWidth="1"/>
    <col min="10" max="10" width="12.796875" style="57" customWidth="1"/>
    <col min="11" max="11" width="3" style="57" customWidth="1"/>
    <col min="12" max="12" width="1.06640625" style="57" customWidth="1"/>
    <col min="13" max="14" width="5.73046875" style="115"/>
    <col min="15" max="16384" width="5.73046875" style="57"/>
  </cols>
  <sheetData>
    <row r="1" spans="2:14" ht="9" customHeight="1" thickBot="1"/>
    <row r="2" spans="2:14" ht="29.4" customHeight="1">
      <c r="B2" s="58"/>
      <c r="C2" s="59"/>
      <c r="D2" s="59"/>
      <c r="E2" s="60"/>
      <c r="F2" s="420" t="s">
        <v>86</v>
      </c>
      <c r="G2" s="420"/>
      <c r="H2" s="421"/>
      <c r="I2" s="61" t="s">
        <v>87</v>
      </c>
      <c r="J2" s="62" t="s">
        <v>164</v>
      </c>
      <c r="K2" s="63"/>
    </row>
    <row r="3" spans="2:14" ht="26.1" customHeight="1">
      <c r="B3" s="64"/>
      <c r="C3" s="65"/>
      <c r="D3" s="65"/>
      <c r="E3" s="66"/>
      <c r="F3" s="422" t="s">
        <v>84</v>
      </c>
      <c r="G3" s="422"/>
      <c r="H3" s="423"/>
      <c r="I3" s="67" t="s">
        <v>88</v>
      </c>
      <c r="J3" s="165">
        <v>45292</v>
      </c>
      <c r="K3" s="68"/>
    </row>
    <row r="4" spans="2:14" ht="14.4" customHeight="1" thickBot="1">
      <c r="B4" s="69"/>
      <c r="C4" s="70"/>
      <c r="D4" s="70"/>
      <c r="E4" s="71"/>
      <c r="F4" s="72"/>
      <c r="G4" s="72"/>
      <c r="H4" s="73"/>
      <c r="I4" s="74"/>
      <c r="J4" s="74"/>
      <c r="K4" s="75"/>
    </row>
    <row r="5" spans="2:14" ht="29.1" customHeight="1">
      <c r="B5" s="76" t="s">
        <v>89</v>
      </c>
      <c r="C5" s="77" t="s">
        <v>127</v>
      </c>
      <c r="D5" s="77"/>
      <c r="E5" s="78"/>
      <c r="F5" s="78"/>
      <c r="G5" s="78"/>
      <c r="H5" s="79"/>
      <c r="I5" s="80" t="s">
        <v>90</v>
      </c>
      <c r="J5" s="214">
        <v>100</v>
      </c>
      <c r="K5" s="81"/>
    </row>
    <row r="6" spans="2:14" ht="24.9" customHeight="1">
      <c r="B6" s="76" t="s">
        <v>91</v>
      </c>
      <c r="C6" s="82"/>
      <c r="D6" s="82"/>
      <c r="E6" s="83"/>
      <c r="F6" s="84"/>
      <c r="G6" s="84" t="s">
        <v>81</v>
      </c>
      <c r="H6" s="78"/>
      <c r="I6" s="77"/>
      <c r="J6" s="85"/>
      <c r="K6" s="81"/>
    </row>
    <row r="7" spans="2:14" s="90" customFormat="1" ht="24.9" customHeight="1">
      <c r="B7" s="86" t="s">
        <v>142</v>
      </c>
      <c r="C7" s="87" t="s">
        <v>92</v>
      </c>
      <c r="D7" s="88"/>
      <c r="E7" s="87"/>
      <c r="F7" s="87"/>
      <c r="G7" s="88"/>
      <c r="H7" s="88"/>
      <c r="I7" s="88"/>
      <c r="J7" s="88"/>
      <c r="K7" s="89"/>
      <c r="M7" s="116"/>
      <c r="N7" s="116"/>
    </row>
    <row r="8" spans="2:14" s="90" customFormat="1" ht="27.6" customHeight="1" thickBot="1">
      <c r="B8" s="86" t="s">
        <v>143</v>
      </c>
      <c r="C8" s="87" t="s">
        <v>93</v>
      </c>
      <c r="D8" s="87"/>
      <c r="E8" s="88"/>
      <c r="F8" s="88"/>
      <c r="G8" s="88"/>
      <c r="H8" s="88"/>
      <c r="I8" s="88"/>
      <c r="J8" s="88"/>
      <c r="K8" s="89"/>
      <c r="M8" s="116"/>
      <c r="N8" s="116"/>
    </row>
    <row r="9" spans="2:14" ht="24.9" customHeight="1" thickBot="1">
      <c r="B9" s="91" t="s">
        <v>94</v>
      </c>
      <c r="C9" s="424" t="s">
        <v>95</v>
      </c>
      <c r="D9" s="424"/>
      <c r="E9" s="424"/>
      <c r="F9" s="424"/>
      <c r="G9" s="424"/>
      <c r="H9" s="424"/>
      <c r="I9" s="424"/>
      <c r="J9" s="92" t="s">
        <v>90</v>
      </c>
      <c r="K9" s="93"/>
    </row>
    <row r="10" spans="2:14" ht="30" customHeight="1">
      <c r="B10" s="94">
        <v>1</v>
      </c>
      <c r="C10" s="95" t="s">
        <v>122</v>
      </c>
      <c r="D10" s="95"/>
      <c r="E10" s="95"/>
      <c r="F10" s="95"/>
      <c r="G10" s="95"/>
      <c r="H10" s="95"/>
      <c r="I10" s="95"/>
      <c r="J10" s="215">
        <v>100</v>
      </c>
      <c r="K10" s="96"/>
    </row>
    <row r="11" spans="2:14" ht="30" customHeight="1">
      <c r="B11" s="97"/>
      <c r="C11" s="98" t="s">
        <v>165</v>
      </c>
      <c r="D11" s="98"/>
      <c r="E11" s="98"/>
      <c r="F11" s="98"/>
      <c r="G11" s="98"/>
      <c r="H11" s="98"/>
      <c r="I11" s="98"/>
      <c r="J11" s="216"/>
      <c r="K11" s="99"/>
    </row>
    <row r="12" spans="2:14" ht="30" customHeight="1">
      <c r="B12" s="97"/>
      <c r="C12" s="98"/>
      <c r="D12" s="98"/>
      <c r="E12" s="98"/>
      <c r="F12" s="98"/>
      <c r="G12" s="98"/>
      <c r="H12" s="98"/>
      <c r="I12" s="98"/>
      <c r="J12" s="216"/>
      <c r="K12" s="99"/>
    </row>
    <row r="13" spans="2:14" ht="30" customHeight="1">
      <c r="B13" s="97"/>
      <c r="C13" s="98"/>
      <c r="D13" s="98"/>
      <c r="E13" s="98"/>
      <c r="F13" s="98"/>
      <c r="G13" s="98"/>
      <c r="H13" s="98"/>
      <c r="I13" s="98"/>
      <c r="J13" s="216"/>
      <c r="K13" s="99"/>
    </row>
    <row r="14" spans="2:14" ht="30" customHeight="1">
      <c r="B14" s="97"/>
      <c r="C14" s="98" t="s">
        <v>175</v>
      </c>
      <c r="D14" s="98"/>
      <c r="E14" s="98"/>
      <c r="F14" s="98"/>
      <c r="G14" s="98"/>
      <c r="H14" s="98"/>
      <c r="I14" s="98"/>
      <c r="J14" s="216"/>
      <c r="K14" s="99"/>
    </row>
    <row r="15" spans="2:14" ht="30" customHeight="1" thickBot="1">
      <c r="B15" s="100"/>
      <c r="C15" s="101" t="s">
        <v>173</v>
      </c>
      <c r="D15" s="101"/>
      <c r="E15" s="101"/>
      <c r="F15" s="101"/>
      <c r="G15" s="101"/>
      <c r="H15" s="101"/>
      <c r="I15" s="101"/>
      <c r="J15" s="217"/>
      <c r="K15" s="102"/>
    </row>
    <row r="16" spans="2:14" ht="30" customHeight="1" thickBot="1">
      <c r="B16" s="425"/>
      <c r="C16" s="426"/>
      <c r="D16" s="426"/>
      <c r="E16" s="426"/>
      <c r="F16" s="426"/>
      <c r="G16" s="426"/>
      <c r="H16" s="427"/>
      <c r="I16" s="103" t="s">
        <v>96</v>
      </c>
      <c r="J16" s="218">
        <f>SUM(J10:J15)</f>
        <v>100</v>
      </c>
      <c r="K16" s="104"/>
    </row>
    <row r="17" spans="2:11" ht="43.5" customHeight="1">
      <c r="B17" s="105" t="s">
        <v>97</v>
      </c>
      <c r="C17" s="106"/>
      <c r="D17" s="106"/>
      <c r="E17" s="106"/>
      <c r="F17" s="107"/>
      <c r="G17" s="108" t="s">
        <v>98</v>
      </c>
      <c r="H17" s="106"/>
      <c r="I17" s="106"/>
      <c r="J17" s="108" t="s">
        <v>99</v>
      </c>
      <c r="K17" s="104"/>
    </row>
    <row r="18" spans="2:11" ht="24" customHeight="1">
      <c r="B18" s="109" t="s">
        <v>100</v>
      </c>
      <c r="C18" s="110"/>
      <c r="D18" s="110"/>
      <c r="E18" s="110"/>
      <c r="G18" s="79" t="s">
        <v>101</v>
      </c>
      <c r="H18" s="110"/>
      <c r="I18" s="110"/>
      <c r="J18" s="79" t="s">
        <v>102</v>
      </c>
      <c r="K18" s="111"/>
    </row>
    <row r="19" spans="2:11" ht="17.100000000000001" customHeight="1" thickBot="1">
      <c r="B19" s="112"/>
      <c r="C19" s="113"/>
      <c r="D19" s="113"/>
      <c r="E19" s="113"/>
      <c r="F19" s="113"/>
      <c r="G19" s="113"/>
      <c r="H19" s="113"/>
      <c r="I19" s="113"/>
      <c r="J19" s="113"/>
      <c r="K19" s="114"/>
    </row>
    <row r="20" spans="2:11" ht="7.5" customHeight="1"/>
  </sheetData>
  <mergeCells count="4">
    <mergeCell ref="F2:H2"/>
    <mergeCell ref="F3:H3"/>
    <mergeCell ref="C9:I9"/>
    <mergeCell ref="B16:H16"/>
  </mergeCells>
  <printOptions horizontalCentered="1"/>
  <pageMargins left="0.59055118110236227" right="0.19685039370078741" top="0.78740157480314965" bottom="0.39370078740157483" header="0.31496062992125984" footer="0.31496062992125984"/>
  <pageSetup paperSize="9" scale="90" orientation="portrait" r:id="rId1"/>
  <headerFooter>
    <oddFooter xml:space="preserve">&amp;R&amp;14FO-AC-009 (ประกาศใช้วันที 1/10/67)   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9BB6F-0DC7-4A30-8F19-E1B8640A0C4B}">
  <sheetPr>
    <tabColor rgb="FFFFFF00"/>
  </sheetPr>
  <dimension ref="B1:N20"/>
  <sheetViews>
    <sheetView showGridLines="0" zoomScaleNormal="100" workbookViewId="0">
      <selection activeCell="O21" sqref="O21"/>
    </sheetView>
  </sheetViews>
  <sheetFormatPr defaultColWidth="5.73046875" defaultRowHeight="34.200000000000003"/>
  <cols>
    <col min="1" max="1" width="1.19921875" style="57" customWidth="1"/>
    <col min="2" max="2" width="5.53125" style="57" customWidth="1"/>
    <col min="3" max="4" width="3.06640625" style="57" customWidth="1"/>
    <col min="5" max="5" width="4.265625" style="57" customWidth="1"/>
    <col min="6" max="6" width="10.59765625" style="57" customWidth="1"/>
    <col min="7" max="7" width="12.59765625" style="57" customWidth="1"/>
    <col min="8" max="8" width="5.59765625" style="57" customWidth="1"/>
    <col min="9" max="9" width="4.33203125" style="57" customWidth="1"/>
    <col min="10" max="10" width="12.796875" style="57" customWidth="1"/>
    <col min="11" max="11" width="3" style="57" customWidth="1"/>
    <col min="12" max="12" width="1.06640625" style="57" customWidth="1"/>
    <col min="13" max="14" width="5.73046875" style="115"/>
    <col min="15" max="16384" width="5.73046875" style="57"/>
  </cols>
  <sheetData>
    <row r="1" spans="2:14" ht="9" customHeight="1" thickBot="1"/>
    <row r="2" spans="2:14" ht="29.4" customHeight="1">
      <c r="B2" s="58"/>
      <c r="C2" s="59"/>
      <c r="D2" s="59"/>
      <c r="E2" s="60"/>
      <c r="F2" s="420" t="s">
        <v>86</v>
      </c>
      <c r="G2" s="420"/>
      <c r="H2" s="421"/>
      <c r="I2" s="61" t="s">
        <v>87</v>
      </c>
      <c r="J2" s="62" t="s">
        <v>166</v>
      </c>
      <c r="K2" s="63"/>
    </row>
    <row r="3" spans="2:14" ht="26.1" customHeight="1">
      <c r="B3" s="64"/>
      <c r="C3" s="65"/>
      <c r="D3" s="65"/>
      <c r="E3" s="66"/>
      <c r="F3" s="422" t="s">
        <v>84</v>
      </c>
      <c r="G3" s="422"/>
      <c r="H3" s="423"/>
      <c r="I3" s="67" t="s">
        <v>88</v>
      </c>
      <c r="J3" s="165">
        <v>45292</v>
      </c>
      <c r="K3" s="68"/>
    </row>
    <row r="4" spans="2:14" ht="14.4" customHeight="1" thickBot="1">
      <c r="B4" s="69"/>
      <c r="C4" s="70"/>
      <c r="D4" s="70"/>
      <c r="E4" s="71"/>
      <c r="F4" s="72"/>
      <c r="G4" s="72"/>
      <c r="H4" s="73"/>
      <c r="I4" s="74"/>
      <c r="J4" s="74"/>
      <c r="K4" s="75"/>
    </row>
    <row r="5" spans="2:14" ht="29.1" customHeight="1">
      <c r="B5" s="76" t="s">
        <v>89</v>
      </c>
      <c r="C5" s="77" t="s">
        <v>169</v>
      </c>
      <c r="D5" s="77"/>
      <c r="E5" s="78"/>
      <c r="F5" s="78"/>
      <c r="G5" s="78"/>
      <c r="H5" s="79"/>
      <c r="I5" s="80" t="s">
        <v>90</v>
      </c>
      <c r="J5" s="214">
        <v>24056</v>
      </c>
      <c r="K5" s="81"/>
    </row>
    <row r="6" spans="2:14" ht="24.9" customHeight="1">
      <c r="B6" s="76" t="s">
        <v>91</v>
      </c>
      <c r="C6" s="82"/>
      <c r="D6" s="82"/>
      <c r="E6" s="83"/>
      <c r="F6" s="84"/>
      <c r="G6" s="84" t="s">
        <v>81</v>
      </c>
      <c r="H6" s="78"/>
      <c r="I6" s="77"/>
      <c r="J6" s="85"/>
      <c r="K6" s="81"/>
    </row>
    <row r="7" spans="2:14" s="90" customFormat="1" ht="24.9" customHeight="1">
      <c r="B7" s="86" t="s">
        <v>142</v>
      </c>
      <c r="C7" s="87" t="s">
        <v>92</v>
      </c>
      <c r="D7" s="88"/>
      <c r="E7" s="87"/>
      <c r="F7" s="87"/>
      <c r="G7" s="88"/>
      <c r="H7" s="88"/>
      <c r="I7" s="88"/>
      <c r="J7" s="88"/>
      <c r="K7" s="89"/>
      <c r="M7" s="116"/>
      <c r="N7" s="116"/>
    </row>
    <row r="8" spans="2:14" s="90" customFormat="1" ht="27.6" customHeight="1" thickBot="1">
      <c r="B8" s="86" t="s">
        <v>143</v>
      </c>
      <c r="C8" s="87" t="s">
        <v>93</v>
      </c>
      <c r="D8" s="87"/>
      <c r="E8" s="88"/>
      <c r="F8" s="88"/>
      <c r="G8" s="88"/>
      <c r="H8" s="88"/>
      <c r="I8" s="88"/>
      <c r="J8" s="88"/>
      <c r="K8" s="89"/>
      <c r="M8" s="116"/>
      <c r="N8" s="116"/>
    </row>
    <row r="9" spans="2:14" ht="24.9" customHeight="1" thickBot="1">
      <c r="B9" s="91" t="s">
        <v>94</v>
      </c>
      <c r="C9" s="424" t="s">
        <v>95</v>
      </c>
      <c r="D9" s="424"/>
      <c r="E9" s="424"/>
      <c r="F9" s="424"/>
      <c r="G9" s="424"/>
      <c r="H9" s="424"/>
      <c r="I9" s="424"/>
      <c r="J9" s="92" t="s">
        <v>90</v>
      </c>
      <c r="K9" s="93"/>
    </row>
    <row r="10" spans="2:14" ht="30" customHeight="1">
      <c r="B10" s="94">
        <v>1</v>
      </c>
      <c r="C10" s="95" t="s">
        <v>167</v>
      </c>
      <c r="D10" s="95"/>
      <c r="E10" s="95"/>
      <c r="F10" s="95"/>
      <c r="G10" s="95"/>
      <c r="H10" s="95"/>
      <c r="I10" s="95"/>
      <c r="J10" s="215">
        <v>24800</v>
      </c>
      <c r="K10" s="96"/>
    </row>
    <row r="11" spans="2:14" ht="30" customHeight="1">
      <c r="B11" s="97"/>
      <c r="C11" s="98" t="s">
        <v>168</v>
      </c>
      <c r="D11" s="98"/>
      <c r="E11" s="98"/>
      <c r="F11" s="98"/>
      <c r="G11" s="98"/>
      <c r="H11" s="98"/>
      <c r="I11" s="98"/>
      <c r="J11" s="216"/>
      <c r="K11" s="99"/>
    </row>
    <row r="12" spans="2:14" ht="30" customHeight="1">
      <c r="B12" s="97"/>
      <c r="C12" s="98"/>
      <c r="D12" s="98"/>
      <c r="E12" s="98"/>
      <c r="F12" s="98"/>
      <c r="G12" s="98"/>
      <c r="H12" s="98"/>
      <c r="I12" s="98"/>
      <c r="J12" s="216"/>
      <c r="K12" s="99"/>
    </row>
    <row r="13" spans="2:14" ht="30" customHeight="1">
      <c r="B13" s="97"/>
      <c r="C13" s="98"/>
      <c r="D13" s="98"/>
      <c r="E13" s="98"/>
      <c r="F13" s="98"/>
      <c r="G13" s="98"/>
      <c r="H13" s="98"/>
      <c r="I13" s="98"/>
      <c r="J13" s="216"/>
      <c r="K13" s="99"/>
    </row>
    <row r="14" spans="2:14" ht="30" customHeight="1">
      <c r="B14" s="97"/>
      <c r="C14" s="98" t="s">
        <v>176</v>
      </c>
      <c r="D14" s="98"/>
      <c r="E14" s="98"/>
      <c r="F14" s="98"/>
      <c r="G14" s="98"/>
      <c r="H14" s="98"/>
      <c r="I14" s="98" t="s">
        <v>162</v>
      </c>
      <c r="J14" s="216">
        <f>J10*7%</f>
        <v>1736.0000000000002</v>
      </c>
      <c r="K14" s="99"/>
    </row>
    <row r="15" spans="2:14" ht="30" customHeight="1" thickBot="1">
      <c r="B15" s="100"/>
      <c r="C15" s="101" t="s">
        <v>173</v>
      </c>
      <c r="D15" s="101"/>
      <c r="E15" s="101"/>
      <c r="F15" s="101"/>
      <c r="G15" s="101"/>
      <c r="H15" s="101"/>
      <c r="I15" s="101"/>
      <c r="J15" s="217"/>
      <c r="K15" s="102"/>
    </row>
    <row r="16" spans="2:14" ht="30" customHeight="1" thickBot="1">
      <c r="B16" s="425"/>
      <c r="C16" s="426"/>
      <c r="D16" s="426"/>
      <c r="E16" s="426"/>
      <c r="F16" s="426"/>
      <c r="G16" s="426"/>
      <c r="H16" s="427"/>
      <c r="I16" s="103" t="s">
        <v>96</v>
      </c>
      <c r="J16" s="218">
        <f>SUM(J10:J15)</f>
        <v>26536</v>
      </c>
      <c r="K16" s="104"/>
    </row>
    <row r="17" spans="2:11" ht="43.5" customHeight="1">
      <c r="B17" s="105" t="s">
        <v>97</v>
      </c>
      <c r="C17" s="106"/>
      <c r="D17" s="106"/>
      <c r="E17" s="106"/>
      <c r="F17" s="107"/>
      <c r="G17" s="108" t="s">
        <v>98</v>
      </c>
      <c r="H17" s="106"/>
      <c r="I17" s="106"/>
      <c r="J17" s="108" t="s">
        <v>99</v>
      </c>
      <c r="K17" s="104"/>
    </row>
    <row r="18" spans="2:11" ht="24" customHeight="1">
      <c r="B18" s="109" t="s">
        <v>100</v>
      </c>
      <c r="C18" s="110"/>
      <c r="D18" s="110"/>
      <c r="E18" s="110"/>
      <c r="G18" s="79" t="s">
        <v>101</v>
      </c>
      <c r="H18" s="110"/>
      <c r="I18" s="110"/>
      <c r="J18" s="79" t="s">
        <v>102</v>
      </c>
      <c r="K18" s="111"/>
    </row>
    <row r="19" spans="2:11" ht="17.100000000000001" customHeight="1" thickBot="1">
      <c r="B19" s="112"/>
      <c r="C19" s="113"/>
      <c r="D19" s="113"/>
      <c r="E19" s="113"/>
      <c r="F19" s="113"/>
      <c r="G19" s="113"/>
      <c r="H19" s="113"/>
      <c r="I19" s="113"/>
      <c r="J19" s="113"/>
      <c r="K19" s="114"/>
    </row>
    <row r="20" spans="2:11" ht="7.5" customHeight="1"/>
  </sheetData>
  <mergeCells count="4">
    <mergeCell ref="F2:H2"/>
    <mergeCell ref="F3:H3"/>
    <mergeCell ref="C9:I9"/>
    <mergeCell ref="B16:H16"/>
  </mergeCells>
  <printOptions horizontalCentered="1"/>
  <pageMargins left="0.59055118110236227" right="0.19685039370078741" top="0.78740157480314965" bottom="0.39370078740157483" header="0.31496062992125984" footer="0.31496062992125984"/>
  <pageSetup paperSize="9" scale="90" orientation="portrait" r:id="rId1"/>
  <headerFooter>
    <oddFooter xml:space="preserve">&amp;R&amp;14FO-AC-009 (ประกาศใช้วันที 1/10/67)   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CCEAC-A98D-4BE5-AAFE-26410FF07EAC}">
  <sheetPr>
    <tabColor rgb="FFFFFF00"/>
  </sheetPr>
  <dimension ref="B1:N20"/>
  <sheetViews>
    <sheetView showGridLines="0" zoomScaleNormal="100" workbookViewId="0">
      <selection activeCell="H5" sqref="H5"/>
    </sheetView>
  </sheetViews>
  <sheetFormatPr defaultColWidth="5.73046875" defaultRowHeight="34.200000000000003"/>
  <cols>
    <col min="1" max="1" width="1.19921875" style="57" customWidth="1"/>
    <col min="2" max="2" width="5.53125" style="57" customWidth="1"/>
    <col min="3" max="4" width="3.06640625" style="57" customWidth="1"/>
    <col min="5" max="5" width="4.265625" style="57" customWidth="1"/>
    <col min="6" max="6" width="10.59765625" style="57" customWidth="1"/>
    <col min="7" max="7" width="12.59765625" style="57" customWidth="1"/>
    <col min="8" max="8" width="5.59765625" style="57" customWidth="1"/>
    <col min="9" max="9" width="4.33203125" style="57" customWidth="1"/>
    <col min="10" max="10" width="12.796875" style="57" customWidth="1"/>
    <col min="11" max="11" width="3" style="57" customWidth="1"/>
    <col min="12" max="12" width="1.06640625" style="57" customWidth="1"/>
    <col min="13" max="14" width="5.73046875" style="115"/>
    <col min="15" max="16384" width="5.73046875" style="57"/>
  </cols>
  <sheetData>
    <row r="1" spans="2:14" ht="9" customHeight="1" thickBot="1"/>
    <row r="2" spans="2:14" ht="29.4" customHeight="1">
      <c r="B2" s="58"/>
      <c r="C2" s="59"/>
      <c r="D2" s="59"/>
      <c r="E2" s="60"/>
      <c r="F2" s="420" t="s">
        <v>86</v>
      </c>
      <c r="G2" s="420"/>
      <c r="H2" s="421"/>
      <c r="I2" s="61" t="s">
        <v>87</v>
      </c>
      <c r="J2" s="62" t="s">
        <v>166</v>
      </c>
      <c r="K2" s="63"/>
    </row>
    <row r="3" spans="2:14" ht="26.1" customHeight="1">
      <c r="B3" s="64"/>
      <c r="C3" s="65"/>
      <c r="D3" s="65"/>
      <c r="E3" s="66"/>
      <c r="F3" s="422" t="s">
        <v>84</v>
      </c>
      <c r="G3" s="422"/>
      <c r="H3" s="423"/>
      <c r="I3" s="67" t="s">
        <v>88</v>
      </c>
      <c r="J3" s="165">
        <v>45292</v>
      </c>
      <c r="K3" s="68"/>
    </row>
    <row r="4" spans="2:14" ht="14.4" customHeight="1" thickBot="1">
      <c r="B4" s="69"/>
      <c r="C4" s="70"/>
      <c r="D4" s="70"/>
      <c r="E4" s="71"/>
      <c r="F4" s="72"/>
      <c r="G4" s="72"/>
      <c r="H4" s="73"/>
      <c r="I4" s="74"/>
      <c r="J4" s="74"/>
      <c r="K4" s="75"/>
    </row>
    <row r="5" spans="2:14" ht="29.1" customHeight="1">
      <c r="B5" s="76" t="s">
        <v>89</v>
      </c>
      <c r="C5" s="77" t="s">
        <v>171</v>
      </c>
      <c r="D5" s="77"/>
      <c r="E5" s="78"/>
      <c r="F5" s="78"/>
      <c r="G5" s="78"/>
      <c r="H5" s="79"/>
      <c r="I5" s="80" t="s">
        <v>90</v>
      </c>
      <c r="J5" s="214">
        <v>24056</v>
      </c>
      <c r="K5" s="81"/>
    </row>
    <row r="6" spans="2:14" ht="24.9" customHeight="1">
      <c r="B6" s="76" t="s">
        <v>91</v>
      </c>
      <c r="C6" s="82"/>
      <c r="D6" s="82"/>
      <c r="E6" s="83"/>
      <c r="F6" s="84"/>
      <c r="G6" s="84" t="s">
        <v>81</v>
      </c>
      <c r="H6" s="78"/>
      <c r="I6" s="77"/>
      <c r="J6" s="85"/>
      <c r="K6" s="81"/>
    </row>
    <row r="7" spans="2:14" s="90" customFormat="1" ht="24.9" customHeight="1">
      <c r="B7" s="86" t="s">
        <v>142</v>
      </c>
      <c r="C7" s="87" t="s">
        <v>92</v>
      </c>
      <c r="D7" s="88"/>
      <c r="E7" s="87"/>
      <c r="F7" s="87"/>
      <c r="G7" s="88"/>
      <c r="H7" s="88"/>
      <c r="I7" s="88"/>
      <c r="J7" s="88"/>
      <c r="K7" s="89"/>
      <c r="M7" s="116"/>
      <c r="N7" s="116"/>
    </row>
    <row r="8" spans="2:14" s="90" customFormat="1" ht="27.6" customHeight="1" thickBot="1">
      <c r="B8" s="86" t="s">
        <v>143</v>
      </c>
      <c r="C8" s="87" t="s">
        <v>93</v>
      </c>
      <c r="D8" s="87"/>
      <c r="E8" s="88"/>
      <c r="F8" s="88"/>
      <c r="G8" s="88"/>
      <c r="H8" s="88"/>
      <c r="I8" s="88"/>
      <c r="J8" s="88"/>
      <c r="K8" s="89"/>
      <c r="M8" s="116"/>
      <c r="N8" s="116"/>
    </row>
    <row r="9" spans="2:14" ht="24.9" customHeight="1" thickBot="1">
      <c r="B9" s="91" t="s">
        <v>94</v>
      </c>
      <c r="C9" s="424" t="s">
        <v>95</v>
      </c>
      <c r="D9" s="424"/>
      <c r="E9" s="424"/>
      <c r="F9" s="424"/>
      <c r="G9" s="424"/>
      <c r="H9" s="424"/>
      <c r="I9" s="424"/>
      <c r="J9" s="92" t="s">
        <v>90</v>
      </c>
      <c r="K9" s="93"/>
    </row>
    <row r="10" spans="2:14" ht="30" customHeight="1">
      <c r="B10" s="94">
        <v>1</v>
      </c>
      <c r="C10" s="95" t="s">
        <v>157</v>
      </c>
      <c r="D10" s="95"/>
      <c r="E10" s="95"/>
      <c r="F10" s="95"/>
      <c r="G10" s="95"/>
      <c r="H10" s="95"/>
      <c r="I10" s="95"/>
      <c r="J10" s="215">
        <v>24800</v>
      </c>
      <c r="K10" s="96"/>
    </row>
    <row r="11" spans="2:14" ht="30" customHeight="1">
      <c r="B11" s="97"/>
      <c r="C11" s="98" t="s">
        <v>172</v>
      </c>
      <c r="D11" s="98"/>
      <c r="E11" s="98"/>
      <c r="F11" s="98"/>
      <c r="G11" s="98"/>
      <c r="H11" s="98"/>
      <c r="I11" s="98"/>
      <c r="J11" s="216"/>
      <c r="K11" s="99"/>
    </row>
    <row r="12" spans="2:14" ht="30" customHeight="1">
      <c r="B12" s="97"/>
      <c r="C12" s="98"/>
      <c r="D12" s="98"/>
      <c r="E12" s="98"/>
      <c r="F12" s="98"/>
      <c r="G12" s="98"/>
      <c r="H12" s="98"/>
      <c r="I12" s="98"/>
      <c r="J12" s="216"/>
      <c r="K12" s="99"/>
    </row>
    <row r="13" spans="2:14" ht="30" customHeight="1">
      <c r="B13" s="97"/>
      <c r="C13" s="98"/>
      <c r="D13" s="98"/>
      <c r="E13" s="98"/>
      <c r="F13" s="98"/>
      <c r="G13" s="98"/>
      <c r="H13" s="98"/>
      <c r="I13" s="98"/>
      <c r="J13" s="216"/>
      <c r="K13" s="99"/>
    </row>
    <row r="14" spans="2:14" ht="30" customHeight="1">
      <c r="B14" s="97"/>
      <c r="C14" s="98" t="s">
        <v>177</v>
      </c>
      <c r="D14" s="98"/>
      <c r="E14" s="98"/>
      <c r="F14" s="98"/>
      <c r="G14" s="98"/>
      <c r="H14" s="98"/>
      <c r="I14" s="98" t="s">
        <v>162</v>
      </c>
      <c r="J14" s="216">
        <f>J10*7%</f>
        <v>1736.0000000000002</v>
      </c>
      <c r="K14" s="99"/>
    </row>
    <row r="15" spans="2:14" ht="30" customHeight="1" thickBot="1">
      <c r="B15" s="100"/>
      <c r="C15" s="101" t="s">
        <v>173</v>
      </c>
      <c r="D15" s="101"/>
      <c r="E15" s="101"/>
      <c r="F15" s="101"/>
      <c r="G15" s="101"/>
      <c r="H15" s="101"/>
      <c r="I15" s="101"/>
      <c r="J15" s="217"/>
      <c r="K15" s="102"/>
    </row>
    <row r="16" spans="2:14" ht="30" customHeight="1" thickBot="1">
      <c r="B16" s="425"/>
      <c r="C16" s="426"/>
      <c r="D16" s="426"/>
      <c r="E16" s="426"/>
      <c r="F16" s="426"/>
      <c r="G16" s="426"/>
      <c r="H16" s="427"/>
      <c r="I16" s="103" t="s">
        <v>96</v>
      </c>
      <c r="J16" s="218">
        <f>SUM(J10:J15)</f>
        <v>26536</v>
      </c>
      <c r="K16" s="104"/>
    </row>
    <row r="17" spans="2:11" ht="43.5" customHeight="1">
      <c r="B17" s="105" t="s">
        <v>97</v>
      </c>
      <c r="C17" s="106"/>
      <c r="D17" s="106"/>
      <c r="E17" s="106"/>
      <c r="F17" s="107"/>
      <c r="G17" s="108" t="s">
        <v>98</v>
      </c>
      <c r="H17" s="106"/>
      <c r="I17" s="106"/>
      <c r="J17" s="108" t="s">
        <v>99</v>
      </c>
      <c r="K17" s="104"/>
    </row>
    <row r="18" spans="2:11" ht="24" customHeight="1">
      <c r="B18" s="109" t="s">
        <v>100</v>
      </c>
      <c r="C18" s="110"/>
      <c r="D18" s="110"/>
      <c r="E18" s="110"/>
      <c r="G18" s="79" t="s">
        <v>101</v>
      </c>
      <c r="H18" s="110"/>
      <c r="I18" s="110"/>
      <c r="J18" s="79" t="s">
        <v>102</v>
      </c>
      <c r="K18" s="111"/>
    </row>
    <row r="19" spans="2:11" ht="17.100000000000001" customHeight="1" thickBot="1">
      <c r="B19" s="112"/>
      <c r="C19" s="113"/>
      <c r="D19" s="113"/>
      <c r="E19" s="113"/>
      <c r="F19" s="113"/>
      <c r="G19" s="113"/>
      <c r="H19" s="113"/>
      <c r="I19" s="113"/>
      <c r="J19" s="113"/>
      <c r="K19" s="114"/>
    </row>
    <row r="20" spans="2:11" ht="7.5" customHeight="1"/>
  </sheetData>
  <mergeCells count="4">
    <mergeCell ref="F2:H2"/>
    <mergeCell ref="F3:H3"/>
    <mergeCell ref="C9:I9"/>
    <mergeCell ref="B16:H16"/>
  </mergeCells>
  <printOptions horizontalCentered="1"/>
  <pageMargins left="0.59055118110236227" right="0.19685039370078741" top="0.78740157480314965" bottom="0.39370078740157483" header="0.31496062992125984" footer="0.31496062992125984"/>
  <pageSetup paperSize="9" scale="90" orientation="portrait" r:id="rId1"/>
  <headerFooter>
    <oddFooter xml:space="preserve">&amp;R&amp;14FO-AC-009 (ประกาศใช้วันที 1/10/67)   </oddFooter>
  </headerFooter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11C57-8932-4C05-8B99-4B8456284858}">
  <sheetPr>
    <pageSetUpPr fitToPage="1"/>
  </sheetPr>
  <dimension ref="A1:O35"/>
  <sheetViews>
    <sheetView showGridLines="0" zoomScale="85" zoomScaleNormal="85" zoomScaleSheetLayoutView="100" workbookViewId="0">
      <selection activeCell="S26" sqref="S26"/>
    </sheetView>
  </sheetViews>
  <sheetFormatPr defaultColWidth="5.33203125" defaultRowHeight="22.8"/>
  <cols>
    <col min="1" max="1" width="1.33203125" style="119" customWidth="1"/>
    <col min="2" max="2" width="5.53125" style="164" customWidth="1"/>
    <col min="3" max="3" width="13.06640625" style="119" customWidth="1"/>
    <col min="4" max="4" width="21.73046875" style="119" customWidth="1"/>
    <col min="5" max="5" width="13.06640625" style="119" customWidth="1"/>
    <col min="6" max="7" width="8.19921875" style="119" customWidth="1"/>
    <col min="8" max="9" width="7.9296875" style="119" customWidth="1"/>
    <col min="10" max="10" width="1.33203125" style="119" customWidth="1"/>
    <col min="11" max="11" width="6.19921875" style="119" bestFit="1" customWidth="1"/>
    <col min="12" max="12" width="5.33203125" style="119"/>
    <col min="13" max="13" width="6.33203125" style="119" bestFit="1" customWidth="1"/>
    <col min="14" max="14" width="6.19921875" style="119" bestFit="1" customWidth="1"/>
    <col min="15" max="15" width="6.33203125" style="119" bestFit="1" customWidth="1"/>
    <col min="16" max="16384" width="5.33203125" style="119"/>
  </cols>
  <sheetData>
    <row r="1" spans="1:15" ht="11.25" customHeight="1" thickBot="1">
      <c r="A1" s="117"/>
      <c r="B1" s="118"/>
      <c r="C1" s="117"/>
      <c r="D1" s="117"/>
      <c r="E1" s="117"/>
      <c r="F1" s="117"/>
      <c r="G1" s="117"/>
      <c r="H1" s="117"/>
      <c r="I1" s="117"/>
      <c r="J1" s="117"/>
    </row>
    <row r="2" spans="1:15" ht="24">
      <c r="A2" s="117"/>
      <c r="B2" s="428" t="s">
        <v>86</v>
      </c>
      <c r="C2" s="429"/>
      <c r="D2" s="429"/>
      <c r="E2" s="429"/>
      <c r="F2" s="430"/>
      <c r="G2" s="167" t="s">
        <v>87</v>
      </c>
      <c r="H2" s="209" t="s">
        <v>126</v>
      </c>
      <c r="I2" s="168"/>
      <c r="J2" s="117"/>
    </row>
    <row r="3" spans="1:15" ht="24">
      <c r="A3" s="117"/>
      <c r="B3" s="431" t="s">
        <v>84</v>
      </c>
      <c r="C3" s="432"/>
      <c r="D3" s="432"/>
      <c r="E3" s="432"/>
      <c r="F3" s="433"/>
      <c r="G3" s="205" t="s">
        <v>88</v>
      </c>
      <c r="H3" s="210">
        <v>45292</v>
      </c>
      <c r="I3" s="206"/>
      <c r="J3" s="117"/>
    </row>
    <row r="4" spans="1:15" ht="24.6" thickBot="1">
      <c r="A4" s="122"/>
      <c r="B4" s="245"/>
      <c r="C4" s="162"/>
      <c r="D4" s="162"/>
      <c r="E4" s="162"/>
      <c r="F4" s="207"/>
      <c r="G4" s="211" t="s">
        <v>159</v>
      </c>
      <c r="H4" s="162" t="str">
        <f>'ใบEstimate Budget'!C3</f>
        <v>SO67010001</v>
      </c>
      <c r="I4" s="208"/>
      <c r="J4" s="117"/>
    </row>
    <row r="5" spans="1:15" ht="18" customHeight="1">
      <c r="A5" s="122"/>
      <c r="B5" s="121" t="s">
        <v>160</v>
      </c>
      <c r="C5" s="212" t="s">
        <v>127</v>
      </c>
      <c r="D5" s="213" t="s">
        <v>161</v>
      </c>
      <c r="E5" s="121"/>
      <c r="F5" s="121"/>
      <c r="G5" s="121"/>
      <c r="H5" s="121"/>
      <c r="I5" s="166"/>
      <c r="J5" s="117"/>
    </row>
    <row r="6" spans="1:15" ht="18" customHeight="1">
      <c r="A6" s="122"/>
      <c r="B6" s="255" t="s">
        <v>303</v>
      </c>
      <c r="C6" s="189" t="s">
        <v>92</v>
      </c>
      <c r="D6" s="121"/>
      <c r="E6" s="121"/>
      <c r="F6" s="121"/>
      <c r="G6" s="121"/>
      <c r="H6" s="121"/>
      <c r="I6" s="166"/>
      <c r="J6" s="117"/>
    </row>
    <row r="7" spans="1:15" ht="18" customHeight="1">
      <c r="A7" s="122"/>
      <c r="B7" s="255" t="s">
        <v>303</v>
      </c>
      <c r="C7" s="190" t="s">
        <v>130</v>
      </c>
      <c r="D7" s="121"/>
      <c r="E7" s="121"/>
      <c r="F7" s="121"/>
      <c r="G7" s="121"/>
      <c r="H7" s="121"/>
      <c r="I7" s="166"/>
      <c r="J7" s="117"/>
    </row>
    <row r="8" spans="1:15" ht="6" customHeight="1">
      <c r="A8" s="122"/>
      <c r="B8" s="118"/>
      <c r="C8" s="126"/>
      <c r="D8" s="117"/>
      <c r="E8" s="117"/>
      <c r="F8" s="117"/>
      <c r="G8" s="117"/>
      <c r="H8" s="117"/>
      <c r="I8" s="122"/>
      <c r="J8" s="117"/>
    </row>
    <row r="9" spans="1:15" ht="43.5" customHeight="1">
      <c r="A9" s="122"/>
      <c r="B9" s="313" t="s">
        <v>106</v>
      </c>
      <c r="C9" s="169" t="s">
        <v>136</v>
      </c>
      <c r="D9" s="170" t="s">
        <v>134</v>
      </c>
      <c r="E9" s="170" t="s">
        <v>135</v>
      </c>
      <c r="F9" s="170" t="s">
        <v>90</v>
      </c>
      <c r="G9" s="170" t="s">
        <v>108</v>
      </c>
      <c r="H9" s="170" t="s">
        <v>131</v>
      </c>
      <c r="I9" s="171" t="s">
        <v>133</v>
      </c>
      <c r="J9" s="117"/>
    </row>
    <row r="10" spans="1:15" ht="20.25" customHeight="1">
      <c r="A10" s="117"/>
      <c r="B10" s="172">
        <v>1</v>
      </c>
      <c r="C10" s="173" t="s">
        <v>132</v>
      </c>
      <c r="D10" s="173" t="s">
        <v>137</v>
      </c>
      <c r="E10" s="173" t="s">
        <v>158</v>
      </c>
      <c r="F10" s="174">
        <v>10000</v>
      </c>
      <c r="G10" s="174">
        <f>F10*7%</f>
        <v>700.00000000000011</v>
      </c>
      <c r="H10" s="174"/>
      <c r="I10" s="175">
        <f>+F10+G10-H10</f>
        <v>10700</v>
      </c>
      <c r="J10" s="117"/>
      <c r="O10" s="137"/>
    </row>
    <row r="11" spans="1:15" ht="20.25" customHeight="1">
      <c r="A11" s="117"/>
      <c r="B11" s="172">
        <v>2</v>
      </c>
      <c r="C11" s="173" t="str">
        <f>'ใบEstimate Budget'!C15</f>
        <v>ค่าเดินทาง</v>
      </c>
      <c r="D11" s="173" t="s">
        <v>138</v>
      </c>
      <c r="E11" s="173" t="s">
        <v>139</v>
      </c>
      <c r="F11" s="174">
        <v>100</v>
      </c>
      <c r="G11" s="174"/>
      <c r="H11" s="174"/>
      <c r="I11" s="175">
        <f>+F11+G11-H11</f>
        <v>100</v>
      </c>
      <c r="J11" s="117"/>
    </row>
    <row r="12" spans="1:15" ht="20.25" customHeight="1">
      <c r="A12" s="117"/>
      <c r="B12" s="172">
        <v>3</v>
      </c>
      <c r="C12" s="173" t="str">
        <f>'ใบEstimate Budget'!C17</f>
        <v>ค่าผลิตบรรจุภัณฑ์</v>
      </c>
      <c r="D12" s="173" t="s">
        <v>141</v>
      </c>
      <c r="E12" s="173" t="s">
        <v>140</v>
      </c>
      <c r="F12" s="174">
        <v>24800</v>
      </c>
      <c r="G12" s="174"/>
      <c r="H12" s="174">
        <f>F12*3%</f>
        <v>744</v>
      </c>
      <c r="I12" s="175">
        <f>+F12+G12-H12</f>
        <v>24056</v>
      </c>
      <c r="J12" s="117"/>
      <c r="M12" s="138"/>
    </row>
    <row r="13" spans="1:15" ht="20.25" customHeight="1">
      <c r="A13" s="117"/>
      <c r="B13" s="172">
        <v>4</v>
      </c>
      <c r="C13" s="173" t="str">
        <f>'ใบEstimate Budget'!C16</f>
        <v>ค่าเสื้อ</v>
      </c>
      <c r="D13" s="173" t="s">
        <v>157</v>
      </c>
      <c r="E13" s="173" t="s">
        <v>158</v>
      </c>
      <c r="F13" s="174">
        <v>2000</v>
      </c>
      <c r="G13" s="174">
        <f>F13*7%</f>
        <v>140</v>
      </c>
      <c r="H13" s="174">
        <f>F13*3%</f>
        <v>60</v>
      </c>
      <c r="I13" s="175">
        <f t="shared" ref="I13:I29" si="0">+F13+G13-H13</f>
        <v>2080</v>
      </c>
      <c r="J13" s="117"/>
    </row>
    <row r="14" spans="1:15" ht="20.25" customHeight="1">
      <c r="A14" s="117"/>
      <c r="B14" s="172">
        <v>5</v>
      </c>
      <c r="C14" s="173"/>
      <c r="D14" s="173"/>
      <c r="E14" s="173"/>
      <c r="F14" s="174"/>
      <c r="G14" s="174"/>
      <c r="H14" s="174"/>
      <c r="I14" s="175">
        <f t="shared" si="0"/>
        <v>0</v>
      </c>
      <c r="J14" s="117"/>
      <c r="N14" s="138"/>
    </row>
    <row r="15" spans="1:15" ht="20.25" customHeight="1">
      <c r="A15" s="117"/>
      <c r="B15" s="172">
        <v>6</v>
      </c>
      <c r="C15" s="173"/>
      <c r="D15" s="173"/>
      <c r="E15" s="173"/>
      <c r="F15" s="174"/>
      <c r="G15" s="174"/>
      <c r="H15" s="174"/>
      <c r="I15" s="175">
        <f t="shared" si="0"/>
        <v>0</v>
      </c>
      <c r="J15" s="117"/>
    </row>
    <row r="16" spans="1:15" ht="20.25" customHeight="1">
      <c r="A16" s="117"/>
      <c r="B16" s="172">
        <v>7</v>
      </c>
      <c r="C16" s="176"/>
      <c r="D16" s="173"/>
      <c r="E16" s="176"/>
      <c r="F16" s="177"/>
      <c r="G16" s="174"/>
      <c r="H16" s="174"/>
      <c r="I16" s="175">
        <f t="shared" si="0"/>
        <v>0</v>
      </c>
      <c r="J16" s="117"/>
    </row>
    <row r="17" spans="1:15" ht="20.25" customHeight="1">
      <c r="A17" s="117"/>
      <c r="B17" s="172">
        <v>8</v>
      </c>
      <c r="C17" s="173"/>
      <c r="D17" s="173"/>
      <c r="E17" s="173"/>
      <c r="F17" s="174"/>
      <c r="G17" s="174"/>
      <c r="H17" s="174"/>
      <c r="I17" s="175">
        <f t="shared" si="0"/>
        <v>0</v>
      </c>
      <c r="J17" s="117"/>
      <c r="O17" s="137"/>
    </row>
    <row r="18" spans="1:15" ht="20.25" customHeight="1">
      <c r="A18" s="117"/>
      <c r="B18" s="172">
        <v>9</v>
      </c>
      <c r="C18" s="173"/>
      <c r="D18" s="173"/>
      <c r="E18" s="173"/>
      <c r="F18" s="174"/>
      <c r="G18" s="174"/>
      <c r="H18" s="174"/>
      <c r="I18" s="175">
        <f t="shared" si="0"/>
        <v>0</v>
      </c>
      <c r="J18" s="117"/>
      <c r="O18" s="137"/>
    </row>
    <row r="19" spans="1:15" ht="20.25" customHeight="1">
      <c r="A19" s="117"/>
      <c r="B19" s="172">
        <v>10</v>
      </c>
      <c r="C19" s="173"/>
      <c r="D19" s="173"/>
      <c r="E19" s="173"/>
      <c r="F19" s="174"/>
      <c r="G19" s="174"/>
      <c r="H19" s="174"/>
      <c r="I19" s="175">
        <f t="shared" si="0"/>
        <v>0</v>
      </c>
      <c r="J19" s="117"/>
      <c r="M19" s="138"/>
      <c r="O19" s="137"/>
    </row>
    <row r="20" spans="1:15" ht="20.25" customHeight="1">
      <c r="A20" s="117"/>
      <c r="B20" s="172">
        <v>11</v>
      </c>
      <c r="C20" s="173"/>
      <c r="D20" s="173"/>
      <c r="E20" s="173"/>
      <c r="F20" s="174"/>
      <c r="G20" s="174"/>
      <c r="H20" s="174"/>
      <c r="I20" s="175">
        <f t="shared" si="0"/>
        <v>0</v>
      </c>
      <c r="J20" s="117"/>
    </row>
    <row r="21" spans="1:15" ht="20.25" customHeight="1">
      <c r="A21" s="117"/>
      <c r="B21" s="172">
        <v>12</v>
      </c>
      <c r="C21" s="173"/>
      <c r="D21" s="173"/>
      <c r="E21" s="173"/>
      <c r="F21" s="174"/>
      <c r="G21" s="174"/>
      <c r="H21" s="174"/>
      <c r="I21" s="175">
        <f t="shared" si="0"/>
        <v>0</v>
      </c>
      <c r="J21" s="117"/>
    </row>
    <row r="22" spans="1:15" ht="20.25" customHeight="1">
      <c r="A22" s="117"/>
      <c r="B22" s="172">
        <v>13</v>
      </c>
      <c r="C22" s="173"/>
      <c r="D22" s="173"/>
      <c r="E22" s="173"/>
      <c r="F22" s="174"/>
      <c r="G22" s="174"/>
      <c r="H22" s="174"/>
      <c r="I22" s="175">
        <f t="shared" si="0"/>
        <v>0</v>
      </c>
      <c r="J22" s="117"/>
    </row>
    <row r="23" spans="1:15" ht="20.25" customHeight="1">
      <c r="A23" s="117"/>
      <c r="B23" s="172">
        <v>14</v>
      </c>
      <c r="C23" s="173"/>
      <c r="D23" s="173"/>
      <c r="E23" s="173"/>
      <c r="F23" s="174"/>
      <c r="G23" s="174"/>
      <c r="H23" s="174"/>
      <c r="I23" s="175">
        <f t="shared" si="0"/>
        <v>0</v>
      </c>
      <c r="J23" s="117"/>
    </row>
    <row r="24" spans="1:15" ht="20.25" customHeight="1">
      <c r="A24" s="117"/>
      <c r="B24" s="172">
        <v>15</v>
      </c>
      <c r="C24" s="173"/>
      <c r="D24" s="173"/>
      <c r="E24" s="173"/>
      <c r="F24" s="174"/>
      <c r="G24" s="174"/>
      <c r="H24" s="174"/>
      <c r="I24" s="175">
        <f t="shared" si="0"/>
        <v>0</v>
      </c>
      <c r="J24" s="117"/>
    </row>
    <row r="25" spans="1:15" ht="20.25" customHeight="1">
      <c r="A25" s="117"/>
      <c r="B25" s="172">
        <v>16</v>
      </c>
      <c r="C25" s="173"/>
      <c r="D25" s="173"/>
      <c r="E25" s="173"/>
      <c r="F25" s="174"/>
      <c r="G25" s="174"/>
      <c r="H25" s="174"/>
      <c r="I25" s="175">
        <f t="shared" si="0"/>
        <v>0</v>
      </c>
      <c r="J25" s="117"/>
    </row>
    <row r="26" spans="1:15" ht="20.25" customHeight="1">
      <c r="A26" s="117"/>
      <c r="B26" s="172">
        <v>17</v>
      </c>
      <c r="C26" s="173"/>
      <c r="D26" s="173"/>
      <c r="E26" s="173"/>
      <c r="F26" s="174"/>
      <c r="G26" s="174"/>
      <c r="H26" s="174"/>
      <c r="I26" s="175">
        <f t="shared" si="0"/>
        <v>0</v>
      </c>
      <c r="J26" s="117"/>
    </row>
    <row r="27" spans="1:15" ht="20.25" customHeight="1">
      <c r="A27" s="117"/>
      <c r="B27" s="172">
        <v>18</v>
      </c>
      <c r="C27" s="173"/>
      <c r="D27" s="173"/>
      <c r="E27" s="173"/>
      <c r="F27" s="174"/>
      <c r="G27" s="174"/>
      <c r="H27" s="174"/>
      <c r="I27" s="175">
        <f t="shared" si="0"/>
        <v>0</v>
      </c>
      <c r="J27" s="117"/>
    </row>
    <row r="28" spans="1:15" ht="20.25" customHeight="1">
      <c r="A28" s="117"/>
      <c r="B28" s="172">
        <v>19</v>
      </c>
      <c r="C28" s="173"/>
      <c r="D28" s="173"/>
      <c r="E28" s="173"/>
      <c r="F28" s="174"/>
      <c r="G28" s="174"/>
      <c r="H28" s="174"/>
      <c r="I28" s="175">
        <f t="shared" si="0"/>
        <v>0</v>
      </c>
      <c r="J28" s="117"/>
    </row>
    <row r="29" spans="1:15" ht="20.25" customHeight="1" thickBot="1">
      <c r="A29" s="117"/>
      <c r="B29" s="178">
        <v>20</v>
      </c>
      <c r="C29" s="179"/>
      <c r="D29" s="179"/>
      <c r="E29" s="179"/>
      <c r="F29" s="180"/>
      <c r="G29" s="180"/>
      <c r="H29" s="180"/>
      <c r="I29" s="175">
        <f t="shared" si="0"/>
        <v>0</v>
      </c>
      <c r="J29" s="117"/>
    </row>
    <row r="30" spans="1:15" ht="26.25" customHeight="1" thickBot="1">
      <c r="A30" s="117"/>
      <c r="B30" s="438" t="s">
        <v>112</v>
      </c>
      <c r="C30" s="439"/>
      <c r="D30" s="439"/>
      <c r="E30" s="440"/>
      <c r="F30" s="187">
        <f>SUM(F10:F29)</f>
        <v>36900</v>
      </c>
      <c r="G30" s="187">
        <f>SUM(G10:G29)</f>
        <v>840.00000000000011</v>
      </c>
      <c r="H30" s="187">
        <f>SUM(H10:H29)</f>
        <v>804</v>
      </c>
      <c r="I30" s="188">
        <f>SUM(I10:I29)</f>
        <v>36936</v>
      </c>
      <c r="J30" s="117"/>
    </row>
    <row r="31" spans="1:15" ht="18" customHeight="1">
      <c r="A31" s="117"/>
      <c r="B31" s="181"/>
      <c r="C31" s="182"/>
      <c r="D31" s="182"/>
      <c r="E31" s="182"/>
      <c r="F31" s="182"/>
      <c r="G31" s="182"/>
      <c r="H31" s="182"/>
      <c r="I31" s="183"/>
      <c r="J31" s="117"/>
      <c r="K31" s="138"/>
    </row>
    <row r="32" spans="1:15" ht="18" customHeight="1">
      <c r="A32" s="117"/>
      <c r="B32" s="435" t="s">
        <v>128</v>
      </c>
      <c r="C32" s="436"/>
      <c r="D32" s="436"/>
      <c r="E32" s="436"/>
      <c r="F32" s="436"/>
      <c r="G32" s="436"/>
      <c r="H32" s="436"/>
      <c r="I32" s="437"/>
      <c r="J32" s="117"/>
    </row>
    <row r="33" spans="1:10" ht="19.5" customHeight="1">
      <c r="A33" s="117"/>
      <c r="B33" s="435" t="s">
        <v>129</v>
      </c>
      <c r="C33" s="436"/>
      <c r="D33" s="436"/>
      <c r="E33" s="436"/>
      <c r="F33" s="436"/>
      <c r="G33" s="436"/>
      <c r="H33" s="436"/>
      <c r="I33" s="437"/>
      <c r="J33" s="117"/>
    </row>
    <row r="34" spans="1:10" ht="19.5" customHeight="1" thickBot="1">
      <c r="A34" s="117"/>
      <c r="B34" s="184"/>
      <c r="C34" s="185"/>
      <c r="D34" s="185"/>
      <c r="E34" s="434"/>
      <c r="F34" s="434"/>
      <c r="G34" s="434"/>
      <c r="H34" s="434"/>
      <c r="I34" s="186"/>
      <c r="J34" s="117"/>
    </row>
    <row r="35" spans="1:10" ht="11.25" customHeight="1">
      <c r="A35" s="117"/>
      <c r="B35" s="118"/>
      <c r="C35" s="117"/>
      <c r="D35" s="117"/>
      <c r="E35" s="117"/>
      <c r="F35" s="117"/>
      <c r="G35" s="117"/>
      <c r="H35" s="117"/>
      <c r="I35" s="117"/>
      <c r="J35" s="117"/>
    </row>
  </sheetData>
  <mergeCells count="7">
    <mergeCell ref="B2:F2"/>
    <mergeCell ref="B3:F3"/>
    <mergeCell ref="E34:F34"/>
    <mergeCell ref="G34:H34"/>
    <mergeCell ref="B32:I32"/>
    <mergeCell ref="B33:I33"/>
    <mergeCell ref="B30:E30"/>
  </mergeCells>
  <printOptions horizontalCentered="1"/>
  <pageMargins left="0.5" right="0.17" top="0.5" bottom="0.1" header="0.25" footer="0.33"/>
  <pageSetup paperSize="9" scale="71" orientation="portrait" r:id="rId1"/>
  <headerFooter>
    <oddFooter>&amp;R&amp;"Calibri,Regular"&amp;11 FO-AC-008 (ประกาศใช้วันที 1/10/67)</oddFooter>
  </headerFooter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3C05A-5B40-4F79-B46E-D69E4A6A4D9C}">
  <sheetPr>
    <pageSetUpPr fitToPage="1"/>
  </sheetPr>
  <dimension ref="A1:O40"/>
  <sheetViews>
    <sheetView showGridLines="0" zoomScaleNormal="100" zoomScaleSheetLayoutView="100" workbookViewId="0">
      <selection activeCell="N7" sqref="N7"/>
    </sheetView>
  </sheetViews>
  <sheetFormatPr defaultColWidth="5.33203125" defaultRowHeight="22.8"/>
  <cols>
    <col min="1" max="1" width="1.33203125" style="119" customWidth="1"/>
    <col min="2" max="2" width="5.53125" style="164" customWidth="1"/>
    <col min="3" max="3" width="22.19921875" style="119" customWidth="1"/>
    <col min="4" max="4" width="4.796875" style="119" customWidth="1"/>
    <col min="5" max="7" width="8.19921875" style="119" customWidth="1"/>
    <col min="8" max="9" width="7.19921875" style="119" customWidth="1"/>
    <col min="10" max="10" width="1.33203125" style="119" customWidth="1"/>
    <col min="11" max="11" width="6.19921875" style="119" bestFit="1" customWidth="1"/>
    <col min="12" max="12" width="5.33203125" style="119"/>
    <col min="13" max="13" width="6.33203125" style="119" bestFit="1" customWidth="1"/>
    <col min="14" max="14" width="6.19921875" style="119" bestFit="1" customWidth="1"/>
    <col min="15" max="15" width="6.33203125" style="119" bestFit="1" customWidth="1"/>
    <col min="16" max="16384" width="5.33203125" style="119"/>
  </cols>
  <sheetData>
    <row r="1" spans="1:15" ht="11.25" customHeight="1" thickBot="1">
      <c r="A1" s="117"/>
      <c r="B1" s="118"/>
      <c r="C1" s="117"/>
      <c r="D1" s="117"/>
      <c r="E1" s="117"/>
      <c r="F1" s="117"/>
      <c r="G1" s="117"/>
      <c r="H1" s="117"/>
      <c r="I1" s="117"/>
      <c r="J1" s="117"/>
    </row>
    <row r="2" spans="1:15" ht="23.25" customHeight="1">
      <c r="A2" s="117"/>
      <c r="B2" s="446" t="s">
        <v>86</v>
      </c>
      <c r="C2" s="447"/>
      <c r="D2" s="447"/>
      <c r="E2" s="447"/>
      <c r="F2" s="447"/>
      <c r="G2" s="447"/>
      <c r="H2" s="447"/>
      <c r="I2" s="448"/>
      <c r="J2" s="117"/>
    </row>
    <row r="3" spans="1:15" ht="27" customHeight="1">
      <c r="A3" s="117"/>
      <c r="B3" s="449" t="s">
        <v>103</v>
      </c>
      <c r="C3" s="450"/>
      <c r="D3" s="450"/>
      <c r="E3" s="450"/>
      <c r="F3" s="450"/>
      <c r="G3" s="450"/>
      <c r="H3" s="450"/>
      <c r="I3" s="451"/>
      <c r="J3" s="117"/>
    </row>
    <row r="4" spans="1:15" ht="18" customHeight="1">
      <c r="A4" s="117"/>
      <c r="B4" s="120"/>
      <c r="C4" s="117"/>
      <c r="D4" s="117"/>
      <c r="E4" s="117"/>
      <c r="F4" s="121"/>
      <c r="G4" s="117"/>
      <c r="H4" s="117"/>
      <c r="I4" s="122"/>
      <c r="J4" s="117"/>
    </row>
    <row r="5" spans="1:15" ht="18" customHeight="1">
      <c r="A5" s="117"/>
      <c r="B5" s="123" t="s">
        <v>104</v>
      </c>
      <c r="C5" s="124"/>
      <c r="D5" s="124"/>
      <c r="E5" s="124"/>
      <c r="F5" s="121" t="s">
        <v>105</v>
      </c>
      <c r="G5" s="121"/>
      <c r="H5" s="124"/>
      <c r="I5" s="125"/>
      <c r="J5" s="117"/>
    </row>
    <row r="6" spans="1:15" ht="6" customHeight="1">
      <c r="A6" s="117"/>
      <c r="B6" s="120"/>
      <c r="C6" s="126"/>
      <c r="D6" s="117"/>
      <c r="E6" s="117"/>
      <c r="F6" s="117"/>
      <c r="G6" s="117"/>
      <c r="H6" s="117"/>
      <c r="I6" s="122"/>
      <c r="J6" s="117"/>
    </row>
    <row r="7" spans="1:15" ht="43.5" customHeight="1">
      <c r="A7" s="117"/>
      <c r="B7" s="127" t="s">
        <v>106</v>
      </c>
      <c r="C7" s="128" t="s">
        <v>95</v>
      </c>
      <c r="D7" s="129" t="s">
        <v>107</v>
      </c>
      <c r="E7" s="128" t="s">
        <v>90</v>
      </c>
      <c r="F7" s="128" t="s">
        <v>108</v>
      </c>
      <c r="G7" s="128" t="s">
        <v>109</v>
      </c>
      <c r="H7" s="130" t="s">
        <v>110</v>
      </c>
      <c r="I7" s="131" t="s">
        <v>111</v>
      </c>
      <c r="J7" s="117"/>
    </row>
    <row r="8" spans="1:15" ht="20.25" customHeight="1">
      <c r="A8" s="117"/>
      <c r="B8" s="132"/>
      <c r="C8" s="133"/>
      <c r="D8" s="133"/>
      <c r="E8" s="134"/>
      <c r="F8" s="134"/>
      <c r="G8" s="134"/>
      <c r="H8" s="135">
        <f>+E8+F8-G8</f>
        <v>0</v>
      </c>
      <c r="I8" s="136">
        <f>+H8</f>
        <v>0</v>
      </c>
      <c r="J8" s="117"/>
      <c r="O8" s="137"/>
    </row>
    <row r="9" spans="1:15" ht="20.25" customHeight="1">
      <c r="A9" s="117"/>
      <c r="B9" s="132"/>
      <c r="C9" s="133"/>
      <c r="D9" s="133"/>
      <c r="E9" s="134"/>
      <c r="F9" s="134"/>
      <c r="G9" s="134"/>
      <c r="H9" s="135">
        <f>+E9+F9-G9</f>
        <v>0</v>
      </c>
      <c r="I9" s="136">
        <f>+I8+H9</f>
        <v>0</v>
      </c>
      <c r="J9" s="117"/>
    </row>
    <row r="10" spans="1:15" ht="20.25" customHeight="1">
      <c r="A10" s="117"/>
      <c r="B10" s="132"/>
      <c r="C10" s="133"/>
      <c r="D10" s="133"/>
      <c r="E10" s="134"/>
      <c r="F10" s="134"/>
      <c r="G10" s="134"/>
      <c r="H10" s="135">
        <f>+E10+F10-G10</f>
        <v>0</v>
      </c>
      <c r="I10" s="136">
        <f t="shared" ref="I10:I19" si="0">+I9+H10</f>
        <v>0</v>
      </c>
      <c r="J10" s="117"/>
      <c r="M10" s="138"/>
    </row>
    <row r="11" spans="1:15" ht="20.25" customHeight="1">
      <c r="A11" s="117"/>
      <c r="B11" s="132"/>
      <c r="C11" s="133"/>
      <c r="D11" s="133"/>
      <c r="E11" s="134"/>
      <c r="F11" s="134"/>
      <c r="G11" s="134"/>
      <c r="H11" s="135">
        <f t="shared" ref="H11:H20" si="1">+E11+F11-G11</f>
        <v>0</v>
      </c>
      <c r="I11" s="136">
        <f t="shared" si="0"/>
        <v>0</v>
      </c>
      <c r="J11" s="117"/>
    </row>
    <row r="12" spans="1:15" ht="20.25" customHeight="1">
      <c r="A12" s="117"/>
      <c r="B12" s="132"/>
      <c r="C12" s="133"/>
      <c r="D12" s="133"/>
      <c r="E12" s="134"/>
      <c r="F12" s="134"/>
      <c r="G12" s="134"/>
      <c r="H12" s="135">
        <f t="shared" si="1"/>
        <v>0</v>
      </c>
      <c r="I12" s="136">
        <f t="shared" si="0"/>
        <v>0</v>
      </c>
      <c r="J12" s="117"/>
      <c r="N12" s="138"/>
    </row>
    <row r="13" spans="1:15" ht="20.25" customHeight="1">
      <c r="A13" s="117"/>
      <c r="B13" s="132"/>
      <c r="C13" s="133"/>
      <c r="D13" s="133"/>
      <c r="E13" s="134"/>
      <c r="F13" s="134"/>
      <c r="G13" s="134"/>
      <c r="H13" s="135">
        <f t="shared" si="1"/>
        <v>0</v>
      </c>
      <c r="I13" s="136">
        <f t="shared" si="0"/>
        <v>0</v>
      </c>
      <c r="J13" s="117"/>
    </row>
    <row r="14" spans="1:15" ht="20.25" customHeight="1">
      <c r="A14" s="117"/>
      <c r="B14" s="132"/>
      <c r="C14" s="133"/>
      <c r="D14" s="139"/>
      <c r="E14" s="140"/>
      <c r="F14" s="134"/>
      <c r="G14" s="134"/>
      <c r="H14" s="135">
        <f t="shared" si="1"/>
        <v>0</v>
      </c>
      <c r="I14" s="136">
        <f t="shared" si="0"/>
        <v>0</v>
      </c>
      <c r="J14" s="117"/>
    </row>
    <row r="15" spans="1:15" ht="20.25" customHeight="1">
      <c r="A15" s="117"/>
      <c r="B15" s="132"/>
      <c r="C15" s="133"/>
      <c r="D15" s="133"/>
      <c r="E15" s="134"/>
      <c r="F15" s="134"/>
      <c r="G15" s="134"/>
      <c r="H15" s="135">
        <f t="shared" si="1"/>
        <v>0</v>
      </c>
      <c r="I15" s="136">
        <f t="shared" si="0"/>
        <v>0</v>
      </c>
      <c r="J15" s="117"/>
      <c r="O15" s="137"/>
    </row>
    <row r="16" spans="1:15" ht="20.25" customHeight="1">
      <c r="A16" s="117"/>
      <c r="B16" s="132"/>
      <c r="C16" s="133"/>
      <c r="D16" s="133"/>
      <c r="E16" s="134"/>
      <c r="F16" s="134"/>
      <c r="G16" s="134"/>
      <c r="H16" s="135">
        <f t="shared" si="1"/>
        <v>0</v>
      </c>
      <c r="I16" s="136">
        <f t="shared" si="0"/>
        <v>0</v>
      </c>
      <c r="J16" s="117"/>
      <c r="O16" s="137"/>
    </row>
    <row r="17" spans="1:15" ht="20.25" customHeight="1">
      <c r="A17" s="117"/>
      <c r="B17" s="132"/>
      <c r="C17" s="133"/>
      <c r="D17" s="133"/>
      <c r="E17" s="134"/>
      <c r="F17" s="134"/>
      <c r="G17" s="134"/>
      <c r="H17" s="135">
        <f t="shared" si="1"/>
        <v>0</v>
      </c>
      <c r="I17" s="136">
        <f t="shared" si="0"/>
        <v>0</v>
      </c>
      <c r="J17" s="117"/>
      <c r="M17" s="138"/>
      <c r="O17" s="137"/>
    </row>
    <row r="18" spans="1:15" ht="20.25" customHeight="1">
      <c r="A18" s="117"/>
      <c r="B18" s="132"/>
      <c r="C18" s="133"/>
      <c r="D18" s="133"/>
      <c r="E18" s="134"/>
      <c r="F18" s="134"/>
      <c r="G18" s="134"/>
      <c r="H18" s="135">
        <f t="shared" si="1"/>
        <v>0</v>
      </c>
      <c r="I18" s="136">
        <f t="shared" si="0"/>
        <v>0</v>
      </c>
      <c r="J18" s="117"/>
    </row>
    <row r="19" spans="1:15" ht="20.25" customHeight="1">
      <c r="A19" s="117"/>
      <c r="B19" s="132"/>
      <c r="C19" s="133"/>
      <c r="D19" s="133"/>
      <c r="E19" s="134"/>
      <c r="F19" s="134"/>
      <c r="G19" s="134"/>
      <c r="H19" s="135">
        <f>+E19+F19-G19</f>
        <v>0</v>
      </c>
      <c r="I19" s="136">
        <f t="shared" si="0"/>
        <v>0</v>
      </c>
      <c r="J19" s="117"/>
    </row>
    <row r="20" spans="1:15" ht="20.25" customHeight="1">
      <c r="A20" s="117"/>
      <c r="B20" s="132"/>
      <c r="C20" s="133"/>
      <c r="D20" s="133"/>
      <c r="E20" s="134"/>
      <c r="F20" s="134"/>
      <c r="G20" s="134"/>
      <c r="H20" s="135">
        <f t="shared" si="1"/>
        <v>0</v>
      </c>
      <c r="I20" s="136">
        <f>+I19+H20</f>
        <v>0</v>
      </c>
      <c r="J20" s="117"/>
      <c r="N20" s="137"/>
    </row>
    <row r="21" spans="1:15" ht="26.25" customHeight="1">
      <c r="A21" s="117"/>
      <c r="B21" s="452" t="s">
        <v>112</v>
      </c>
      <c r="C21" s="453"/>
      <c r="D21" s="141"/>
      <c r="E21" s="135">
        <f>SUM(E8:E20)</f>
        <v>0</v>
      </c>
      <c r="F21" s="135">
        <f>SUM(F8:F20)</f>
        <v>0</v>
      </c>
      <c r="G21" s="135">
        <f>SUM(G8:G20)</f>
        <v>0</v>
      </c>
      <c r="H21" s="135">
        <f>SUM(H8:H20)</f>
        <v>0</v>
      </c>
      <c r="I21" s="142"/>
      <c r="J21" s="117"/>
    </row>
    <row r="22" spans="1:15" ht="18" customHeight="1">
      <c r="A22" s="117"/>
      <c r="B22" s="120"/>
      <c r="C22" s="117"/>
      <c r="D22" s="117"/>
      <c r="E22" s="143"/>
      <c r="F22" s="143"/>
      <c r="G22" s="143"/>
      <c r="H22" s="143"/>
      <c r="I22" s="122"/>
      <c r="J22" s="117"/>
      <c r="K22" s="138"/>
    </row>
    <row r="23" spans="1:15" ht="18" customHeight="1">
      <c r="A23" s="117"/>
      <c r="B23" s="120"/>
      <c r="C23" s="117"/>
      <c r="D23" s="117"/>
      <c r="E23" s="143"/>
      <c r="F23" s="143"/>
      <c r="G23" s="143"/>
      <c r="H23" s="143"/>
      <c r="I23" s="122"/>
      <c r="J23" s="117"/>
    </row>
    <row r="24" spans="1:15" ht="24.75" customHeight="1">
      <c r="A24" s="117"/>
      <c r="B24" s="144" t="s">
        <v>113</v>
      </c>
      <c r="C24" s="117"/>
      <c r="D24" s="117"/>
      <c r="E24" s="454">
        <v>0</v>
      </c>
      <c r="F24" s="454"/>
      <c r="G24" s="143" t="s">
        <v>114</v>
      </c>
      <c r="H24" s="143"/>
      <c r="I24" s="122"/>
      <c r="J24" s="117"/>
    </row>
    <row r="25" spans="1:15" ht="24.75" customHeight="1">
      <c r="A25" s="117"/>
      <c r="B25" s="144" t="s">
        <v>115</v>
      </c>
      <c r="C25" s="117"/>
      <c r="D25" s="117"/>
      <c r="E25" s="455">
        <f>+H21</f>
        <v>0</v>
      </c>
      <c r="F25" s="455"/>
      <c r="G25" s="143" t="s">
        <v>114</v>
      </c>
      <c r="H25" s="145"/>
      <c r="I25" s="122"/>
      <c r="J25" s="117"/>
    </row>
    <row r="26" spans="1:15" ht="24.75" customHeight="1">
      <c r="A26" s="117"/>
      <c r="B26" s="120"/>
      <c r="C26" s="117" t="s">
        <v>116</v>
      </c>
      <c r="D26" s="117"/>
      <c r="E26" s="441">
        <f>+E24-E25</f>
        <v>0</v>
      </c>
      <c r="F26" s="442"/>
      <c r="G26" s="143" t="s">
        <v>114</v>
      </c>
      <c r="H26" s="146"/>
      <c r="I26" s="122"/>
      <c r="J26" s="117"/>
      <c r="K26" s="138"/>
    </row>
    <row r="27" spans="1:15" ht="24.75" customHeight="1">
      <c r="A27" s="117"/>
      <c r="B27" s="120"/>
      <c r="C27" s="117" t="s">
        <v>117</v>
      </c>
      <c r="D27" s="117"/>
      <c r="E27" s="441"/>
      <c r="F27" s="442"/>
      <c r="G27" s="143" t="s">
        <v>114</v>
      </c>
      <c r="H27" s="143"/>
      <c r="I27" s="122"/>
      <c r="J27" s="117"/>
    </row>
    <row r="28" spans="1:15" ht="23.4" thickBot="1">
      <c r="A28" s="117"/>
      <c r="B28" s="147"/>
      <c r="C28" s="117"/>
      <c r="D28" s="117"/>
      <c r="E28" s="117"/>
      <c r="F28" s="117"/>
      <c r="G28" s="148"/>
      <c r="H28" s="148"/>
      <c r="I28" s="149"/>
      <c r="J28" s="117"/>
    </row>
    <row r="29" spans="1:15">
      <c r="A29" s="117"/>
      <c r="B29" s="120"/>
      <c r="C29" s="150"/>
      <c r="D29" s="150"/>
      <c r="E29" s="150"/>
      <c r="F29" s="150"/>
      <c r="G29" s="117"/>
      <c r="H29" s="117"/>
      <c r="I29" s="122"/>
      <c r="J29" s="117"/>
    </row>
    <row r="30" spans="1:15">
      <c r="A30" s="117"/>
      <c r="B30" s="120"/>
      <c r="C30" s="117"/>
      <c r="D30" s="117"/>
      <c r="E30" s="117"/>
      <c r="F30" s="117"/>
      <c r="G30" s="443" t="s">
        <v>118</v>
      </c>
      <c r="H30" s="443"/>
      <c r="I30" s="444"/>
      <c r="J30" s="151"/>
    </row>
    <row r="31" spans="1:15" ht="24">
      <c r="A31" s="117"/>
      <c r="B31" s="152" t="s">
        <v>119</v>
      </c>
      <c r="C31" s="117"/>
      <c r="D31" s="117"/>
      <c r="E31" s="117"/>
      <c r="F31" s="117"/>
      <c r="G31" s="117"/>
      <c r="H31" s="117" t="s">
        <v>120</v>
      </c>
      <c r="I31" s="122"/>
      <c r="J31" s="117"/>
    </row>
    <row r="32" spans="1:15" ht="19.5" customHeight="1">
      <c r="A32" s="117"/>
      <c r="B32" s="153"/>
      <c r="C32" s="154"/>
      <c r="D32" s="154"/>
      <c r="E32" s="155"/>
      <c r="F32" s="155"/>
      <c r="G32" s="155"/>
      <c r="H32" s="117"/>
      <c r="I32" s="122"/>
      <c r="J32" s="117"/>
    </row>
    <row r="33" spans="1:10" ht="19.5" customHeight="1">
      <c r="A33" s="117"/>
      <c r="B33" s="120"/>
      <c r="C33" s="156"/>
      <c r="D33" s="156"/>
      <c r="E33" s="157"/>
      <c r="F33" s="158"/>
      <c r="G33" s="158"/>
      <c r="H33" s="117"/>
      <c r="I33" s="122"/>
      <c r="J33" s="117"/>
    </row>
    <row r="34" spans="1:10" ht="19.5" customHeight="1">
      <c r="A34" s="117"/>
      <c r="B34" s="120"/>
      <c r="C34" s="156"/>
      <c r="D34" s="154"/>
      <c r="E34" s="155"/>
      <c r="F34" s="155"/>
      <c r="G34" s="155"/>
      <c r="H34" s="117"/>
      <c r="I34" s="122"/>
      <c r="J34" s="117"/>
    </row>
    <row r="35" spans="1:10" ht="19.5" customHeight="1">
      <c r="A35" s="117"/>
      <c r="B35" s="153"/>
      <c r="C35" s="156"/>
      <c r="D35" s="156"/>
      <c r="E35" s="157"/>
      <c r="F35" s="158"/>
      <c r="G35" s="158"/>
      <c r="H35" s="117"/>
      <c r="I35" s="122"/>
      <c r="J35" s="117"/>
    </row>
    <row r="36" spans="1:10" ht="19.5" customHeight="1">
      <c r="A36" s="117"/>
      <c r="B36" s="153"/>
      <c r="C36" s="156"/>
      <c r="D36" s="159"/>
      <c r="E36" s="160"/>
      <c r="F36" s="117"/>
      <c r="G36" s="443" t="s">
        <v>121</v>
      </c>
      <c r="H36" s="443"/>
      <c r="I36" s="444"/>
      <c r="J36" s="117"/>
    </row>
    <row r="37" spans="1:10" ht="19.5" customHeight="1">
      <c r="A37" s="117"/>
      <c r="B37" s="120"/>
      <c r="C37" s="117"/>
      <c r="D37" s="117"/>
      <c r="E37" s="160"/>
      <c r="F37" s="117"/>
      <c r="G37" s="117"/>
      <c r="H37" s="117" t="s">
        <v>120</v>
      </c>
      <c r="I37" s="122"/>
      <c r="J37" s="117"/>
    </row>
    <row r="38" spans="1:10" ht="19.5" customHeight="1">
      <c r="A38" s="117"/>
      <c r="B38" s="120"/>
      <c r="C38" s="117"/>
      <c r="D38" s="117"/>
      <c r="E38" s="160"/>
      <c r="F38" s="117"/>
      <c r="G38" s="117"/>
      <c r="H38" s="117"/>
      <c r="I38" s="122"/>
      <c r="J38" s="117"/>
    </row>
    <row r="39" spans="1:10" ht="19.5" customHeight="1" thickBot="1">
      <c r="A39" s="117"/>
      <c r="B39" s="161"/>
      <c r="C39" s="162"/>
      <c r="D39" s="162"/>
      <c r="E39" s="445"/>
      <c r="F39" s="445"/>
      <c r="G39" s="445"/>
      <c r="H39" s="445"/>
      <c r="I39" s="163"/>
      <c r="J39" s="117"/>
    </row>
    <row r="40" spans="1:10" ht="11.25" customHeight="1">
      <c r="A40" s="117"/>
      <c r="B40" s="118"/>
      <c r="C40" s="117"/>
      <c r="D40" s="117"/>
      <c r="E40" s="117"/>
      <c r="F40" s="117"/>
      <c r="G40" s="117"/>
      <c r="H40" s="117"/>
      <c r="I40" s="117"/>
      <c r="J40" s="117"/>
    </row>
  </sheetData>
  <mergeCells count="11">
    <mergeCell ref="E26:F26"/>
    <mergeCell ref="B2:I2"/>
    <mergeCell ref="B3:I3"/>
    <mergeCell ref="B21:C21"/>
    <mergeCell ref="E24:F24"/>
    <mergeCell ref="E25:F25"/>
    <mergeCell ref="E27:F27"/>
    <mergeCell ref="G30:I30"/>
    <mergeCell ref="G36:I36"/>
    <mergeCell ref="E39:F39"/>
    <mergeCell ref="G39:H39"/>
  </mergeCells>
  <printOptions horizontalCentered="1"/>
  <pageMargins left="0.5" right="0.5" top="0.5" bottom="0.1" header="0.25" footer="0.33"/>
  <pageSetup paperSize="9" scale="81" orientation="portrait" r:id="rId1"/>
  <headerFooter>
    <oddFooter>&amp;R&amp;"Calibri,Regular"&amp;11 FO-AC-008 (ประกาศใช้วันที 1/10/67)</oddFooter>
  </headerFooter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A8F8-50AA-438C-B8C8-D86EAC1A6C16}">
  <dimension ref="A1"/>
  <sheetViews>
    <sheetView topLeftCell="A7" zoomScale="70" zoomScaleNormal="70" workbookViewId="0">
      <selection activeCell="V29" sqref="V29"/>
    </sheetView>
  </sheetViews>
  <sheetFormatPr defaultRowHeight="24.6"/>
  <sheetData/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D8347-EF49-488E-B4FF-53F84200A958}">
  <dimension ref="A1"/>
  <sheetViews>
    <sheetView workbookViewId="0">
      <selection activeCell="K8" sqref="K8"/>
    </sheetView>
  </sheetViews>
  <sheetFormatPr defaultRowHeight="24.6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C57E2-A2C6-4E66-99ED-464851C22579}">
  <sheetPr>
    <tabColor theme="0" tint="-4.9989318521683403E-2"/>
  </sheetPr>
  <dimension ref="A2:I29"/>
  <sheetViews>
    <sheetView zoomScaleNormal="100" workbookViewId="0">
      <selection activeCell="B1" sqref="B1"/>
    </sheetView>
  </sheetViews>
  <sheetFormatPr defaultColWidth="8.9296875" defaultRowHeight="21.9" customHeight="1"/>
  <cols>
    <col min="1" max="1" width="3.796875" style="235" customWidth="1"/>
    <col min="2" max="2" width="43.265625" style="229" customWidth="1"/>
    <col min="3" max="3" width="8.59765625" style="230" customWidth="1"/>
    <col min="4" max="4" width="4.06640625" style="230" customWidth="1"/>
    <col min="5" max="5" width="4" style="230" customWidth="1"/>
    <col min="6" max="6" width="36.33203125" style="229" customWidth="1"/>
    <col min="7" max="7" width="8.9296875" style="229"/>
    <col min="8" max="8" width="10.06640625" style="229" customWidth="1"/>
    <col min="9" max="16384" width="8.9296875" style="229"/>
  </cols>
  <sheetData>
    <row r="2" spans="1:9" ht="21.9" customHeight="1">
      <c r="A2" s="237"/>
      <c r="B2" s="240" t="s">
        <v>95</v>
      </c>
      <c r="C2" s="241"/>
      <c r="D2" s="239" t="s">
        <v>223</v>
      </c>
      <c r="E2" s="238" t="s">
        <v>224</v>
      </c>
      <c r="F2" s="242"/>
      <c r="G2" s="231"/>
      <c r="H2" s="231"/>
      <c r="I2" s="231"/>
    </row>
    <row r="3" spans="1:9" ht="21.9" customHeight="1">
      <c r="B3" s="234" t="s">
        <v>272</v>
      </c>
      <c r="C3" s="229"/>
      <c r="H3" s="232"/>
      <c r="I3" s="232"/>
    </row>
    <row r="4" spans="1:9" ht="21.9" customHeight="1">
      <c r="A4" s="235">
        <v>1</v>
      </c>
      <c r="B4" s="228" t="s">
        <v>198</v>
      </c>
      <c r="D4" s="230" t="s">
        <v>225</v>
      </c>
      <c r="E4" s="236"/>
      <c r="F4" s="232"/>
    </row>
    <row r="5" spans="1:9" ht="21.9" customHeight="1">
      <c r="A5" s="235">
        <v>2</v>
      </c>
      <c r="B5" s="234" t="s">
        <v>199</v>
      </c>
      <c r="E5" s="236"/>
      <c r="F5" s="232"/>
    </row>
    <row r="6" spans="1:9" ht="21.9" customHeight="1">
      <c r="A6" s="235">
        <v>3</v>
      </c>
      <c r="B6" s="228" t="s">
        <v>250</v>
      </c>
      <c r="E6" s="236"/>
      <c r="F6" s="232"/>
    </row>
    <row r="7" spans="1:9" ht="21.9" customHeight="1">
      <c r="A7" s="235">
        <v>4</v>
      </c>
      <c r="B7" s="228" t="s">
        <v>251</v>
      </c>
      <c r="D7" s="230" t="s">
        <v>225</v>
      </c>
      <c r="E7" s="236"/>
      <c r="F7" s="232"/>
    </row>
    <row r="8" spans="1:9" ht="21.9" customHeight="1">
      <c r="A8" s="235">
        <v>5</v>
      </c>
      <c r="B8" s="228" t="s">
        <v>201</v>
      </c>
      <c r="D8" s="230" t="s">
        <v>225</v>
      </c>
      <c r="E8" s="236"/>
      <c r="F8" s="232"/>
    </row>
    <row r="9" spans="1:9" ht="21.9" customHeight="1">
      <c r="A9" s="235">
        <v>7</v>
      </c>
      <c r="B9" s="228" t="s">
        <v>282</v>
      </c>
      <c r="E9" s="236"/>
      <c r="F9" s="232"/>
    </row>
    <row r="10" spans="1:9" ht="21.9" customHeight="1">
      <c r="A10" s="235">
        <v>8</v>
      </c>
      <c r="B10" s="228" t="s">
        <v>283</v>
      </c>
      <c r="D10" s="230" t="s">
        <v>225</v>
      </c>
      <c r="E10" s="236"/>
      <c r="F10" s="232"/>
    </row>
    <row r="11" spans="1:9" ht="21.9" customHeight="1">
      <c r="A11" s="235">
        <v>13</v>
      </c>
      <c r="B11" s="228" t="s">
        <v>206</v>
      </c>
      <c r="D11" s="230" t="s">
        <v>225</v>
      </c>
      <c r="E11" s="236"/>
      <c r="F11" s="232"/>
    </row>
    <row r="12" spans="1:9" ht="21.9" customHeight="1">
      <c r="A12" s="235">
        <v>14</v>
      </c>
      <c r="B12" s="234" t="s">
        <v>208</v>
      </c>
    </row>
    <row r="13" spans="1:9" s="230" customFormat="1" ht="21.9" customHeight="1">
      <c r="A13" s="235">
        <v>15</v>
      </c>
      <c r="B13" s="243" t="s">
        <v>265</v>
      </c>
      <c r="C13" s="229"/>
      <c r="D13" s="230" t="s">
        <v>225</v>
      </c>
      <c r="F13" s="229"/>
      <c r="G13" s="229"/>
      <c r="H13" s="229"/>
      <c r="I13" s="229"/>
    </row>
    <row r="14" spans="1:9" s="230" customFormat="1" ht="21.9" customHeight="1">
      <c r="A14" s="235">
        <v>16</v>
      </c>
      <c r="B14" s="243" t="s">
        <v>259</v>
      </c>
      <c r="C14" s="229"/>
      <c r="F14" s="229"/>
      <c r="G14" s="229"/>
      <c r="H14" s="229"/>
      <c r="I14" s="229"/>
    </row>
    <row r="15" spans="1:9" s="230" customFormat="1" ht="21.9" customHeight="1">
      <c r="A15" s="235">
        <v>17</v>
      </c>
      <c r="B15" s="234" t="s">
        <v>273</v>
      </c>
      <c r="F15" s="229"/>
      <c r="G15" s="229"/>
      <c r="H15" s="229"/>
      <c r="I15" s="229"/>
    </row>
    <row r="16" spans="1:9" s="230" customFormat="1" ht="21.9" customHeight="1">
      <c r="A16" s="235">
        <v>18</v>
      </c>
      <c r="B16" s="228" t="s">
        <v>213</v>
      </c>
      <c r="D16" s="230" t="s">
        <v>225</v>
      </c>
      <c r="F16" s="229"/>
      <c r="G16" s="229"/>
      <c r="H16" s="229"/>
      <c r="I16" s="229"/>
    </row>
    <row r="17" spans="1:9" s="230" customFormat="1" ht="42.6" customHeight="1">
      <c r="A17" s="235">
        <v>19</v>
      </c>
      <c r="B17" s="243" t="s">
        <v>238</v>
      </c>
      <c r="D17" s="230" t="s">
        <v>225</v>
      </c>
      <c r="F17" s="229"/>
      <c r="G17" s="229"/>
      <c r="H17" s="229"/>
      <c r="I17" s="229"/>
    </row>
    <row r="18" spans="1:9" s="230" customFormat="1" ht="23.1" customHeight="1">
      <c r="A18" s="235">
        <v>20</v>
      </c>
      <c r="B18" s="244" t="s">
        <v>274</v>
      </c>
      <c r="F18" s="229"/>
      <c r="G18" s="229"/>
      <c r="H18" s="229"/>
      <c r="I18" s="229"/>
    </row>
    <row r="19" spans="1:9" s="230" customFormat="1" ht="23.1" customHeight="1">
      <c r="A19" s="235">
        <v>21</v>
      </c>
      <c r="B19" s="228" t="s">
        <v>213</v>
      </c>
      <c r="F19" s="229"/>
      <c r="G19" s="229"/>
      <c r="H19" s="229"/>
      <c r="I19" s="229"/>
    </row>
    <row r="20" spans="1:9" s="230" customFormat="1" ht="23.1" customHeight="1">
      <c r="A20" s="235">
        <v>22</v>
      </c>
      <c r="B20" s="228" t="s">
        <v>263</v>
      </c>
      <c r="F20" s="229"/>
      <c r="G20" s="229"/>
      <c r="H20" s="229"/>
      <c r="I20" s="229"/>
    </row>
    <row r="21" spans="1:9" s="230" customFormat="1" ht="23.1" customHeight="1">
      <c r="A21" s="235">
        <v>23</v>
      </c>
      <c r="B21" s="228" t="s">
        <v>241</v>
      </c>
      <c r="F21" s="229"/>
      <c r="G21" s="229"/>
      <c r="H21" s="229"/>
      <c r="I21" s="229"/>
    </row>
    <row r="22" spans="1:9" s="230" customFormat="1" ht="23.1" customHeight="1">
      <c r="A22" s="235">
        <v>24</v>
      </c>
      <c r="B22" s="228" t="s">
        <v>217</v>
      </c>
      <c r="F22" s="229"/>
      <c r="G22" s="229"/>
      <c r="H22" s="229"/>
      <c r="I22" s="229"/>
    </row>
    <row r="23" spans="1:9" s="230" customFormat="1" ht="23.1" customHeight="1">
      <c r="A23" s="235">
        <v>25</v>
      </c>
      <c r="B23" s="228" t="s">
        <v>242</v>
      </c>
      <c r="F23" s="229"/>
      <c r="G23" s="229"/>
      <c r="H23" s="229"/>
      <c r="I23" s="229"/>
    </row>
    <row r="24" spans="1:9" s="230" customFormat="1" ht="21.9" customHeight="1">
      <c r="A24" s="235">
        <v>26</v>
      </c>
      <c r="B24" s="234" t="s">
        <v>220</v>
      </c>
      <c r="F24" s="229"/>
      <c r="G24" s="229"/>
      <c r="H24" s="229"/>
      <c r="I24" s="229"/>
    </row>
    <row r="25" spans="1:9" s="230" customFormat="1" ht="21.9" customHeight="1">
      <c r="A25" s="235">
        <v>27</v>
      </c>
      <c r="B25" s="228" t="s">
        <v>243</v>
      </c>
      <c r="D25" s="230" t="s">
        <v>225</v>
      </c>
      <c r="F25" s="229"/>
      <c r="G25" s="229"/>
      <c r="H25" s="229"/>
      <c r="I25" s="229"/>
    </row>
    <row r="26" spans="1:9" s="230" customFormat="1" ht="21.9" customHeight="1">
      <c r="A26" s="235">
        <v>28</v>
      </c>
      <c r="B26" s="229" t="s">
        <v>221</v>
      </c>
      <c r="D26" s="230" t="s">
        <v>225</v>
      </c>
      <c r="F26" s="229"/>
      <c r="G26" s="229"/>
      <c r="H26" s="229"/>
      <c r="I26" s="229"/>
    </row>
    <row r="27" spans="1:9" ht="21.9" customHeight="1">
      <c r="A27" s="235">
        <v>29</v>
      </c>
      <c r="B27" s="229" t="s">
        <v>245</v>
      </c>
      <c r="E27" s="230" t="s">
        <v>225</v>
      </c>
    </row>
    <row r="28" spans="1:9" s="230" customFormat="1" ht="21.9" customHeight="1">
      <c r="A28" s="235">
        <v>30</v>
      </c>
      <c r="B28" s="233" t="s">
        <v>275</v>
      </c>
      <c r="F28" s="229"/>
      <c r="G28" s="229"/>
      <c r="H28" s="229"/>
      <c r="I28" s="229"/>
    </row>
    <row r="29" spans="1:9" s="230" customFormat="1" ht="21.9" customHeight="1">
      <c r="A29" s="235">
        <v>31</v>
      </c>
      <c r="B29" s="247"/>
      <c r="F29" s="229"/>
      <c r="G29" s="229"/>
      <c r="H29" s="229"/>
      <c r="I29" s="229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15369-BE1C-40F5-BD5F-347DEC20F252}">
  <sheetPr>
    <tabColor theme="0" tint="-4.9989318521683403E-2"/>
  </sheetPr>
  <dimension ref="A2:I34"/>
  <sheetViews>
    <sheetView topLeftCell="A4" zoomScaleNormal="100" workbookViewId="0">
      <selection activeCell="B1" sqref="B1"/>
    </sheetView>
  </sheetViews>
  <sheetFormatPr defaultColWidth="8.9296875" defaultRowHeight="21.9" customHeight="1"/>
  <cols>
    <col min="1" max="1" width="3.796875" style="235" customWidth="1"/>
    <col min="2" max="2" width="43.265625" style="229" customWidth="1"/>
    <col min="3" max="3" width="8.59765625" style="230" customWidth="1"/>
    <col min="4" max="4" width="4.06640625" style="230" customWidth="1"/>
    <col min="5" max="5" width="4" style="230" customWidth="1"/>
    <col min="6" max="6" width="36.33203125" style="229" customWidth="1"/>
    <col min="7" max="7" width="8.9296875" style="229"/>
    <col min="8" max="8" width="10.06640625" style="229" customWidth="1"/>
    <col min="9" max="16384" width="8.9296875" style="229"/>
  </cols>
  <sheetData>
    <row r="2" spans="1:9" ht="21.9" customHeight="1">
      <c r="A2" s="237"/>
      <c r="B2" s="240" t="s">
        <v>95</v>
      </c>
      <c r="C2" s="241"/>
      <c r="D2" s="239" t="s">
        <v>223</v>
      </c>
      <c r="E2" s="238" t="s">
        <v>224</v>
      </c>
      <c r="F2" s="242"/>
      <c r="G2" s="231"/>
      <c r="H2" s="231"/>
      <c r="I2" s="231"/>
    </row>
    <row r="3" spans="1:9" ht="21.9" customHeight="1">
      <c r="B3" s="234" t="s">
        <v>264</v>
      </c>
      <c r="C3" s="229"/>
      <c r="H3" s="232"/>
      <c r="I3" s="232"/>
    </row>
    <row r="4" spans="1:9" ht="21.9" customHeight="1">
      <c r="A4" s="235">
        <v>1</v>
      </c>
      <c r="B4" s="228" t="s">
        <v>198</v>
      </c>
      <c r="D4" s="230" t="s">
        <v>225</v>
      </c>
      <c r="E4" s="236"/>
      <c r="F4" s="232"/>
    </row>
    <row r="5" spans="1:9" ht="21.9" customHeight="1">
      <c r="A5" s="235">
        <v>2</v>
      </c>
      <c r="B5" s="234" t="s">
        <v>199</v>
      </c>
      <c r="E5" s="236"/>
      <c r="F5" s="232"/>
    </row>
    <row r="6" spans="1:9" ht="21.9" customHeight="1">
      <c r="A6" s="235">
        <v>3</v>
      </c>
      <c r="B6" s="228" t="s">
        <v>250</v>
      </c>
      <c r="E6" s="236"/>
      <c r="F6" s="232"/>
    </row>
    <row r="7" spans="1:9" ht="21.9" customHeight="1">
      <c r="A7" s="235">
        <v>4</v>
      </c>
      <c r="B7" s="228" t="s">
        <v>251</v>
      </c>
      <c r="D7" s="230" t="s">
        <v>225</v>
      </c>
      <c r="E7" s="236"/>
      <c r="F7" s="232"/>
    </row>
    <row r="8" spans="1:9" ht="21.9" customHeight="1">
      <c r="A8" s="235">
        <v>5</v>
      </c>
      <c r="B8" s="228" t="s">
        <v>201</v>
      </c>
      <c r="D8" s="230" t="s">
        <v>225</v>
      </c>
      <c r="E8" s="236"/>
      <c r="F8" s="232"/>
    </row>
    <row r="9" spans="1:9" ht="21.9" customHeight="1">
      <c r="A9" s="235">
        <v>6</v>
      </c>
      <c r="B9" s="228" t="s">
        <v>269</v>
      </c>
      <c r="D9" s="230" t="s">
        <v>225</v>
      </c>
      <c r="E9" s="236"/>
      <c r="F9" s="232"/>
    </row>
    <row r="10" spans="1:9" ht="21.9" customHeight="1">
      <c r="A10" s="235">
        <v>7</v>
      </c>
      <c r="B10" s="228" t="s">
        <v>230</v>
      </c>
      <c r="E10" s="236"/>
      <c r="F10" s="232"/>
    </row>
    <row r="11" spans="1:9" ht="21.9" customHeight="1">
      <c r="A11" s="235">
        <v>8</v>
      </c>
      <c r="B11" s="228" t="s">
        <v>89</v>
      </c>
      <c r="D11" s="230" t="s">
        <v>225</v>
      </c>
      <c r="E11" s="236"/>
      <c r="F11" s="232"/>
    </row>
    <row r="12" spans="1:9" ht="21.9" customHeight="1">
      <c r="A12" s="235">
        <v>9</v>
      </c>
      <c r="B12" s="228" t="s">
        <v>252</v>
      </c>
      <c r="E12" s="236"/>
      <c r="F12" s="232"/>
    </row>
    <row r="13" spans="1:9" ht="21.9" customHeight="1">
      <c r="A13" s="235">
        <v>10</v>
      </c>
      <c r="B13" s="228" t="s">
        <v>253</v>
      </c>
      <c r="D13" s="230" t="s">
        <v>225</v>
      </c>
      <c r="E13" s="236"/>
      <c r="F13" s="232"/>
    </row>
    <row r="14" spans="1:9" ht="21.9" customHeight="1">
      <c r="A14" s="235">
        <v>11</v>
      </c>
      <c r="B14" s="228" t="s">
        <v>233</v>
      </c>
      <c r="E14" s="236"/>
      <c r="F14" s="232"/>
    </row>
    <row r="15" spans="1:9" ht="21.9" customHeight="1">
      <c r="A15" s="235">
        <v>12</v>
      </c>
      <c r="B15" s="243" t="s">
        <v>270</v>
      </c>
      <c r="D15" s="230" t="s">
        <v>225</v>
      </c>
      <c r="E15" s="236"/>
      <c r="F15" s="232"/>
    </row>
    <row r="16" spans="1:9" ht="21.9" customHeight="1">
      <c r="A16" s="235">
        <v>13</v>
      </c>
      <c r="B16" s="228" t="s">
        <v>206</v>
      </c>
      <c r="D16" s="230" t="s">
        <v>225</v>
      </c>
      <c r="E16" s="236"/>
      <c r="F16" s="232"/>
    </row>
    <row r="17" spans="1:9" ht="21.9" customHeight="1">
      <c r="A17" s="235">
        <v>14</v>
      </c>
      <c r="B17" s="234" t="s">
        <v>208</v>
      </c>
    </row>
    <row r="18" spans="1:9" s="230" customFormat="1" ht="21.9" customHeight="1">
      <c r="A18" s="235">
        <v>15</v>
      </c>
      <c r="B18" s="243" t="s">
        <v>265</v>
      </c>
      <c r="C18" s="229"/>
      <c r="D18" s="230" t="s">
        <v>225</v>
      </c>
      <c r="F18" s="229"/>
      <c r="G18" s="229"/>
      <c r="H18" s="229"/>
      <c r="I18" s="229"/>
    </row>
    <row r="19" spans="1:9" s="230" customFormat="1" ht="21.9" customHeight="1">
      <c r="A19" s="235">
        <v>16</v>
      </c>
      <c r="B19" s="243" t="s">
        <v>259</v>
      </c>
      <c r="C19" s="229"/>
      <c r="F19" s="229"/>
      <c r="G19" s="229"/>
      <c r="H19" s="229"/>
      <c r="I19" s="229"/>
    </row>
    <row r="20" spans="1:9" s="230" customFormat="1" ht="21.9" customHeight="1">
      <c r="A20" s="235">
        <v>17</v>
      </c>
      <c r="B20" s="234" t="s">
        <v>266</v>
      </c>
      <c r="F20" s="229"/>
      <c r="G20" s="229"/>
      <c r="H20" s="229"/>
      <c r="I20" s="229"/>
    </row>
    <row r="21" spans="1:9" s="230" customFormat="1" ht="21.9" customHeight="1">
      <c r="A21" s="235">
        <v>18</v>
      </c>
      <c r="B21" s="228" t="s">
        <v>213</v>
      </c>
      <c r="D21" s="230" t="s">
        <v>225</v>
      </c>
      <c r="F21" s="229"/>
      <c r="G21" s="229"/>
      <c r="H21" s="229"/>
      <c r="I21" s="229"/>
    </row>
    <row r="22" spans="1:9" s="230" customFormat="1" ht="42.6" customHeight="1">
      <c r="A22" s="235">
        <v>19</v>
      </c>
      <c r="B22" s="243" t="s">
        <v>238</v>
      </c>
      <c r="D22" s="230" t="s">
        <v>225</v>
      </c>
      <c r="F22" s="229"/>
      <c r="G22" s="229"/>
      <c r="H22" s="229"/>
      <c r="I22" s="229"/>
    </row>
    <row r="23" spans="1:9" s="230" customFormat="1" ht="23.1" customHeight="1">
      <c r="A23" s="235">
        <v>20</v>
      </c>
      <c r="B23" s="244" t="s">
        <v>267</v>
      </c>
      <c r="F23" s="229"/>
      <c r="G23" s="229"/>
      <c r="H23" s="229"/>
      <c r="I23" s="229"/>
    </row>
    <row r="24" spans="1:9" s="230" customFormat="1" ht="23.1" customHeight="1">
      <c r="A24" s="235">
        <v>21</v>
      </c>
      <c r="B24" s="228" t="s">
        <v>213</v>
      </c>
      <c r="F24" s="229"/>
      <c r="G24" s="229"/>
      <c r="H24" s="229"/>
      <c r="I24" s="229"/>
    </row>
    <row r="25" spans="1:9" s="230" customFormat="1" ht="23.1" customHeight="1">
      <c r="A25" s="235">
        <v>22</v>
      </c>
      <c r="B25" s="228" t="s">
        <v>263</v>
      </c>
      <c r="F25" s="229"/>
      <c r="G25" s="229"/>
      <c r="H25" s="229"/>
      <c r="I25" s="229"/>
    </row>
    <row r="26" spans="1:9" s="230" customFormat="1" ht="23.1" customHeight="1">
      <c r="A26" s="235">
        <v>23</v>
      </c>
      <c r="B26" s="228" t="s">
        <v>241</v>
      </c>
      <c r="F26" s="229"/>
      <c r="G26" s="229"/>
      <c r="H26" s="229"/>
      <c r="I26" s="229"/>
    </row>
    <row r="27" spans="1:9" s="230" customFormat="1" ht="23.1" customHeight="1">
      <c r="A27" s="235">
        <v>24</v>
      </c>
      <c r="B27" s="228" t="s">
        <v>217</v>
      </c>
      <c r="F27" s="229"/>
      <c r="G27" s="229"/>
      <c r="H27" s="229"/>
      <c r="I27" s="229"/>
    </row>
    <row r="28" spans="1:9" s="230" customFormat="1" ht="23.1" customHeight="1">
      <c r="A28" s="235">
        <v>25</v>
      </c>
      <c r="B28" s="228" t="s">
        <v>242</v>
      </c>
      <c r="F28" s="229"/>
      <c r="G28" s="229"/>
      <c r="H28" s="229"/>
      <c r="I28" s="229"/>
    </row>
    <row r="29" spans="1:9" s="230" customFormat="1" ht="21.9" customHeight="1">
      <c r="A29" s="235">
        <v>26</v>
      </c>
      <c r="B29" s="246" t="s">
        <v>220</v>
      </c>
      <c r="F29" s="229"/>
      <c r="G29" s="229"/>
      <c r="H29" s="229"/>
      <c r="I29" s="229"/>
    </row>
    <row r="30" spans="1:9" s="230" customFormat="1" ht="21.9" customHeight="1">
      <c r="A30" s="235">
        <v>27</v>
      </c>
      <c r="B30" s="228" t="s">
        <v>243</v>
      </c>
      <c r="D30" s="230" t="s">
        <v>225</v>
      </c>
      <c r="F30" s="229"/>
      <c r="G30" s="229"/>
      <c r="H30" s="229"/>
      <c r="I30" s="229"/>
    </row>
    <row r="31" spans="1:9" s="230" customFormat="1" ht="21.9" customHeight="1">
      <c r="A31" s="235">
        <v>28</v>
      </c>
      <c r="B31" s="229" t="s">
        <v>221</v>
      </c>
      <c r="D31" s="230" t="s">
        <v>225</v>
      </c>
      <c r="F31" s="229"/>
      <c r="G31" s="229"/>
      <c r="H31" s="229"/>
      <c r="I31" s="229"/>
    </row>
    <row r="32" spans="1:9" ht="21.9" customHeight="1">
      <c r="A32" s="235">
        <v>29</v>
      </c>
      <c r="B32" s="229" t="s">
        <v>245</v>
      </c>
      <c r="E32" s="230" t="s">
        <v>225</v>
      </c>
    </row>
    <row r="33" spans="1:9" s="230" customFormat="1" ht="21.9" customHeight="1">
      <c r="A33" s="235">
        <v>30</v>
      </c>
      <c r="B33" s="233" t="s">
        <v>268</v>
      </c>
      <c r="F33" s="229"/>
      <c r="G33" s="229"/>
      <c r="H33" s="229"/>
      <c r="I33" s="229"/>
    </row>
    <row r="34" spans="1:9" s="230" customFormat="1" ht="21.9" customHeight="1">
      <c r="A34" s="235">
        <v>31</v>
      </c>
      <c r="B34" s="229"/>
      <c r="F34" s="229"/>
      <c r="G34" s="229"/>
      <c r="H34" s="229"/>
      <c r="I34" s="229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2B7FA-4490-4A4C-9C31-13EA4CD70675}">
  <sheetPr>
    <tabColor rgb="FFFF0000"/>
  </sheetPr>
  <dimension ref="A1"/>
  <sheetViews>
    <sheetView workbookViewId="0">
      <selection activeCell="H18" sqref="H18"/>
    </sheetView>
  </sheetViews>
  <sheetFormatPr defaultRowHeight="24.6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378BC-0B8A-4EB4-A3EE-8DE99C7DF865}">
  <dimension ref="A2:I65"/>
  <sheetViews>
    <sheetView topLeftCell="A7" zoomScaleNormal="100" workbookViewId="0">
      <selection activeCell="B71" sqref="B71"/>
    </sheetView>
  </sheetViews>
  <sheetFormatPr defaultColWidth="8.9296875" defaultRowHeight="21.9" customHeight="1"/>
  <cols>
    <col min="1" max="1" width="3.796875" style="341" customWidth="1"/>
    <col min="2" max="2" width="56.796875" style="340" bestFit="1" customWidth="1"/>
    <col min="3" max="3" width="8.59765625" style="343" hidden="1" customWidth="1"/>
    <col min="4" max="4" width="4.06640625" style="343" customWidth="1"/>
    <col min="5" max="5" width="4.53125" style="343" customWidth="1"/>
    <col min="6" max="6" width="52.265625" style="340" bestFit="1" customWidth="1"/>
    <col min="7" max="7" width="8.9296875" style="340"/>
    <col min="8" max="8" width="10.06640625" style="340" customWidth="1"/>
    <col min="9" max="16384" width="8.9296875" style="340"/>
  </cols>
  <sheetData>
    <row r="2" spans="1:9" ht="21.9" customHeight="1">
      <c r="A2" s="334"/>
      <c r="B2" s="335" t="s">
        <v>95</v>
      </c>
      <c r="C2" s="367"/>
      <c r="D2" s="336" t="s">
        <v>223</v>
      </c>
      <c r="E2" s="337" t="s">
        <v>224</v>
      </c>
      <c r="F2" s="335"/>
      <c r="G2" s="339"/>
      <c r="H2" s="339"/>
      <c r="I2" s="339"/>
    </row>
    <row r="3" spans="1:9" ht="21.9" customHeight="1">
      <c r="B3" s="386" t="s">
        <v>368</v>
      </c>
      <c r="C3" s="340"/>
      <c r="H3" s="344"/>
      <c r="I3" s="344"/>
    </row>
    <row r="4" spans="1:9" ht="21.9" customHeight="1">
      <c r="A4" s="341">
        <v>1</v>
      </c>
      <c r="B4" s="368" t="s">
        <v>198</v>
      </c>
      <c r="D4" s="343" t="s">
        <v>225</v>
      </c>
      <c r="E4" s="345"/>
      <c r="F4" s="344"/>
    </row>
    <row r="5" spans="1:9" ht="21.9" customHeight="1">
      <c r="A5" s="341">
        <v>2</v>
      </c>
      <c r="B5" s="386" t="s">
        <v>199</v>
      </c>
      <c r="E5" s="345"/>
      <c r="F5" s="344"/>
    </row>
    <row r="6" spans="1:9" ht="21.9" customHeight="1">
      <c r="A6" s="341">
        <v>3</v>
      </c>
      <c r="B6" s="368" t="s">
        <v>200</v>
      </c>
      <c r="D6" s="343" t="s">
        <v>225</v>
      </c>
      <c r="E6" s="345"/>
      <c r="F6" s="344"/>
    </row>
    <row r="7" spans="1:9" ht="21.9" customHeight="1">
      <c r="A7" s="341">
        <v>4</v>
      </c>
      <c r="B7" s="368" t="s">
        <v>201</v>
      </c>
      <c r="D7" s="343" t="s">
        <v>225</v>
      </c>
      <c r="E7" s="345"/>
      <c r="F7" s="344" t="s">
        <v>596</v>
      </c>
    </row>
    <row r="8" spans="1:9" ht="21.9" customHeight="1">
      <c r="B8" s="395" t="s">
        <v>587</v>
      </c>
      <c r="E8" s="345"/>
      <c r="F8" s="369"/>
    </row>
    <row r="9" spans="1:9" ht="21.9" customHeight="1">
      <c r="A9" s="341">
        <v>5</v>
      </c>
      <c r="B9" s="368" t="s">
        <v>210</v>
      </c>
      <c r="D9" s="343" t="s">
        <v>225</v>
      </c>
      <c r="E9" s="345"/>
      <c r="F9" s="344"/>
    </row>
    <row r="10" spans="1:9" ht="21.9" customHeight="1">
      <c r="A10" s="341">
        <v>6</v>
      </c>
      <c r="B10" s="395" t="s">
        <v>159</v>
      </c>
      <c r="D10" s="343" t="s">
        <v>225</v>
      </c>
      <c r="E10" s="345"/>
      <c r="F10" s="369"/>
    </row>
    <row r="11" spans="1:9" ht="21.9" customHeight="1">
      <c r="A11" s="341">
        <v>7</v>
      </c>
      <c r="B11" s="395" t="s">
        <v>583</v>
      </c>
      <c r="D11" s="343" t="s">
        <v>225</v>
      </c>
      <c r="E11" s="345"/>
      <c r="F11" s="344"/>
    </row>
    <row r="12" spans="1:9" ht="21.9" customHeight="1">
      <c r="A12" s="341">
        <v>8</v>
      </c>
      <c r="B12" s="395" t="s">
        <v>585</v>
      </c>
      <c r="D12" s="343" t="s">
        <v>225</v>
      </c>
      <c r="E12" s="345"/>
      <c r="F12" s="344"/>
    </row>
    <row r="13" spans="1:9" ht="21.9" customHeight="1">
      <c r="A13" s="341">
        <v>9</v>
      </c>
      <c r="B13" s="368" t="s">
        <v>203</v>
      </c>
      <c r="D13" s="343" t="s">
        <v>225</v>
      </c>
      <c r="E13" s="345"/>
      <c r="F13" s="344"/>
    </row>
    <row r="14" spans="1:9" ht="21.9" customHeight="1">
      <c r="A14" s="341">
        <v>10</v>
      </c>
      <c r="B14" s="395" t="s">
        <v>588</v>
      </c>
      <c r="D14" s="343" t="s">
        <v>225</v>
      </c>
      <c r="E14" s="345"/>
      <c r="F14" s="369"/>
    </row>
    <row r="15" spans="1:9" ht="21.9" customHeight="1">
      <c r="A15" s="341">
        <v>11</v>
      </c>
      <c r="B15" s="368" t="s">
        <v>205</v>
      </c>
      <c r="D15" s="343" t="s">
        <v>225</v>
      </c>
      <c r="E15" s="345"/>
      <c r="F15" s="369" t="s">
        <v>299</v>
      </c>
    </row>
    <row r="16" spans="1:9" ht="21.9" customHeight="1">
      <c r="A16" s="341">
        <v>12</v>
      </c>
      <c r="B16" s="368" t="s">
        <v>206</v>
      </c>
      <c r="D16" s="343" t="s">
        <v>225</v>
      </c>
      <c r="E16" s="345"/>
      <c r="F16" s="344"/>
    </row>
    <row r="17" spans="1:6" ht="21.9" customHeight="1">
      <c r="A17" s="341">
        <v>13</v>
      </c>
      <c r="B17" s="368" t="s">
        <v>207</v>
      </c>
      <c r="D17" s="343" t="s">
        <v>225</v>
      </c>
    </row>
    <row r="18" spans="1:6" ht="21.9" customHeight="1">
      <c r="A18" s="341">
        <v>14</v>
      </c>
      <c r="B18" s="386" t="s">
        <v>208</v>
      </c>
    </row>
    <row r="19" spans="1:6" ht="21.9" customHeight="1">
      <c r="A19" s="341">
        <v>15</v>
      </c>
      <c r="B19" s="368" t="s">
        <v>209</v>
      </c>
      <c r="C19" s="340"/>
      <c r="D19" s="343" t="s">
        <v>225</v>
      </c>
    </row>
    <row r="20" spans="1:6" ht="19.2">
      <c r="A20" s="341">
        <v>16</v>
      </c>
      <c r="B20" s="368" t="s">
        <v>211</v>
      </c>
      <c r="C20" s="340"/>
      <c r="D20" s="343" t="s">
        <v>225</v>
      </c>
    </row>
    <row r="21" spans="1:6" ht="21.9" customHeight="1">
      <c r="A21" s="341">
        <v>17</v>
      </c>
      <c r="B21" s="368" t="s">
        <v>564</v>
      </c>
      <c r="D21" s="343" t="s">
        <v>225</v>
      </c>
      <c r="F21" s="354" t="s">
        <v>294</v>
      </c>
    </row>
    <row r="22" spans="1:6" ht="21.9" customHeight="1">
      <c r="A22" s="341">
        <v>18</v>
      </c>
      <c r="B22" s="368" t="s">
        <v>212</v>
      </c>
      <c r="D22" s="343" t="s">
        <v>225</v>
      </c>
    </row>
    <row r="23" spans="1:6" ht="21.9" customHeight="1">
      <c r="B23" s="373" t="s">
        <v>373</v>
      </c>
      <c r="F23" s="372"/>
    </row>
    <row r="24" spans="1:6" ht="21.9" customHeight="1">
      <c r="B24" s="371" t="s">
        <v>300</v>
      </c>
    </row>
    <row r="25" spans="1:6" ht="21.9" customHeight="1">
      <c r="B25" s="371" t="s">
        <v>301</v>
      </c>
    </row>
    <row r="26" spans="1:6" ht="21.9" customHeight="1">
      <c r="B26" s="371" t="s">
        <v>562</v>
      </c>
    </row>
    <row r="27" spans="1:6" ht="21.9" customHeight="1">
      <c r="B27" s="371"/>
    </row>
    <row r="28" spans="1:6" ht="21.9" customHeight="1">
      <c r="B28" s="371"/>
    </row>
    <row r="29" spans="1:6" ht="21.9" customHeight="1">
      <c r="B29" s="371"/>
    </row>
    <row r="30" spans="1:6" ht="21.9" customHeight="1">
      <c r="B30" s="371"/>
    </row>
    <row r="31" spans="1:6" ht="21.9" customHeight="1">
      <c r="B31" s="371"/>
    </row>
    <row r="32" spans="1:6" ht="21.9" customHeight="1">
      <c r="B32" s="371" t="s">
        <v>563</v>
      </c>
    </row>
    <row r="33" spans="1:6" ht="21.9" customHeight="1">
      <c r="B33" s="371"/>
    </row>
    <row r="34" spans="1:6" ht="21.9" customHeight="1">
      <c r="A34" s="341">
        <v>19</v>
      </c>
      <c r="B34" s="386" t="s">
        <v>369</v>
      </c>
    </row>
    <row r="35" spans="1:6" ht="21.9" customHeight="1">
      <c r="A35" s="341">
        <v>20</v>
      </c>
      <c r="B35" s="368" t="s">
        <v>566</v>
      </c>
      <c r="D35" s="343" t="s">
        <v>225</v>
      </c>
    </row>
    <row r="36" spans="1:6" ht="21.9" customHeight="1">
      <c r="A36" s="341">
        <v>21</v>
      </c>
      <c r="B36" s="368" t="s">
        <v>370</v>
      </c>
      <c r="D36" s="343" t="s">
        <v>225</v>
      </c>
    </row>
    <row r="37" spans="1:6" ht="21.9" customHeight="1">
      <c r="A37" s="341">
        <v>22</v>
      </c>
      <c r="B37" s="368" t="s">
        <v>371</v>
      </c>
      <c r="D37" s="343" t="s">
        <v>225</v>
      </c>
    </row>
    <row r="38" spans="1:6" ht="21.9" customHeight="1">
      <c r="A38" s="341">
        <v>23</v>
      </c>
      <c r="B38" s="368" t="s">
        <v>214</v>
      </c>
      <c r="D38" s="343" t="s">
        <v>225</v>
      </c>
    </row>
    <row r="39" spans="1:6" ht="21.9" customHeight="1">
      <c r="A39" s="341">
        <v>24</v>
      </c>
      <c r="B39" s="368" t="s">
        <v>219</v>
      </c>
      <c r="D39" s="343" t="s">
        <v>225</v>
      </c>
    </row>
    <row r="40" spans="1:6" ht="21.9" customHeight="1">
      <c r="A40" s="341">
        <v>25</v>
      </c>
      <c r="B40" s="368" t="s">
        <v>313</v>
      </c>
      <c r="D40" s="343" t="s">
        <v>225</v>
      </c>
    </row>
    <row r="41" spans="1:6" ht="21.9" customHeight="1">
      <c r="A41" s="341">
        <v>26</v>
      </c>
      <c r="B41" s="368" t="s">
        <v>295</v>
      </c>
      <c r="D41" s="343" t="s">
        <v>225</v>
      </c>
    </row>
    <row r="42" spans="1:6" ht="21.9" customHeight="1">
      <c r="A42" s="341">
        <v>27</v>
      </c>
      <c r="B42" s="368" t="s">
        <v>217</v>
      </c>
      <c r="D42" s="343" t="s">
        <v>225</v>
      </c>
    </row>
    <row r="43" spans="1:6" ht="21.9" customHeight="1">
      <c r="A43" s="341">
        <v>28</v>
      </c>
      <c r="B43" s="368" t="s">
        <v>216</v>
      </c>
      <c r="D43" s="343" t="s">
        <v>225</v>
      </c>
      <c r="F43" s="340" t="s">
        <v>296</v>
      </c>
    </row>
    <row r="44" spans="1:6" ht="21.9" customHeight="1">
      <c r="A44" s="341">
        <v>29</v>
      </c>
      <c r="B44" s="386" t="s">
        <v>565</v>
      </c>
    </row>
    <row r="45" spans="1:6" ht="21.9" customHeight="1">
      <c r="A45" s="341">
        <v>30</v>
      </c>
      <c r="B45" s="368" t="s">
        <v>372</v>
      </c>
      <c r="D45" s="343" t="s">
        <v>225</v>
      </c>
    </row>
    <row r="46" spans="1:6" ht="21.9" customHeight="1">
      <c r="A46" s="341">
        <v>31</v>
      </c>
      <c r="B46" s="368" t="s">
        <v>370</v>
      </c>
      <c r="D46" s="343" t="s">
        <v>225</v>
      </c>
    </row>
    <row r="47" spans="1:6" ht="21.9" customHeight="1">
      <c r="A47" s="341">
        <v>32</v>
      </c>
      <c r="B47" s="368" t="s">
        <v>371</v>
      </c>
      <c r="D47" s="343" t="s">
        <v>225</v>
      </c>
    </row>
    <row r="48" spans="1:6" ht="21.9" customHeight="1">
      <c r="A48" s="341">
        <v>33</v>
      </c>
      <c r="B48" s="368" t="s">
        <v>214</v>
      </c>
      <c r="D48" s="343" t="s">
        <v>225</v>
      </c>
    </row>
    <row r="49" spans="1:7" ht="21.9" customHeight="1">
      <c r="A49" s="341">
        <v>34</v>
      </c>
      <c r="B49" s="368" t="s">
        <v>219</v>
      </c>
      <c r="D49" s="343" t="s">
        <v>225</v>
      </c>
    </row>
    <row r="50" spans="1:7" ht="21.9" customHeight="1">
      <c r="A50" s="341">
        <v>35</v>
      </c>
      <c r="B50" s="368" t="s">
        <v>313</v>
      </c>
      <c r="D50" s="343" t="s">
        <v>225</v>
      </c>
    </row>
    <row r="51" spans="1:7" ht="21.9" customHeight="1">
      <c r="A51" s="341">
        <v>36</v>
      </c>
      <c r="B51" s="368" t="s">
        <v>295</v>
      </c>
      <c r="D51" s="343" t="s">
        <v>225</v>
      </c>
    </row>
    <row r="52" spans="1:7" ht="21.9" customHeight="1">
      <c r="A52" s="341">
        <v>37</v>
      </c>
      <c r="B52" s="368" t="s">
        <v>217</v>
      </c>
      <c r="D52" s="343" t="s">
        <v>225</v>
      </c>
    </row>
    <row r="53" spans="1:7" ht="21.9" customHeight="1">
      <c r="A53" s="341">
        <v>38</v>
      </c>
      <c r="B53" s="368" t="s">
        <v>216</v>
      </c>
      <c r="D53" s="343" t="s">
        <v>225</v>
      </c>
      <c r="F53" s="340" t="s">
        <v>296</v>
      </c>
    </row>
    <row r="54" spans="1:7" ht="21.9" customHeight="1">
      <c r="A54" s="341">
        <v>39</v>
      </c>
      <c r="B54" s="386" t="s">
        <v>220</v>
      </c>
    </row>
    <row r="55" spans="1:7" ht="21.9" customHeight="1">
      <c r="A55" s="341">
        <v>40</v>
      </c>
      <c r="B55" s="368" t="s">
        <v>597</v>
      </c>
      <c r="D55" s="343" t="s">
        <v>225</v>
      </c>
      <c r="F55" s="354" t="s">
        <v>567</v>
      </c>
    </row>
    <row r="56" spans="1:7" ht="21.9" customHeight="1">
      <c r="A56" s="341">
        <v>41</v>
      </c>
      <c r="B56" s="368" t="s">
        <v>221</v>
      </c>
      <c r="E56" s="343" t="s">
        <v>225</v>
      </c>
      <c r="F56" s="354" t="s">
        <v>568</v>
      </c>
    </row>
    <row r="57" spans="1:7" ht="21.9" customHeight="1">
      <c r="A57" s="341">
        <v>42</v>
      </c>
      <c r="B57" s="386" t="s">
        <v>222</v>
      </c>
    </row>
    <row r="58" spans="1:7" ht="24.75" customHeight="1">
      <c r="A58" s="341">
        <v>43</v>
      </c>
      <c r="B58" s="368" t="s">
        <v>245</v>
      </c>
      <c r="D58" s="343" t="s">
        <v>225</v>
      </c>
      <c r="F58" s="354" t="s">
        <v>569</v>
      </c>
    </row>
    <row r="59" spans="1:7" ht="24.75" customHeight="1" thickBot="1">
      <c r="A59" s="349">
        <v>44</v>
      </c>
      <c r="B59" s="370"/>
      <c r="C59" s="366"/>
      <c r="D59" s="366"/>
      <c r="E59" s="366" t="s">
        <v>225</v>
      </c>
      <c r="F59" s="387" t="s">
        <v>575</v>
      </c>
      <c r="G59" s="350"/>
    </row>
    <row r="60" spans="1:7" ht="21.9" customHeight="1">
      <c r="B60" s="386" t="s">
        <v>592</v>
      </c>
    </row>
    <row r="61" spans="1:7" ht="21.9" customHeight="1">
      <c r="A61" s="404">
        <v>1</v>
      </c>
      <c r="B61" s="403" t="s">
        <v>601</v>
      </c>
    </row>
    <row r="62" spans="1:7" ht="21.9" customHeight="1">
      <c r="A62" s="404"/>
      <c r="B62" s="403" t="s">
        <v>599</v>
      </c>
    </row>
    <row r="63" spans="1:7" ht="21.9" customHeight="1">
      <c r="A63" s="404"/>
      <c r="B63" s="403" t="s">
        <v>598</v>
      </c>
    </row>
    <row r="64" spans="1:7" ht="21.9" customHeight="1">
      <c r="A64" s="404"/>
      <c r="B64" s="403" t="s">
        <v>600</v>
      </c>
    </row>
    <row r="65" spans="1:2" ht="21.9" customHeight="1">
      <c r="A65" s="404">
        <v>2</v>
      </c>
      <c r="B65" s="403" t="s">
        <v>602</v>
      </c>
    </row>
  </sheetData>
  <autoFilter ref="A2:F2" xr:uid="{65B09E64-2B77-4B96-8934-B44BA3593772}"/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6972D-FA14-47A2-817F-6C8280859BB2}">
  <sheetPr>
    <pageSetUpPr fitToPage="1"/>
  </sheetPr>
  <dimension ref="A1:U163"/>
  <sheetViews>
    <sheetView zoomScale="55" zoomScaleNormal="55" workbookViewId="0">
      <selection activeCell="B71" sqref="B71"/>
    </sheetView>
  </sheetViews>
  <sheetFormatPr defaultColWidth="5.796875" defaultRowHeight="23.25" customHeight="1" outlineLevelRow="1"/>
  <cols>
    <col min="1" max="1" width="5.265625" style="249" customWidth="1"/>
    <col min="2" max="2" width="2.19921875" style="249" customWidth="1"/>
    <col min="3" max="3" width="6" style="299" customWidth="1"/>
    <col min="4" max="4" width="9.9296875" style="299" customWidth="1"/>
    <col min="5" max="5" width="22.265625" style="249" customWidth="1"/>
    <col min="6" max="6" width="9.33203125" style="249" hidden="1" customWidth="1"/>
    <col min="7" max="7" width="14.46484375" style="249" hidden="1" customWidth="1"/>
    <col min="8" max="8" width="34.19921875" style="249" customWidth="1"/>
    <col min="9" max="9" width="22.265625" style="249" customWidth="1"/>
    <col min="10" max="10" width="12.06640625" style="249" customWidth="1"/>
    <col min="11" max="11" width="2.19921875" style="249" customWidth="1"/>
    <col min="12" max="12" width="2.19921875" style="397" customWidth="1"/>
    <col min="13" max="13" width="2.19921875" style="249" customWidth="1"/>
    <col min="14" max="14" width="6" style="299" customWidth="1"/>
    <col min="15" max="15" width="9.9296875" style="299" customWidth="1"/>
    <col min="16" max="16" width="22.06640625" style="249" customWidth="1"/>
    <col min="17" max="17" width="13.53125" style="249" customWidth="1"/>
    <col min="18" max="18" width="18.796875" style="249" bestFit="1" customWidth="1"/>
    <col min="19" max="21" width="13.53125" style="249" customWidth="1"/>
    <col min="22" max="16384" width="5.796875" style="249"/>
  </cols>
  <sheetData>
    <row r="1" spans="2:21" ht="67.8">
      <c r="B1" s="396"/>
      <c r="C1" s="400" t="s">
        <v>591</v>
      </c>
      <c r="D1" s="296"/>
      <c r="E1" s="250"/>
      <c r="F1" s="250"/>
      <c r="G1" s="250"/>
      <c r="H1" s="250"/>
      <c r="I1" s="250"/>
      <c r="J1" s="250"/>
      <c r="M1" s="250"/>
      <c r="N1" s="400" t="s">
        <v>592</v>
      </c>
      <c r="O1" s="296"/>
      <c r="P1" s="250"/>
      <c r="Q1" s="250"/>
      <c r="R1" s="250"/>
      <c r="S1" s="250"/>
      <c r="T1" s="250"/>
      <c r="U1" s="250"/>
    </row>
    <row r="2" spans="2:21" ht="51.75" customHeight="1" thickBot="1">
      <c r="B2" s="250"/>
      <c r="C2" s="409" t="s">
        <v>144</v>
      </c>
      <c r="D2" s="409"/>
      <c r="E2" s="409"/>
      <c r="F2" s="409"/>
      <c r="G2" s="409"/>
      <c r="H2" s="409"/>
      <c r="I2" s="409"/>
      <c r="J2" s="409"/>
      <c r="K2" s="250"/>
      <c r="M2" s="250"/>
      <c r="N2" s="409" t="s">
        <v>144</v>
      </c>
      <c r="O2" s="409"/>
      <c r="P2" s="409"/>
      <c r="Q2" s="409"/>
      <c r="R2" s="409"/>
      <c r="S2" s="409"/>
      <c r="T2" s="409"/>
      <c r="U2" s="409"/>
    </row>
    <row r="3" spans="2:21" ht="27.75" customHeight="1">
      <c r="B3" s="250"/>
      <c r="C3" s="410" t="s">
        <v>145</v>
      </c>
      <c r="D3" s="410"/>
      <c r="E3" s="252"/>
      <c r="F3" s="252"/>
      <c r="G3" s="252"/>
      <c r="H3" s="252"/>
      <c r="I3" s="402" t="s">
        <v>302</v>
      </c>
      <c r="J3" s="252"/>
      <c r="K3" s="250"/>
      <c r="M3" s="250"/>
      <c r="N3" s="410" t="str">
        <f>C3</f>
        <v>ชื่อลูกค้า</v>
      </c>
      <c r="O3" s="410"/>
      <c r="P3" s="252"/>
      <c r="Q3" s="252"/>
      <c r="R3" s="401" t="s">
        <v>302</v>
      </c>
      <c r="S3" s="259"/>
      <c r="T3" s="259"/>
      <c r="U3" s="259"/>
    </row>
    <row r="4" spans="2:21" ht="27.75" customHeight="1">
      <c r="B4" s="250"/>
      <c r="C4" s="411" t="s">
        <v>159</v>
      </c>
      <c r="D4" s="411"/>
      <c r="E4" s="253"/>
      <c r="F4" s="253"/>
      <c r="G4" s="253"/>
      <c r="H4" s="253"/>
      <c r="I4" s="251" t="s">
        <v>88</v>
      </c>
      <c r="J4" s="252"/>
      <c r="K4" s="250"/>
      <c r="M4" s="250"/>
      <c r="N4" s="411" t="str">
        <f t="shared" ref="N4:N8" si="0">C4</f>
        <v>เลขที่ SO</v>
      </c>
      <c r="O4" s="411"/>
      <c r="P4" s="253"/>
      <c r="Q4" s="253"/>
      <c r="R4" s="399" t="s">
        <v>88</v>
      </c>
      <c r="S4" s="259"/>
      <c r="T4" s="259"/>
      <c r="U4" s="259"/>
    </row>
    <row r="5" spans="2:21" ht="27">
      <c r="B5" s="250"/>
      <c r="C5" s="411" t="s">
        <v>147</v>
      </c>
      <c r="D5" s="411"/>
      <c r="E5" s="254"/>
      <c r="F5" s="254"/>
      <c r="G5" s="254"/>
      <c r="H5" s="254"/>
      <c r="I5" s="255" t="s">
        <v>303</v>
      </c>
      <c r="J5" s="308" t="s">
        <v>82</v>
      </c>
      <c r="K5" s="250"/>
      <c r="M5" s="250"/>
      <c r="N5" s="411" t="str">
        <f t="shared" si="0"/>
        <v>พนักงานขาย</v>
      </c>
      <c r="O5" s="411"/>
      <c r="P5" s="254"/>
      <c r="Q5" s="254"/>
      <c r="R5" s="399" t="s">
        <v>593</v>
      </c>
      <c r="S5" s="259"/>
      <c r="T5" s="259"/>
      <c r="U5" s="259"/>
    </row>
    <row r="6" spans="2:21" ht="27">
      <c r="B6" s="250"/>
      <c r="C6" s="411" t="s">
        <v>148</v>
      </c>
      <c r="D6" s="411"/>
      <c r="E6" s="256"/>
      <c r="F6" s="256"/>
      <c r="G6" s="256"/>
      <c r="H6" s="256"/>
      <c r="I6" s="255" t="s">
        <v>303</v>
      </c>
      <c r="J6" s="308" t="s">
        <v>81</v>
      </c>
      <c r="K6" s="250"/>
      <c r="M6" s="250"/>
      <c r="N6" s="411" t="str">
        <f t="shared" si="0"/>
        <v>สินค้า</v>
      </c>
      <c r="O6" s="411"/>
      <c r="P6" s="256"/>
      <c r="Q6" s="256"/>
      <c r="R6" s="399" t="s">
        <v>594</v>
      </c>
      <c r="S6" s="259"/>
      <c r="T6" s="259"/>
      <c r="U6" s="259"/>
    </row>
    <row r="7" spans="2:21" ht="27">
      <c r="B7" s="250"/>
      <c r="C7" s="411" t="s">
        <v>585</v>
      </c>
      <c r="D7" s="411"/>
      <c r="E7" s="257"/>
      <c r="F7" s="257"/>
      <c r="G7" s="257"/>
      <c r="H7" s="257"/>
      <c r="I7" s="255" t="s">
        <v>303</v>
      </c>
      <c r="J7" s="308" t="s">
        <v>83</v>
      </c>
      <c r="K7" s="250"/>
      <c r="M7" s="250"/>
      <c r="N7" s="411" t="str">
        <f t="shared" si="0"/>
        <v>ชื่องาน</v>
      </c>
      <c r="O7" s="411"/>
      <c r="P7" s="257"/>
      <c r="Q7" s="257"/>
      <c r="R7" s="399" t="s">
        <v>78</v>
      </c>
      <c r="S7" s="259"/>
      <c r="T7" s="259"/>
      <c r="U7" s="259"/>
    </row>
    <row r="8" spans="2:21" ht="27">
      <c r="B8" s="250"/>
      <c r="C8" s="411" t="s">
        <v>150</v>
      </c>
      <c r="D8" s="411"/>
      <c r="E8" s="259"/>
      <c r="F8" s="259"/>
      <c r="G8" s="259"/>
      <c r="H8" s="259"/>
      <c r="I8" s="255" t="s">
        <v>303</v>
      </c>
      <c r="J8" s="260" t="s">
        <v>312</v>
      </c>
      <c r="K8" s="250"/>
      <c r="M8" s="250"/>
      <c r="N8" s="411" t="str">
        <f t="shared" si="0"/>
        <v>ชื่อตามการขาย</v>
      </c>
      <c r="O8" s="411"/>
      <c r="P8" s="259"/>
      <c r="Q8" s="259"/>
      <c r="R8" s="399" t="s">
        <v>595</v>
      </c>
      <c r="S8" s="259"/>
      <c r="T8" s="259"/>
      <c r="U8" s="259"/>
    </row>
    <row r="9" spans="2:21" ht="27">
      <c r="B9" s="250"/>
      <c r="C9" s="258"/>
      <c r="D9" s="258"/>
      <c r="E9" s="258"/>
      <c r="F9" s="258"/>
      <c r="G9" s="258"/>
      <c r="H9" s="258"/>
      <c r="I9" s="255" t="s">
        <v>303</v>
      </c>
      <c r="J9" s="308" t="s">
        <v>56</v>
      </c>
      <c r="K9" s="250"/>
      <c r="M9" s="250"/>
      <c r="N9" s="258"/>
      <c r="O9" s="258"/>
      <c r="P9" s="258"/>
      <c r="Q9" s="258"/>
      <c r="R9" s="255"/>
      <c r="S9" s="308"/>
      <c r="T9" s="308"/>
      <c r="U9" s="308"/>
    </row>
    <row r="10" spans="2:21" ht="13.5" customHeight="1" thickBot="1">
      <c r="B10" s="250"/>
      <c r="C10" s="261"/>
      <c r="D10" s="261"/>
      <c r="E10" s="261"/>
      <c r="F10" s="261"/>
      <c r="G10" s="261"/>
      <c r="H10" s="262"/>
      <c r="I10" s="262"/>
      <c r="J10" s="262"/>
      <c r="K10" s="250"/>
      <c r="M10" s="250"/>
      <c r="N10" s="261"/>
      <c r="O10" s="261"/>
      <c r="P10" s="261"/>
      <c r="Q10" s="262"/>
      <c r="R10" s="262"/>
      <c r="S10" s="262"/>
      <c r="T10" s="262"/>
      <c r="U10" s="262"/>
    </row>
    <row r="11" spans="2:21" ht="30" customHeight="1" thickBot="1">
      <c r="B11" s="250"/>
      <c r="C11" s="312" t="s">
        <v>45</v>
      </c>
      <c r="D11" s="263"/>
      <c r="E11" s="264"/>
      <c r="F11" s="264"/>
      <c r="G11" s="264"/>
      <c r="H11" s="250"/>
      <c r="I11" s="250"/>
      <c r="J11" s="250"/>
      <c r="K11" s="250"/>
      <c r="M11" s="250"/>
      <c r="N11" s="312" t="s">
        <v>45</v>
      </c>
      <c r="O11" s="263"/>
      <c r="P11" s="264"/>
      <c r="Q11" s="250"/>
      <c r="R11" s="250"/>
      <c r="S11" s="250"/>
      <c r="T11" s="250"/>
      <c r="U11" s="250"/>
    </row>
    <row r="12" spans="2:21" ht="49.8" thickBot="1">
      <c r="B12" s="250"/>
      <c r="C12" s="265" t="s">
        <v>46</v>
      </c>
      <c r="D12" s="406" t="s">
        <v>47</v>
      </c>
      <c r="E12" s="407"/>
      <c r="F12" s="407"/>
      <c r="G12" s="408"/>
      <c r="H12" s="265" t="s">
        <v>304</v>
      </c>
      <c r="I12" s="265" t="s">
        <v>305</v>
      </c>
      <c r="J12" s="266" t="s">
        <v>51</v>
      </c>
      <c r="K12" s="250"/>
      <c r="M12" s="250"/>
      <c r="N12" s="265" t="s">
        <v>46</v>
      </c>
      <c r="O12" s="406" t="s">
        <v>47</v>
      </c>
      <c r="P12" s="407"/>
      <c r="Q12" s="265" t="s">
        <v>204</v>
      </c>
      <c r="R12" s="333" t="s">
        <v>349</v>
      </c>
      <c r="S12" s="266" t="s">
        <v>350</v>
      </c>
      <c r="T12" s="266" t="s">
        <v>351</v>
      </c>
      <c r="U12" s="266" t="s">
        <v>344</v>
      </c>
    </row>
    <row r="13" spans="2:21" ht="23.25" customHeight="1">
      <c r="B13" s="250"/>
      <c r="C13" s="267">
        <v>1</v>
      </c>
      <c r="D13" s="310"/>
      <c r="E13" s="268"/>
      <c r="F13" s="268"/>
      <c r="G13" s="269"/>
      <c r="H13" s="270"/>
      <c r="I13" s="271"/>
      <c r="J13" s="271"/>
      <c r="K13" s="250"/>
      <c r="M13" s="250"/>
      <c r="N13" s="267">
        <v>1</v>
      </c>
      <c r="O13" s="310" t="s">
        <v>345</v>
      </c>
      <c r="P13" s="268" t="s">
        <v>347</v>
      </c>
      <c r="Q13" s="331">
        <v>100000</v>
      </c>
      <c r="R13" s="331">
        <v>10000</v>
      </c>
      <c r="S13" s="331">
        <v>5000</v>
      </c>
      <c r="T13" s="331">
        <f>R13+S13</f>
        <v>15000</v>
      </c>
      <c r="U13" s="331">
        <f>Q13-T13</f>
        <v>85000</v>
      </c>
    </row>
    <row r="14" spans="2:21" ht="23.25" customHeight="1" thickBot="1">
      <c r="B14" s="250"/>
      <c r="C14" s="267">
        <v>2</v>
      </c>
      <c r="D14" s="309"/>
      <c r="E14" s="272"/>
      <c r="F14" s="272"/>
      <c r="G14" s="273"/>
      <c r="H14" s="270"/>
      <c r="I14" s="271"/>
      <c r="J14" s="271"/>
      <c r="K14" s="250"/>
      <c r="M14" s="250"/>
      <c r="N14" s="267">
        <v>2</v>
      </c>
      <c r="O14" s="309" t="s">
        <v>346</v>
      </c>
      <c r="P14" s="272" t="s">
        <v>348</v>
      </c>
      <c r="Q14" s="331">
        <v>10000</v>
      </c>
      <c r="R14" s="331">
        <v>100</v>
      </c>
      <c r="S14" s="331">
        <v>0</v>
      </c>
      <c r="T14" s="331">
        <f t="shared" ref="T14:T22" si="1">R14+S14</f>
        <v>100</v>
      </c>
      <c r="U14" s="331">
        <f t="shared" ref="U14:U22" si="2">Q14-T14</f>
        <v>9900</v>
      </c>
    </row>
    <row r="15" spans="2:21" ht="23.25" hidden="1" customHeight="1" outlineLevel="1">
      <c r="B15" s="250"/>
      <c r="C15" s="267">
        <v>3</v>
      </c>
      <c r="D15" s="309"/>
      <c r="E15" s="272"/>
      <c r="F15" s="272"/>
      <c r="G15" s="273"/>
      <c r="H15" s="270"/>
      <c r="I15" s="271"/>
      <c r="J15" s="271"/>
      <c r="K15" s="250"/>
      <c r="M15" s="250"/>
      <c r="N15" s="267">
        <v>3</v>
      </c>
      <c r="O15" s="309"/>
      <c r="P15" s="272"/>
      <c r="Q15" s="331"/>
      <c r="R15" s="331"/>
      <c r="S15" s="331"/>
      <c r="T15" s="331">
        <f t="shared" si="1"/>
        <v>0</v>
      </c>
      <c r="U15" s="331">
        <f t="shared" si="2"/>
        <v>0</v>
      </c>
    </row>
    <row r="16" spans="2:21" ht="23.25" hidden="1" customHeight="1" outlineLevel="1">
      <c r="B16" s="250"/>
      <c r="C16" s="267">
        <v>4</v>
      </c>
      <c r="D16" s="309"/>
      <c r="E16" s="274"/>
      <c r="F16" s="274"/>
      <c r="G16" s="275"/>
      <c r="H16" s="270"/>
      <c r="I16" s="271"/>
      <c r="J16" s="271"/>
      <c r="K16" s="250"/>
      <c r="M16" s="250"/>
      <c r="N16" s="267">
        <v>4</v>
      </c>
      <c r="O16" s="309"/>
      <c r="P16" s="274"/>
      <c r="Q16" s="331"/>
      <c r="R16" s="331"/>
      <c r="S16" s="331"/>
      <c r="T16" s="331">
        <f t="shared" si="1"/>
        <v>0</v>
      </c>
      <c r="U16" s="331">
        <f t="shared" si="2"/>
        <v>0</v>
      </c>
    </row>
    <row r="17" spans="2:21" ht="23.25" hidden="1" customHeight="1" outlineLevel="1">
      <c r="B17" s="250"/>
      <c r="C17" s="267">
        <v>5</v>
      </c>
      <c r="D17" s="309"/>
      <c r="E17" s="274"/>
      <c r="F17" s="274"/>
      <c r="G17" s="275"/>
      <c r="H17" s="270"/>
      <c r="I17" s="271"/>
      <c r="J17" s="271"/>
      <c r="K17" s="250"/>
      <c r="M17" s="250"/>
      <c r="N17" s="267">
        <v>5</v>
      </c>
      <c r="O17" s="309"/>
      <c r="P17" s="274"/>
      <c r="Q17" s="331"/>
      <c r="R17" s="331"/>
      <c r="S17" s="331"/>
      <c r="T17" s="331">
        <f t="shared" si="1"/>
        <v>0</v>
      </c>
      <c r="U17" s="331">
        <f t="shared" si="2"/>
        <v>0</v>
      </c>
    </row>
    <row r="18" spans="2:21" ht="23.25" hidden="1" customHeight="1" outlineLevel="1">
      <c r="B18" s="250"/>
      <c r="C18" s="267">
        <v>6</v>
      </c>
      <c r="D18" s="309"/>
      <c r="E18" s="272"/>
      <c r="F18" s="272"/>
      <c r="G18" s="273"/>
      <c r="H18" s="270"/>
      <c r="I18" s="271"/>
      <c r="J18" s="271"/>
      <c r="K18" s="250"/>
      <c r="M18" s="250"/>
      <c r="N18" s="267">
        <v>6</v>
      </c>
      <c r="O18" s="309"/>
      <c r="P18" s="272"/>
      <c r="Q18" s="331"/>
      <c r="R18" s="331"/>
      <c r="S18" s="331"/>
      <c r="T18" s="331">
        <f t="shared" si="1"/>
        <v>0</v>
      </c>
      <c r="U18" s="331">
        <f t="shared" si="2"/>
        <v>0</v>
      </c>
    </row>
    <row r="19" spans="2:21" ht="23.25" hidden="1" customHeight="1" outlineLevel="1">
      <c r="B19" s="250"/>
      <c r="C19" s="267">
        <v>7</v>
      </c>
      <c r="D19" s="309"/>
      <c r="E19" s="274"/>
      <c r="F19" s="274"/>
      <c r="G19" s="275"/>
      <c r="H19" s="276"/>
      <c r="I19" s="271"/>
      <c r="J19" s="271"/>
      <c r="K19" s="250"/>
      <c r="M19" s="250"/>
      <c r="N19" s="267">
        <v>7</v>
      </c>
      <c r="O19" s="309"/>
      <c r="P19" s="274"/>
      <c r="Q19" s="331"/>
      <c r="R19" s="331"/>
      <c r="S19" s="331"/>
      <c r="T19" s="331">
        <f t="shared" si="1"/>
        <v>0</v>
      </c>
      <c r="U19" s="331">
        <f t="shared" si="2"/>
        <v>0</v>
      </c>
    </row>
    <row r="20" spans="2:21" ht="23.25" hidden="1" customHeight="1" outlineLevel="1">
      <c r="B20" s="250"/>
      <c r="C20" s="267">
        <v>8</v>
      </c>
      <c r="D20" s="309"/>
      <c r="E20" s="274"/>
      <c r="F20" s="274"/>
      <c r="G20" s="275"/>
      <c r="H20" s="276"/>
      <c r="I20" s="271"/>
      <c r="J20" s="271"/>
      <c r="K20" s="250"/>
      <c r="M20" s="250"/>
      <c r="N20" s="267">
        <v>8</v>
      </c>
      <c r="O20" s="309"/>
      <c r="P20" s="274"/>
      <c r="Q20" s="331"/>
      <c r="R20" s="331"/>
      <c r="S20" s="331"/>
      <c r="T20" s="331">
        <f t="shared" si="1"/>
        <v>0</v>
      </c>
      <c r="U20" s="331">
        <f t="shared" si="2"/>
        <v>0</v>
      </c>
    </row>
    <row r="21" spans="2:21" ht="23.25" hidden="1" customHeight="1" outlineLevel="1">
      <c r="B21" s="250"/>
      <c r="C21" s="267">
        <v>9</v>
      </c>
      <c r="D21" s="309"/>
      <c r="E21" s="274"/>
      <c r="F21" s="274"/>
      <c r="G21" s="275"/>
      <c r="H21" s="276"/>
      <c r="I21" s="271"/>
      <c r="J21" s="271"/>
      <c r="K21" s="250"/>
      <c r="M21" s="250"/>
      <c r="N21" s="267">
        <v>9</v>
      </c>
      <c r="O21" s="309"/>
      <c r="P21" s="274"/>
      <c r="Q21" s="331"/>
      <c r="R21" s="331"/>
      <c r="S21" s="331"/>
      <c r="T21" s="331">
        <f t="shared" si="1"/>
        <v>0</v>
      </c>
      <c r="U21" s="331">
        <f t="shared" si="2"/>
        <v>0</v>
      </c>
    </row>
    <row r="22" spans="2:21" ht="23.25" hidden="1" customHeight="1" outlineLevel="1" thickBot="1">
      <c r="B22" s="250"/>
      <c r="C22" s="267">
        <v>10</v>
      </c>
      <c r="D22" s="311"/>
      <c r="E22" s="277"/>
      <c r="F22" s="277"/>
      <c r="G22" s="278"/>
      <c r="H22" s="276"/>
      <c r="I22" s="271"/>
      <c r="J22" s="271"/>
      <c r="K22" s="250"/>
      <c r="M22" s="250"/>
      <c r="N22" s="267">
        <v>10</v>
      </c>
      <c r="O22" s="311"/>
      <c r="P22" s="277"/>
      <c r="Q22" s="331"/>
      <c r="R22" s="331"/>
      <c r="S22" s="331"/>
      <c r="T22" s="331">
        <f t="shared" si="1"/>
        <v>0</v>
      </c>
      <c r="U22" s="331">
        <f t="shared" si="2"/>
        <v>0</v>
      </c>
    </row>
    <row r="23" spans="2:21" ht="36" customHeight="1" collapsed="1" thickBot="1">
      <c r="B23" s="250"/>
      <c r="C23" s="279"/>
      <c r="D23" s="280"/>
      <c r="E23" s="280"/>
      <c r="F23" s="280"/>
      <c r="G23" s="280"/>
      <c r="H23" s="281"/>
      <c r="I23" s="347" t="s">
        <v>57</v>
      </c>
      <c r="J23" s="282">
        <f>SUM(J13:J22)</f>
        <v>0</v>
      </c>
      <c r="K23" s="250"/>
      <c r="M23" s="250"/>
      <c r="N23" s="279"/>
      <c r="O23" s="280"/>
      <c r="P23" s="280" t="s">
        <v>57</v>
      </c>
      <c r="Q23" s="332">
        <f t="shared" ref="Q23:R23" si="3">SUM(Q13:Q22)</f>
        <v>110000</v>
      </c>
      <c r="R23" s="332">
        <f t="shared" si="3"/>
        <v>10100</v>
      </c>
      <c r="S23" s="332">
        <f>SUM(S13:S22)</f>
        <v>5000</v>
      </c>
      <c r="T23" s="332">
        <f t="shared" ref="T23:U23" si="4">SUM(T13:T22)</f>
        <v>15100</v>
      </c>
      <c r="U23" s="332">
        <f t="shared" si="4"/>
        <v>94900</v>
      </c>
    </row>
    <row r="24" spans="2:21" ht="13.5" customHeight="1">
      <c r="B24" s="250"/>
      <c r="C24" s="283"/>
      <c r="D24" s="283"/>
      <c r="E24" s="284"/>
      <c r="F24" s="284"/>
      <c r="G24" s="284"/>
      <c r="H24" s="250"/>
      <c r="I24" s="250"/>
      <c r="J24" s="250"/>
      <c r="K24" s="250"/>
      <c r="M24" s="250"/>
      <c r="N24" s="283"/>
      <c r="O24" s="283"/>
      <c r="P24" s="284"/>
      <c r="Q24" s="250"/>
      <c r="R24" s="250"/>
      <c r="S24" s="250"/>
      <c r="T24" s="250"/>
      <c r="U24" s="250"/>
    </row>
    <row r="25" spans="2:21" ht="30" thickBot="1">
      <c r="B25" s="250"/>
      <c r="C25" s="312" t="s">
        <v>58</v>
      </c>
      <c r="D25" s="263"/>
      <c r="E25" s="264"/>
      <c r="F25" s="264"/>
      <c r="G25" s="264"/>
      <c r="H25" s="250"/>
      <c r="I25" s="250"/>
      <c r="J25" s="250"/>
      <c r="K25" s="250"/>
      <c r="M25" s="250"/>
      <c r="N25" s="312" t="s">
        <v>58</v>
      </c>
      <c r="O25" s="263"/>
      <c r="P25" s="264"/>
      <c r="Q25" s="250"/>
      <c r="R25" s="250"/>
      <c r="S25" s="250"/>
      <c r="T25" s="250"/>
      <c r="U25" s="250"/>
    </row>
    <row r="26" spans="2:21" ht="43.5" customHeight="1" thickBot="1">
      <c r="B26" s="250"/>
      <c r="C26" s="265" t="s">
        <v>46</v>
      </c>
      <c r="D26" s="406" t="s">
        <v>47</v>
      </c>
      <c r="E26" s="407"/>
      <c r="F26" s="407"/>
      <c r="G26" s="408"/>
      <c r="H26" s="265" t="s">
        <v>304</v>
      </c>
      <c r="I26" s="265" t="s">
        <v>305</v>
      </c>
      <c r="J26" s="266" t="s">
        <v>51</v>
      </c>
      <c r="K26" s="250"/>
      <c r="M26" s="250"/>
      <c r="N26" s="265" t="str">
        <f>N$12</f>
        <v>No.</v>
      </c>
      <c r="O26" s="406" t="s">
        <v>47</v>
      </c>
      <c r="P26" s="407"/>
      <c r="Q26" s="265" t="str">
        <f>Q$12</f>
        <v>งบประมาณ</v>
      </c>
      <c r="R26" s="333" t="str">
        <f>R$12</f>
        <v>ค่าใช้จ่าย
ที่เกิดขึ้นจริง</v>
      </c>
      <c r="S26" s="266" t="str">
        <f>S$12</f>
        <v>ค่าใช้จ่าย
ค้างจ่าย</v>
      </c>
      <c r="T26" s="266" t="str">
        <f>T$12</f>
        <v>รวม
ค่าใช้จ่าย</v>
      </c>
      <c r="U26" s="266" t="str">
        <f>U$12</f>
        <v>คงเหลือ</v>
      </c>
    </row>
    <row r="27" spans="2:21" ht="23.25" customHeight="1">
      <c r="B27" s="250"/>
      <c r="C27" s="267">
        <v>1</v>
      </c>
      <c r="D27" s="310"/>
      <c r="E27" s="268"/>
      <c r="F27" s="268"/>
      <c r="G27" s="269"/>
      <c r="H27" s="270"/>
      <c r="I27" s="271"/>
      <c r="J27" s="271"/>
      <c r="K27" s="250"/>
      <c r="M27" s="250"/>
      <c r="N27" s="267">
        <v>1</v>
      </c>
      <c r="O27" s="310"/>
      <c r="P27" s="268"/>
      <c r="Q27" s="270"/>
      <c r="R27" s="271"/>
      <c r="S27" s="271"/>
      <c r="T27" s="271"/>
      <c r="U27" s="271"/>
    </row>
    <row r="28" spans="2:21" ht="23.25" customHeight="1" thickBot="1">
      <c r="B28" s="250"/>
      <c r="C28" s="267">
        <v>2</v>
      </c>
      <c r="D28" s="309"/>
      <c r="E28" s="272"/>
      <c r="F28" s="272"/>
      <c r="G28" s="273"/>
      <c r="H28" s="270"/>
      <c r="I28" s="271"/>
      <c r="J28" s="271"/>
      <c r="K28" s="250"/>
      <c r="M28" s="250"/>
      <c r="N28" s="267">
        <v>2</v>
      </c>
      <c r="O28" s="309"/>
      <c r="P28" s="272"/>
      <c r="Q28" s="270"/>
      <c r="R28" s="271"/>
      <c r="S28" s="271"/>
      <c r="T28" s="271"/>
      <c r="U28" s="271"/>
    </row>
    <row r="29" spans="2:21" ht="23.25" hidden="1" customHeight="1" outlineLevel="1">
      <c r="B29" s="250"/>
      <c r="C29" s="267">
        <v>3</v>
      </c>
      <c r="D29" s="309"/>
      <c r="E29" s="272"/>
      <c r="F29" s="272"/>
      <c r="G29" s="273"/>
      <c r="H29" s="270"/>
      <c r="I29" s="271"/>
      <c r="J29" s="271"/>
      <c r="K29" s="250"/>
      <c r="M29" s="250"/>
      <c r="N29" s="267">
        <v>3</v>
      </c>
      <c r="O29" s="309"/>
      <c r="P29" s="272"/>
      <c r="Q29" s="270"/>
      <c r="R29" s="271"/>
      <c r="S29" s="271"/>
      <c r="T29" s="271"/>
      <c r="U29" s="271"/>
    </row>
    <row r="30" spans="2:21" ht="23.25" hidden="1" customHeight="1" outlineLevel="1">
      <c r="B30" s="250"/>
      <c r="C30" s="267">
        <v>4</v>
      </c>
      <c r="D30" s="309"/>
      <c r="E30" s="274"/>
      <c r="F30" s="274"/>
      <c r="G30" s="275"/>
      <c r="H30" s="270"/>
      <c r="I30" s="271"/>
      <c r="J30" s="271"/>
      <c r="K30" s="250"/>
      <c r="M30" s="250"/>
      <c r="N30" s="267">
        <v>4</v>
      </c>
      <c r="O30" s="309"/>
      <c r="P30" s="274"/>
      <c r="Q30" s="270"/>
      <c r="R30" s="271"/>
      <c r="S30" s="271"/>
      <c r="T30" s="271"/>
      <c r="U30" s="271"/>
    </row>
    <row r="31" spans="2:21" ht="23.25" hidden="1" customHeight="1" outlineLevel="1">
      <c r="B31" s="250"/>
      <c r="C31" s="267">
        <v>5</v>
      </c>
      <c r="D31" s="309"/>
      <c r="E31" s="274"/>
      <c r="F31" s="274"/>
      <c r="G31" s="275"/>
      <c r="H31" s="270"/>
      <c r="I31" s="271"/>
      <c r="J31" s="271"/>
      <c r="K31" s="250"/>
      <c r="M31" s="250"/>
      <c r="N31" s="267">
        <v>5</v>
      </c>
      <c r="O31" s="309"/>
      <c r="P31" s="274"/>
      <c r="Q31" s="270"/>
      <c r="R31" s="271"/>
      <c r="S31" s="271"/>
      <c r="T31" s="271"/>
      <c r="U31" s="271"/>
    </row>
    <row r="32" spans="2:21" ht="23.25" hidden="1" customHeight="1" outlineLevel="1">
      <c r="B32" s="250"/>
      <c r="C32" s="267">
        <v>6</v>
      </c>
      <c r="D32" s="309"/>
      <c r="E32" s="272"/>
      <c r="F32" s="272"/>
      <c r="G32" s="273"/>
      <c r="H32" s="270"/>
      <c r="I32" s="271"/>
      <c r="J32" s="271"/>
      <c r="K32" s="250"/>
      <c r="M32" s="250"/>
      <c r="N32" s="267">
        <v>6</v>
      </c>
      <c r="O32" s="309"/>
      <c r="P32" s="272"/>
      <c r="Q32" s="270"/>
      <c r="R32" s="271"/>
      <c r="S32" s="271"/>
      <c r="T32" s="271"/>
      <c r="U32" s="271"/>
    </row>
    <row r="33" spans="2:21" ht="23.25" hidden="1" customHeight="1" outlineLevel="1">
      <c r="B33" s="250"/>
      <c r="C33" s="267">
        <v>7</v>
      </c>
      <c r="D33" s="309"/>
      <c r="E33" s="274"/>
      <c r="F33" s="274"/>
      <c r="G33" s="275"/>
      <c r="H33" s="276"/>
      <c r="I33" s="271"/>
      <c r="J33" s="271"/>
      <c r="K33" s="250"/>
      <c r="M33" s="250"/>
      <c r="N33" s="267">
        <v>7</v>
      </c>
      <c r="O33" s="309"/>
      <c r="P33" s="274"/>
      <c r="Q33" s="276"/>
      <c r="R33" s="271"/>
      <c r="S33" s="271"/>
      <c r="T33" s="271"/>
      <c r="U33" s="271"/>
    </row>
    <row r="34" spans="2:21" ht="23.25" hidden="1" customHeight="1" outlineLevel="1">
      <c r="B34" s="250"/>
      <c r="C34" s="267">
        <v>8</v>
      </c>
      <c r="D34" s="309"/>
      <c r="E34" s="274"/>
      <c r="F34" s="274"/>
      <c r="G34" s="275"/>
      <c r="H34" s="276"/>
      <c r="I34" s="271"/>
      <c r="J34" s="271"/>
      <c r="K34" s="250"/>
      <c r="M34" s="250"/>
      <c r="N34" s="267">
        <v>8</v>
      </c>
      <c r="O34" s="309"/>
      <c r="P34" s="274"/>
      <c r="Q34" s="276"/>
      <c r="R34" s="271"/>
      <c r="S34" s="271"/>
      <c r="T34" s="271"/>
      <c r="U34" s="271"/>
    </row>
    <row r="35" spans="2:21" ht="23.25" hidden="1" customHeight="1" outlineLevel="1">
      <c r="B35" s="250"/>
      <c r="C35" s="267">
        <v>9</v>
      </c>
      <c r="D35" s="309"/>
      <c r="E35" s="274"/>
      <c r="F35" s="274"/>
      <c r="G35" s="275"/>
      <c r="H35" s="276"/>
      <c r="I35" s="271"/>
      <c r="J35" s="271"/>
      <c r="K35" s="250"/>
      <c r="M35" s="250"/>
      <c r="N35" s="267">
        <v>9</v>
      </c>
      <c r="O35" s="309"/>
      <c r="P35" s="274"/>
      <c r="Q35" s="276"/>
      <c r="R35" s="271"/>
      <c r="S35" s="271"/>
      <c r="T35" s="271"/>
      <c r="U35" s="271"/>
    </row>
    <row r="36" spans="2:21" ht="23.25" hidden="1" customHeight="1" outlineLevel="1" thickBot="1">
      <c r="B36" s="250"/>
      <c r="C36" s="267">
        <v>10</v>
      </c>
      <c r="D36" s="311"/>
      <c r="E36" s="277"/>
      <c r="F36" s="277"/>
      <c r="G36" s="278"/>
      <c r="H36" s="276"/>
      <c r="I36" s="271"/>
      <c r="J36" s="271"/>
      <c r="K36" s="250"/>
      <c r="M36" s="250"/>
      <c r="N36" s="267">
        <v>10</v>
      </c>
      <c r="O36" s="311"/>
      <c r="P36" s="277"/>
      <c r="Q36" s="276"/>
      <c r="R36" s="271"/>
      <c r="S36" s="271"/>
      <c r="T36" s="271"/>
      <c r="U36" s="271"/>
    </row>
    <row r="37" spans="2:21" ht="36" customHeight="1" collapsed="1" thickBot="1">
      <c r="B37" s="250"/>
      <c r="C37" s="279"/>
      <c r="D37" s="280"/>
      <c r="E37" s="280"/>
      <c r="F37" s="280"/>
      <c r="G37" s="280"/>
      <c r="H37" s="281"/>
      <c r="I37" s="347" t="s">
        <v>57</v>
      </c>
      <c r="J37" s="282">
        <f>SUM(J27:J36)</f>
        <v>0</v>
      </c>
      <c r="K37" s="250"/>
      <c r="M37" s="250"/>
      <c r="N37" s="279"/>
      <c r="O37" s="280"/>
      <c r="P37" s="280" t="s">
        <v>57</v>
      </c>
      <c r="Q37" s="332">
        <f t="shared" ref="Q37:R37" si="5">SUM(Q27:Q36)</f>
        <v>0</v>
      </c>
      <c r="R37" s="332">
        <f t="shared" si="5"/>
        <v>0</v>
      </c>
      <c r="S37" s="332">
        <f>SUM(S27:S36)</f>
        <v>0</v>
      </c>
      <c r="T37" s="332">
        <f t="shared" ref="T37:U37" si="6">SUM(T27:T36)</f>
        <v>0</v>
      </c>
      <c r="U37" s="332">
        <f t="shared" si="6"/>
        <v>0</v>
      </c>
    </row>
    <row r="38" spans="2:21" ht="18" customHeight="1">
      <c r="B38" s="250"/>
      <c r="C38" s="285"/>
      <c r="D38" s="285"/>
      <c r="E38" s="286"/>
      <c r="F38" s="286"/>
      <c r="G38" s="286"/>
      <c r="H38" s="287"/>
      <c r="I38" s="288"/>
      <c r="J38" s="288"/>
      <c r="K38" s="250"/>
      <c r="M38" s="250"/>
      <c r="N38" s="285"/>
      <c r="O38" s="285"/>
      <c r="P38" s="286"/>
      <c r="Q38" s="287"/>
      <c r="R38" s="288"/>
      <c r="S38" s="288"/>
      <c r="T38" s="288"/>
      <c r="U38" s="288"/>
    </row>
    <row r="39" spans="2:21" ht="30" thickBot="1">
      <c r="B39" s="250"/>
      <c r="C39" s="312" t="s">
        <v>306</v>
      </c>
      <c r="D39" s="263"/>
      <c r="E39" s="264"/>
      <c r="F39" s="264"/>
      <c r="G39" s="264"/>
      <c r="H39" s="250"/>
      <c r="I39" s="250"/>
      <c r="J39" s="250"/>
      <c r="K39" s="250"/>
      <c r="M39" s="250"/>
      <c r="N39" s="312" t="s">
        <v>306</v>
      </c>
      <c r="O39" s="263"/>
      <c r="P39" s="264"/>
      <c r="Q39" s="250"/>
      <c r="R39" s="250"/>
      <c r="S39" s="250"/>
      <c r="T39" s="250"/>
      <c r="U39" s="250"/>
    </row>
    <row r="40" spans="2:21" ht="43.5" customHeight="1" thickBot="1">
      <c r="B40" s="250"/>
      <c r="C40" s="265" t="s">
        <v>46</v>
      </c>
      <c r="D40" s="406" t="s">
        <v>47</v>
      </c>
      <c r="E40" s="407"/>
      <c r="F40" s="407"/>
      <c r="G40" s="408"/>
      <c r="H40" s="265" t="s">
        <v>304</v>
      </c>
      <c r="I40" s="265" t="s">
        <v>305</v>
      </c>
      <c r="J40" s="266" t="s">
        <v>51</v>
      </c>
      <c r="K40" s="250"/>
      <c r="M40" s="250"/>
      <c r="N40" s="265" t="str">
        <f>N$12</f>
        <v>No.</v>
      </c>
      <c r="O40" s="406" t="s">
        <v>47</v>
      </c>
      <c r="P40" s="407"/>
      <c r="Q40" s="265" t="str">
        <f>Q$12</f>
        <v>งบประมาณ</v>
      </c>
      <c r="R40" s="333" t="str">
        <f>R$12</f>
        <v>ค่าใช้จ่าย
ที่เกิดขึ้นจริง</v>
      </c>
      <c r="S40" s="266" t="str">
        <f>S$12</f>
        <v>ค่าใช้จ่าย
ค้างจ่าย</v>
      </c>
      <c r="T40" s="266" t="str">
        <f>T$12</f>
        <v>รวม
ค่าใช้จ่าย</v>
      </c>
      <c r="U40" s="266" t="str">
        <f>U$12</f>
        <v>คงเหลือ</v>
      </c>
    </row>
    <row r="41" spans="2:21" ht="23.25" customHeight="1">
      <c r="B41" s="250"/>
      <c r="C41" s="267">
        <v>1</v>
      </c>
      <c r="D41" s="310"/>
      <c r="E41" s="268"/>
      <c r="F41" s="268"/>
      <c r="G41" s="269"/>
      <c r="H41" s="270"/>
      <c r="I41" s="271"/>
      <c r="J41" s="271"/>
      <c r="K41" s="250"/>
      <c r="M41" s="250"/>
      <c r="N41" s="267">
        <v>1</v>
      </c>
      <c r="O41" s="310"/>
      <c r="P41" s="268"/>
      <c r="Q41" s="270"/>
      <c r="R41" s="271"/>
      <c r="S41" s="271"/>
      <c r="T41" s="271"/>
      <c r="U41" s="271"/>
    </row>
    <row r="42" spans="2:21" ht="23.25" customHeight="1" thickBot="1">
      <c r="B42" s="250"/>
      <c r="C42" s="267">
        <v>2</v>
      </c>
      <c r="D42" s="309"/>
      <c r="E42" s="272"/>
      <c r="F42" s="272"/>
      <c r="G42" s="273"/>
      <c r="H42" s="270"/>
      <c r="I42" s="271"/>
      <c r="J42" s="271"/>
      <c r="K42" s="250"/>
      <c r="M42" s="250"/>
      <c r="N42" s="267">
        <v>2</v>
      </c>
      <c r="O42" s="309"/>
      <c r="P42" s="272"/>
      <c r="Q42" s="270"/>
      <c r="R42" s="271"/>
      <c r="S42" s="271"/>
      <c r="T42" s="271"/>
      <c r="U42" s="271"/>
    </row>
    <row r="43" spans="2:21" ht="23.25" hidden="1" customHeight="1" outlineLevel="1">
      <c r="B43" s="250"/>
      <c r="C43" s="267">
        <v>3</v>
      </c>
      <c r="D43" s="309"/>
      <c r="E43" s="272"/>
      <c r="F43" s="272"/>
      <c r="G43" s="273"/>
      <c r="H43" s="270"/>
      <c r="I43" s="271"/>
      <c r="J43" s="271"/>
      <c r="K43" s="250"/>
      <c r="M43" s="250"/>
      <c r="N43" s="267">
        <v>3</v>
      </c>
      <c r="O43" s="309"/>
      <c r="P43" s="272"/>
      <c r="Q43" s="270"/>
      <c r="R43" s="271"/>
      <c r="S43" s="271"/>
      <c r="T43" s="271"/>
      <c r="U43" s="271"/>
    </row>
    <row r="44" spans="2:21" ht="23.25" hidden="1" customHeight="1" outlineLevel="1">
      <c r="B44" s="250"/>
      <c r="C44" s="267">
        <v>4</v>
      </c>
      <c r="D44" s="309"/>
      <c r="E44" s="274"/>
      <c r="F44" s="274"/>
      <c r="G44" s="275"/>
      <c r="H44" s="270"/>
      <c r="I44" s="271"/>
      <c r="J44" s="271"/>
      <c r="K44" s="250"/>
      <c r="M44" s="250"/>
      <c r="N44" s="267">
        <v>4</v>
      </c>
      <c r="O44" s="309"/>
      <c r="P44" s="274"/>
      <c r="Q44" s="270"/>
      <c r="R44" s="271"/>
      <c r="S44" s="271"/>
      <c r="T44" s="271"/>
      <c r="U44" s="271"/>
    </row>
    <row r="45" spans="2:21" ht="23.25" hidden="1" customHeight="1" outlineLevel="1">
      <c r="B45" s="250"/>
      <c r="C45" s="267">
        <v>5</v>
      </c>
      <c r="D45" s="309"/>
      <c r="E45" s="274"/>
      <c r="F45" s="274"/>
      <c r="G45" s="275"/>
      <c r="H45" s="270"/>
      <c r="I45" s="271"/>
      <c r="J45" s="271"/>
      <c r="K45" s="250"/>
      <c r="M45" s="250"/>
      <c r="N45" s="267">
        <v>5</v>
      </c>
      <c r="O45" s="309"/>
      <c r="P45" s="274"/>
      <c r="Q45" s="270"/>
      <c r="R45" s="271"/>
      <c r="S45" s="271"/>
      <c r="T45" s="271"/>
      <c r="U45" s="271"/>
    </row>
    <row r="46" spans="2:21" ht="23.25" hidden="1" customHeight="1" outlineLevel="1">
      <c r="B46" s="250"/>
      <c r="C46" s="267">
        <v>6</v>
      </c>
      <c r="D46" s="309"/>
      <c r="E46" s="272"/>
      <c r="F46" s="272"/>
      <c r="G46" s="273"/>
      <c r="H46" s="270"/>
      <c r="I46" s="271"/>
      <c r="J46" s="271"/>
      <c r="K46" s="250"/>
      <c r="M46" s="250"/>
      <c r="N46" s="267">
        <v>6</v>
      </c>
      <c r="O46" s="309"/>
      <c r="P46" s="272"/>
      <c r="Q46" s="270"/>
      <c r="R46" s="271"/>
      <c r="S46" s="271"/>
      <c r="T46" s="271"/>
      <c r="U46" s="271"/>
    </row>
    <row r="47" spans="2:21" ht="23.25" hidden="1" customHeight="1" outlineLevel="1">
      <c r="B47" s="250"/>
      <c r="C47" s="267">
        <v>7</v>
      </c>
      <c r="D47" s="309"/>
      <c r="E47" s="274"/>
      <c r="F47" s="274"/>
      <c r="G47" s="275"/>
      <c r="H47" s="276"/>
      <c r="I47" s="271"/>
      <c r="J47" s="271"/>
      <c r="K47" s="250"/>
      <c r="M47" s="250"/>
      <c r="N47" s="267">
        <v>7</v>
      </c>
      <c r="O47" s="309"/>
      <c r="P47" s="274"/>
      <c r="Q47" s="276"/>
      <c r="R47" s="271"/>
      <c r="S47" s="271"/>
      <c r="T47" s="271"/>
      <c r="U47" s="271"/>
    </row>
    <row r="48" spans="2:21" ht="23.25" hidden="1" customHeight="1" outlineLevel="1">
      <c r="B48" s="250"/>
      <c r="C48" s="267">
        <v>8</v>
      </c>
      <c r="D48" s="309"/>
      <c r="E48" s="274"/>
      <c r="F48" s="274"/>
      <c r="G48" s="275"/>
      <c r="H48" s="276"/>
      <c r="I48" s="271"/>
      <c r="J48" s="271"/>
      <c r="K48" s="250"/>
      <c r="M48" s="250"/>
      <c r="N48" s="267">
        <v>8</v>
      </c>
      <c r="O48" s="309"/>
      <c r="P48" s="274"/>
      <c r="Q48" s="276"/>
      <c r="R48" s="271"/>
      <c r="S48" s="271"/>
      <c r="T48" s="271"/>
      <c r="U48" s="271"/>
    </row>
    <row r="49" spans="2:21" ht="23.25" hidden="1" customHeight="1" outlineLevel="1">
      <c r="B49" s="250"/>
      <c r="C49" s="267">
        <v>9</v>
      </c>
      <c r="D49" s="309"/>
      <c r="E49" s="274"/>
      <c r="F49" s="274"/>
      <c r="G49" s="275"/>
      <c r="H49" s="276"/>
      <c r="I49" s="271"/>
      <c r="J49" s="271"/>
      <c r="K49" s="250"/>
      <c r="M49" s="250"/>
      <c r="N49" s="267">
        <v>9</v>
      </c>
      <c r="O49" s="309"/>
      <c r="P49" s="274"/>
      <c r="Q49" s="276"/>
      <c r="R49" s="271"/>
      <c r="S49" s="271"/>
      <c r="T49" s="271"/>
      <c r="U49" s="271"/>
    </row>
    <row r="50" spans="2:21" ht="23.25" hidden="1" customHeight="1" outlineLevel="1" thickBot="1">
      <c r="B50" s="250"/>
      <c r="C50" s="267">
        <v>10</v>
      </c>
      <c r="D50" s="311"/>
      <c r="E50" s="277"/>
      <c r="F50" s="277"/>
      <c r="G50" s="278"/>
      <c r="H50" s="276"/>
      <c r="I50" s="271"/>
      <c r="J50" s="271"/>
      <c r="K50" s="250"/>
      <c r="M50" s="250"/>
      <c r="N50" s="267">
        <v>10</v>
      </c>
      <c r="O50" s="311"/>
      <c r="P50" s="277"/>
      <c r="Q50" s="276"/>
      <c r="R50" s="271"/>
      <c r="S50" s="271"/>
      <c r="T50" s="271"/>
      <c r="U50" s="271"/>
    </row>
    <row r="51" spans="2:21" ht="36" customHeight="1" collapsed="1" thickBot="1">
      <c r="B51" s="250"/>
      <c r="C51" s="279"/>
      <c r="D51" s="280"/>
      <c r="E51" s="280"/>
      <c r="F51" s="280"/>
      <c r="G51" s="280"/>
      <c r="H51" s="281"/>
      <c r="I51" s="347" t="s">
        <v>57</v>
      </c>
      <c r="J51" s="282">
        <f>SUM(J41:J50)</f>
        <v>0</v>
      </c>
      <c r="K51" s="250"/>
      <c r="M51" s="250"/>
      <c r="N51" s="279"/>
      <c r="O51" s="280"/>
      <c r="P51" s="280" t="s">
        <v>57</v>
      </c>
      <c r="Q51" s="332">
        <f t="shared" ref="Q51:R51" si="7">SUM(Q41:Q50)</f>
        <v>0</v>
      </c>
      <c r="R51" s="332">
        <f t="shared" si="7"/>
        <v>0</v>
      </c>
      <c r="S51" s="332">
        <f>SUM(S41:S50)</f>
        <v>0</v>
      </c>
      <c r="T51" s="332">
        <f t="shared" ref="T51:U51" si="8">SUM(T41:T50)</f>
        <v>0</v>
      </c>
      <c r="U51" s="332">
        <f t="shared" si="8"/>
        <v>0</v>
      </c>
    </row>
    <row r="52" spans="2:21" ht="18" customHeight="1">
      <c r="B52" s="250"/>
      <c r="C52" s="285"/>
      <c r="D52" s="285"/>
      <c r="E52" s="286"/>
      <c r="F52" s="286"/>
      <c r="G52" s="286"/>
      <c r="H52" s="287"/>
      <c r="I52" s="288"/>
      <c r="J52" s="288"/>
      <c r="K52" s="250"/>
      <c r="M52" s="250"/>
      <c r="N52" s="285"/>
      <c r="O52" s="285"/>
      <c r="P52" s="286"/>
      <c r="Q52" s="287"/>
      <c r="R52" s="288"/>
      <c r="S52" s="288"/>
      <c r="T52" s="288"/>
      <c r="U52" s="288"/>
    </row>
    <row r="53" spans="2:21" ht="30" thickBot="1">
      <c r="B53" s="250"/>
      <c r="C53" s="312" t="s">
        <v>307</v>
      </c>
      <c r="D53" s="263"/>
      <c r="E53" s="264"/>
      <c r="F53" s="264"/>
      <c r="G53" s="264"/>
      <c r="H53" s="250"/>
      <c r="I53" s="250"/>
      <c r="J53" s="250"/>
      <c r="K53" s="250"/>
      <c r="M53" s="250"/>
      <c r="N53" s="312" t="s">
        <v>307</v>
      </c>
      <c r="O53" s="263"/>
      <c r="P53" s="264"/>
      <c r="Q53" s="250"/>
      <c r="R53" s="250"/>
      <c r="S53" s="250"/>
      <c r="T53" s="250"/>
      <c r="U53" s="250"/>
    </row>
    <row r="54" spans="2:21" ht="43.5" customHeight="1" thickBot="1">
      <c r="B54" s="250"/>
      <c r="C54" s="265" t="s">
        <v>46</v>
      </c>
      <c r="D54" s="406" t="s">
        <v>47</v>
      </c>
      <c r="E54" s="407"/>
      <c r="F54" s="407"/>
      <c r="G54" s="408"/>
      <c r="H54" s="265" t="s">
        <v>304</v>
      </c>
      <c r="I54" s="265" t="s">
        <v>305</v>
      </c>
      <c r="J54" s="266" t="s">
        <v>51</v>
      </c>
      <c r="K54" s="250"/>
      <c r="M54" s="250"/>
      <c r="N54" s="265" t="str">
        <f>N$12</f>
        <v>No.</v>
      </c>
      <c r="O54" s="406" t="s">
        <v>47</v>
      </c>
      <c r="P54" s="407"/>
      <c r="Q54" s="265" t="str">
        <f>Q$12</f>
        <v>งบประมาณ</v>
      </c>
      <c r="R54" s="333" t="str">
        <f>R$12</f>
        <v>ค่าใช้จ่าย
ที่เกิดขึ้นจริง</v>
      </c>
      <c r="S54" s="266" t="str">
        <f>S$12</f>
        <v>ค่าใช้จ่าย
ค้างจ่าย</v>
      </c>
      <c r="T54" s="266" t="str">
        <f>T$12</f>
        <v>รวม
ค่าใช้จ่าย</v>
      </c>
      <c r="U54" s="266" t="str">
        <f>U$12</f>
        <v>คงเหลือ</v>
      </c>
    </row>
    <row r="55" spans="2:21" ht="23.25" customHeight="1">
      <c r="B55" s="250"/>
      <c r="C55" s="267">
        <v>1</v>
      </c>
      <c r="D55" s="310"/>
      <c r="E55" s="268"/>
      <c r="F55" s="268"/>
      <c r="G55" s="269"/>
      <c r="H55" s="270"/>
      <c r="I55" s="271"/>
      <c r="J55" s="271"/>
      <c r="K55" s="250"/>
      <c r="M55" s="250"/>
      <c r="N55" s="267">
        <v>1</v>
      </c>
      <c r="O55" s="310"/>
      <c r="P55" s="268"/>
      <c r="Q55" s="270"/>
      <c r="R55" s="271"/>
      <c r="S55" s="271"/>
      <c r="T55" s="271"/>
      <c r="U55" s="271"/>
    </row>
    <row r="56" spans="2:21" ht="23.25" customHeight="1" thickBot="1">
      <c r="B56" s="250"/>
      <c r="C56" s="267">
        <v>2</v>
      </c>
      <c r="D56" s="309"/>
      <c r="E56" s="272"/>
      <c r="F56" s="272"/>
      <c r="G56" s="273"/>
      <c r="H56" s="270"/>
      <c r="I56" s="271"/>
      <c r="J56" s="271"/>
      <c r="K56" s="250"/>
      <c r="M56" s="250"/>
      <c r="N56" s="267">
        <v>2</v>
      </c>
      <c r="O56" s="309"/>
      <c r="P56" s="272"/>
      <c r="Q56" s="270"/>
      <c r="R56" s="271"/>
      <c r="S56" s="271"/>
      <c r="T56" s="271"/>
      <c r="U56" s="271"/>
    </row>
    <row r="57" spans="2:21" ht="23.25" hidden="1" customHeight="1" outlineLevel="1">
      <c r="B57" s="250"/>
      <c r="C57" s="267">
        <v>3</v>
      </c>
      <c r="D57" s="309"/>
      <c r="E57" s="272"/>
      <c r="F57" s="272"/>
      <c r="G57" s="273"/>
      <c r="H57" s="270"/>
      <c r="I57" s="271"/>
      <c r="J57" s="271"/>
      <c r="K57" s="250"/>
      <c r="M57" s="250"/>
      <c r="N57" s="267">
        <v>3</v>
      </c>
      <c r="O57" s="309"/>
      <c r="P57" s="272"/>
      <c r="Q57" s="270"/>
      <c r="R57" s="271"/>
      <c r="S57" s="271"/>
      <c r="T57" s="271"/>
      <c r="U57" s="271"/>
    </row>
    <row r="58" spans="2:21" ht="23.25" hidden="1" customHeight="1" outlineLevel="1">
      <c r="B58" s="250"/>
      <c r="C58" s="267">
        <v>4</v>
      </c>
      <c r="D58" s="309"/>
      <c r="E58" s="274"/>
      <c r="F58" s="274"/>
      <c r="G58" s="275"/>
      <c r="H58" s="270"/>
      <c r="I58" s="271"/>
      <c r="J58" s="271"/>
      <c r="K58" s="250"/>
      <c r="M58" s="250"/>
      <c r="N58" s="267">
        <v>4</v>
      </c>
      <c r="O58" s="309"/>
      <c r="P58" s="274"/>
      <c r="Q58" s="270"/>
      <c r="R58" s="271"/>
      <c r="S58" s="271"/>
      <c r="T58" s="271"/>
      <c r="U58" s="271"/>
    </row>
    <row r="59" spans="2:21" ht="23.25" hidden="1" customHeight="1" outlineLevel="1">
      <c r="B59" s="250"/>
      <c r="C59" s="267">
        <v>5</v>
      </c>
      <c r="D59" s="309"/>
      <c r="E59" s="274"/>
      <c r="F59" s="274"/>
      <c r="G59" s="275"/>
      <c r="H59" s="270"/>
      <c r="I59" s="271"/>
      <c r="J59" s="271"/>
      <c r="K59" s="250"/>
      <c r="M59" s="250"/>
      <c r="N59" s="267">
        <v>5</v>
      </c>
      <c r="O59" s="309"/>
      <c r="P59" s="274"/>
      <c r="Q59" s="270"/>
      <c r="R59" s="271"/>
      <c r="S59" s="271"/>
      <c r="T59" s="271"/>
      <c r="U59" s="271"/>
    </row>
    <row r="60" spans="2:21" ht="23.25" hidden="1" customHeight="1" outlineLevel="1">
      <c r="B60" s="250"/>
      <c r="C60" s="267">
        <v>6</v>
      </c>
      <c r="D60" s="309"/>
      <c r="E60" s="272"/>
      <c r="F60" s="272"/>
      <c r="G60" s="273"/>
      <c r="H60" s="270"/>
      <c r="I60" s="271"/>
      <c r="J60" s="271"/>
      <c r="K60" s="250"/>
      <c r="M60" s="250"/>
      <c r="N60" s="267">
        <v>6</v>
      </c>
      <c r="O60" s="309"/>
      <c r="P60" s="272"/>
      <c r="Q60" s="270"/>
      <c r="R60" s="271"/>
      <c r="S60" s="271"/>
      <c r="T60" s="271"/>
      <c r="U60" s="271"/>
    </row>
    <row r="61" spans="2:21" ht="23.25" hidden="1" customHeight="1" outlineLevel="1">
      <c r="B61" s="250"/>
      <c r="C61" s="267">
        <v>7</v>
      </c>
      <c r="D61" s="309"/>
      <c r="E61" s="274"/>
      <c r="F61" s="274"/>
      <c r="G61" s="275"/>
      <c r="H61" s="276"/>
      <c r="I61" s="271"/>
      <c r="J61" s="271"/>
      <c r="K61" s="250"/>
      <c r="M61" s="250"/>
      <c r="N61" s="267">
        <v>7</v>
      </c>
      <c r="O61" s="309"/>
      <c r="P61" s="274"/>
      <c r="Q61" s="276"/>
      <c r="R61" s="271"/>
      <c r="S61" s="271"/>
      <c r="T61" s="271"/>
      <c r="U61" s="271"/>
    </row>
    <row r="62" spans="2:21" ht="23.25" hidden="1" customHeight="1" outlineLevel="1">
      <c r="B62" s="250"/>
      <c r="C62" s="267">
        <v>8</v>
      </c>
      <c r="D62" s="309"/>
      <c r="E62" s="274"/>
      <c r="F62" s="274"/>
      <c r="G62" s="275"/>
      <c r="H62" s="276"/>
      <c r="I62" s="271"/>
      <c r="J62" s="271"/>
      <c r="K62" s="250"/>
      <c r="M62" s="250"/>
      <c r="N62" s="267">
        <v>8</v>
      </c>
      <c r="O62" s="309"/>
      <c r="P62" s="274"/>
      <c r="Q62" s="276"/>
      <c r="R62" s="271"/>
      <c r="S62" s="271"/>
      <c r="T62" s="271"/>
      <c r="U62" s="271"/>
    </row>
    <row r="63" spans="2:21" ht="23.25" hidden="1" customHeight="1" outlineLevel="1">
      <c r="B63" s="250"/>
      <c r="C63" s="267">
        <v>9</v>
      </c>
      <c r="D63" s="309"/>
      <c r="E63" s="274"/>
      <c r="F63" s="274"/>
      <c r="G63" s="275"/>
      <c r="H63" s="276"/>
      <c r="I63" s="271"/>
      <c r="J63" s="271"/>
      <c r="K63" s="250"/>
      <c r="M63" s="250"/>
      <c r="N63" s="267">
        <v>9</v>
      </c>
      <c r="O63" s="309"/>
      <c r="P63" s="274"/>
      <c r="Q63" s="276"/>
      <c r="R63" s="271"/>
      <c r="S63" s="271"/>
      <c r="T63" s="271"/>
      <c r="U63" s="271"/>
    </row>
    <row r="64" spans="2:21" ht="23.25" hidden="1" customHeight="1" outlineLevel="1" thickBot="1">
      <c r="B64" s="250"/>
      <c r="C64" s="267">
        <v>10</v>
      </c>
      <c r="D64" s="311"/>
      <c r="E64" s="277"/>
      <c r="F64" s="277"/>
      <c r="G64" s="278"/>
      <c r="H64" s="276"/>
      <c r="I64" s="271"/>
      <c r="J64" s="271"/>
      <c r="K64" s="250"/>
      <c r="M64" s="250"/>
      <c r="N64" s="267">
        <v>10</v>
      </c>
      <c r="O64" s="311"/>
      <c r="P64" s="277"/>
      <c r="Q64" s="276"/>
      <c r="R64" s="271"/>
      <c r="S64" s="271"/>
      <c r="T64" s="271"/>
      <c r="U64" s="271"/>
    </row>
    <row r="65" spans="2:21" ht="36" customHeight="1" collapsed="1" thickBot="1">
      <c r="B65" s="250"/>
      <c r="C65" s="279"/>
      <c r="D65" s="280"/>
      <c r="E65" s="280"/>
      <c r="F65" s="280"/>
      <c r="G65" s="280"/>
      <c r="H65" s="281"/>
      <c r="I65" s="347" t="s">
        <v>57</v>
      </c>
      <c r="J65" s="282">
        <f>SUM(J55:J64)</f>
        <v>0</v>
      </c>
      <c r="K65" s="250"/>
      <c r="M65" s="250"/>
      <c r="N65" s="279"/>
      <c r="O65" s="280"/>
      <c r="P65" s="280" t="s">
        <v>57</v>
      </c>
      <c r="Q65" s="332">
        <f t="shared" ref="Q65:R65" si="9">SUM(Q55:Q64)</f>
        <v>0</v>
      </c>
      <c r="R65" s="332">
        <f t="shared" si="9"/>
        <v>0</v>
      </c>
      <c r="S65" s="332">
        <f>SUM(S55:S64)</f>
        <v>0</v>
      </c>
      <c r="T65" s="332">
        <f t="shared" ref="T65:U65" si="10">SUM(T55:T64)</f>
        <v>0</v>
      </c>
      <c r="U65" s="332">
        <f t="shared" si="10"/>
        <v>0</v>
      </c>
    </row>
    <row r="66" spans="2:21" ht="18" customHeight="1">
      <c r="B66" s="250"/>
      <c r="C66" s="285"/>
      <c r="D66" s="285"/>
      <c r="E66" s="286"/>
      <c r="F66" s="286"/>
      <c r="G66" s="286"/>
      <c r="H66" s="287"/>
      <c r="I66" s="288"/>
      <c r="J66" s="288"/>
      <c r="K66" s="250"/>
      <c r="M66" s="250"/>
      <c r="N66" s="285"/>
      <c r="O66" s="285"/>
      <c r="P66" s="286"/>
      <c r="Q66" s="287"/>
      <c r="R66" s="288"/>
      <c r="S66" s="288"/>
      <c r="T66" s="288"/>
      <c r="U66" s="288"/>
    </row>
    <row r="67" spans="2:21" ht="30" thickBot="1">
      <c r="B67" s="250"/>
      <c r="C67" s="312" t="s">
        <v>308</v>
      </c>
      <c r="D67" s="263"/>
      <c r="E67" s="264"/>
      <c r="F67" s="264"/>
      <c r="G67" s="264"/>
      <c r="H67" s="250"/>
      <c r="I67" s="250"/>
      <c r="J67" s="250"/>
      <c r="K67" s="250"/>
      <c r="M67" s="250"/>
      <c r="N67" s="312" t="s">
        <v>308</v>
      </c>
      <c r="O67" s="263"/>
      <c r="P67" s="264"/>
      <c r="Q67" s="250"/>
      <c r="R67" s="250"/>
      <c r="S67" s="250"/>
      <c r="T67" s="250"/>
      <c r="U67" s="250"/>
    </row>
    <row r="68" spans="2:21" ht="43.5" customHeight="1" thickBot="1">
      <c r="B68" s="250"/>
      <c r="C68" s="265" t="s">
        <v>46</v>
      </c>
      <c r="D68" s="406" t="s">
        <v>47</v>
      </c>
      <c r="E68" s="407"/>
      <c r="F68" s="407"/>
      <c r="G68" s="408"/>
      <c r="H68" s="265" t="s">
        <v>304</v>
      </c>
      <c r="I68" s="265" t="s">
        <v>305</v>
      </c>
      <c r="J68" s="266" t="s">
        <v>51</v>
      </c>
      <c r="K68" s="250"/>
      <c r="M68" s="250"/>
      <c r="N68" s="265" t="str">
        <f>N$12</f>
        <v>No.</v>
      </c>
      <c r="O68" s="406" t="s">
        <v>47</v>
      </c>
      <c r="P68" s="407"/>
      <c r="Q68" s="265" t="str">
        <f>Q$12</f>
        <v>งบประมาณ</v>
      </c>
      <c r="R68" s="333" t="str">
        <f>R$12</f>
        <v>ค่าใช้จ่าย
ที่เกิดขึ้นจริง</v>
      </c>
      <c r="S68" s="266" t="str">
        <f>S$12</f>
        <v>ค่าใช้จ่าย
ค้างจ่าย</v>
      </c>
      <c r="T68" s="266" t="str">
        <f>T$12</f>
        <v>รวม
ค่าใช้จ่าย</v>
      </c>
      <c r="U68" s="266" t="str">
        <f>U$12</f>
        <v>คงเหลือ</v>
      </c>
    </row>
    <row r="69" spans="2:21" ht="23.25" customHeight="1">
      <c r="B69" s="250"/>
      <c r="C69" s="267">
        <v>1</v>
      </c>
      <c r="D69" s="310"/>
      <c r="E69" s="268"/>
      <c r="F69" s="268"/>
      <c r="G69" s="269"/>
      <c r="H69" s="270"/>
      <c r="I69" s="271"/>
      <c r="J69" s="271"/>
      <c r="K69" s="250"/>
      <c r="M69" s="250"/>
      <c r="N69" s="267">
        <v>1</v>
      </c>
      <c r="O69" s="310"/>
      <c r="P69" s="268"/>
      <c r="Q69" s="270"/>
      <c r="R69" s="271"/>
      <c r="S69" s="271"/>
      <c r="T69" s="271"/>
      <c r="U69" s="271"/>
    </row>
    <row r="70" spans="2:21" ht="23.25" customHeight="1" thickBot="1">
      <c r="B70" s="250"/>
      <c r="C70" s="267">
        <v>2</v>
      </c>
      <c r="D70" s="309"/>
      <c r="E70" s="272"/>
      <c r="F70" s="272"/>
      <c r="G70" s="273"/>
      <c r="H70" s="270"/>
      <c r="I70" s="271"/>
      <c r="J70" s="271"/>
      <c r="K70" s="250"/>
      <c r="M70" s="250"/>
      <c r="N70" s="267">
        <v>2</v>
      </c>
      <c r="O70" s="309"/>
      <c r="P70" s="272"/>
      <c r="Q70" s="270"/>
      <c r="R70" s="271"/>
      <c r="S70" s="271"/>
      <c r="T70" s="271"/>
      <c r="U70" s="271"/>
    </row>
    <row r="71" spans="2:21" ht="23.25" hidden="1" customHeight="1" outlineLevel="1">
      <c r="B71" s="250"/>
      <c r="C71" s="267">
        <v>3</v>
      </c>
      <c r="D71" s="309"/>
      <c r="E71" s="272"/>
      <c r="F71" s="272"/>
      <c r="G71" s="273"/>
      <c r="H71" s="270"/>
      <c r="I71" s="271"/>
      <c r="J71" s="271"/>
      <c r="K71" s="250"/>
      <c r="M71" s="250"/>
      <c r="N71" s="267">
        <v>3</v>
      </c>
      <c r="O71" s="309"/>
      <c r="P71" s="272"/>
      <c r="Q71" s="270"/>
      <c r="R71" s="271"/>
      <c r="S71" s="271"/>
      <c r="T71" s="271"/>
      <c r="U71" s="271"/>
    </row>
    <row r="72" spans="2:21" ht="23.25" hidden="1" customHeight="1" outlineLevel="1">
      <c r="B72" s="250"/>
      <c r="C72" s="267">
        <v>4</v>
      </c>
      <c r="D72" s="309"/>
      <c r="E72" s="274"/>
      <c r="F72" s="274"/>
      <c r="G72" s="275"/>
      <c r="H72" s="270"/>
      <c r="I72" s="271"/>
      <c r="J72" s="271"/>
      <c r="K72" s="250"/>
      <c r="M72" s="250"/>
      <c r="N72" s="267">
        <v>4</v>
      </c>
      <c r="O72" s="309"/>
      <c r="P72" s="274"/>
      <c r="Q72" s="270"/>
      <c r="R72" s="271"/>
      <c r="S72" s="271"/>
      <c r="T72" s="271"/>
      <c r="U72" s="271"/>
    </row>
    <row r="73" spans="2:21" ht="23.25" hidden="1" customHeight="1" outlineLevel="1">
      <c r="B73" s="250"/>
      <c r="C73" s="267">
        <v>5</v>
      </c>
      <c r="D73" s="309"/>
      <c r="E73" s="274"/>
      <c r="F73" s="274"/>
      <c r="G73" s="275"/>
      <c r="H73" s="270"/>
      <c r="I73" s="271"/>
      <c r="J73" s="271"/>
      <c r="K73" s="250"/>
      <c r="M73" s="250"/>
      <c r="N73" s="267">
        <v>5</v>
      </c>
      <c r="O73" s="309"/>
      <c r="P73" s="274"/>
      <c r="Q73" s="270"/>
      <c r="R73" s="271"/>
      <c r="S73" s="271"/>
      <c r="T73" s="271"/>
      <c r="U73" s="271"/>
    </row>
    <row r="74" spans="2:21" ht="23.25" hidden="1" customHeight="1" outlineLevel="1">
      <c r="B74" s="250"/>
      <c r="C74" s="267">
        <v>6</v>
      </c>
      <c r="D74" s="309"/>
      <c r="E74" s="272"/>
      <c r="F74" s="272"/>
      <c r="G74" s="273"/>
      <c r="H74" s="270"/>
      <c r="I74" s="271"/>
      <c r="J74" s="271"/>
      <c r="K74" s="250"/>
      <c r="M74" s="250"/>
      <c r="N74" s="267">
        <v>6</v>
      </c>
      <c r="O74" s="309"/>
      <c r="P74" s="272"/>
      <c r="Q74" s="270"/>
      <c r="R74" s="271"/>
      <c r="S74" s="271"/>
      <c r="T74" s="271"/>
      <c r="U74" s="271"/>
    </row>
    <row r="75" spans="2:21" ht="23.25" hidden="1" customHeight="1" outlineLevel="1">
      <c r="B75" s="250"/>
      <c r="C75" s="267">
        <v>7</v>
      </c>
      <c r="D75" s="309"/>
      <c r="E75" s="274"/>
      <c r="F75" s="274"/>
      <c r="G75" s="275"/>
      <c r="H75" s="276"/>
      <c r="I75" s="271"/>
      <c r="J75" s="271"/>
      <c r="K75" s="250"/>
      <c r="M75" s="250"/>
      <c r="N75" s="267">
        <v>7</v>
      </c>
      <c r="O75" s="309"/>
      <c r="P75" s="274"/>
      <c r="Q75" s="276"/>
      <c r="R75" s="271"/>
      <c r="S75" s="271"/>
      <c r="T75" s="271"/>
      <c r="U75" s="271"/>
    </row>
    <row r="76" spans="2:21" ht="23.25" hidden="1" customHeight="1" outlineLevel="1">
      <c r="B76" s="250"/>
      <c r="C76" s="267">
        <v>8</v>
      </c>
      <c r="D76" s="309"/>
      <c r="E76" s="274"/>
      <c r="F76" s="274"/>
      <c r="G76" s="275"/>
      <c r="H76" s="276"/>
      <c r="I76" s="271"/>
      <c r="J76" s="271"/>
      <c r="K76" s="250"/>
      <c r="M76" s="250"/>
      <c r="N76" s="267">
        <v>8</v>
      </c>
      <c r="O76" s="309"/>
      <c r="P76" s="274"/>
      <c r="Q76" s="276"/>
      <c r="R76" s="271"/>
      <c r="S76" s="271"/>
      <c r="T76" s="271"/>
      <c r="U76" s="271"/>
    </row>
    <row r="77" spans="2:21" ht="23.25" hidden="1" customHeight="1" outlineLevel="1">
      <c r="B77" s="250"/>
      <c r="C77" s="267">
        <v>9</v>
      </c>
      <c r="D77" s="309"/>
      <c r="E77" s="274"/>
      <c r="F77" s="274"/>
      <c r="G77" s="275"/>
      <c r="H77" s="276"/>
      <c r="I77" s="271"/>
      <c r="J77" s="271"/>
      <c r="K77" s="250"/>
      <c r="M77" s="250"/>
      <c r="N77" s="267">
        <v>9</v>
      </c>
      <c r="O77" s="309"/>
      <c r="P77" s="274"/>
      <c r="Q77" s="276"/>
      <c r="R77" s="271"/>
      <c r="S77" s="271"/>
      <c r="T77" s="271"/>
      <c r="U77" s="271"/>
    </row>
    <row r="78" spans="2:21" ht="23.25" hidden="1" customHeight="1" outlineLevel="1" thickBot="1">
      <c r="B78" s="250"/>
      <c r="C78" s="267">
        <v>10</v>
      </c>
      <c r="D78" s="311"/>
      <c r="E78" s="277"/>
      <c r="F78" s="277"/>
      <c r="G78" s="278"/>
      <c r="H78" s="276"/>
      <c r="I78" s="271"/>
      <c r="J78" s="271"/>
      <c r="K78" s="250"/>
      <c r="M78" s="250"/>
      <c r="N78" s="267">
        <v>10</v>
      </c>
      <c r="O78" s="311"/>
      <c r="P78" s="277"/>
      <c r="Q78" s="276"/>
      <c r="R78" s="271"/>
      <c r="S78" s="271"/>
      <c r="T78" s="271"/>
      <c r="U78" s="271"/>
    </row>
    <row r="79" spans="2:21" ht="36" customHeight="1" collapsed="1" thickBot="1">
      <c r="B79" s="250"/>
      <c r="C79" s="279"/>
      <c r="D79" s="280"/>
      <c r="E79" s="280"/>
      <c r="F79" s="280"/>
      <c r="G79" s="280"/>
      <c r="H79" s="281"/>
      <c r="I79" s="347" t="s">
        <v>57</v>
      </c>
      <c r="J79" s="282">
        <f>SUM(J69:J78)</f>
        <v>0</v>
      </c>
      <c r="K79" s="250"/>
      <c r="M79" s="250"/>
      <c r="N79" s="279"/>
      <c r="O79" s="280"/>
      <c r="P79" s="280" t="s">
        <v>57</v>
      </c>
      <c r="Q79" s="332">
        <f t="shared" ref="Q79:R79" si="11">SUM(Q69:Q78)</f>
        <v>0</v>
      </c>
      <c r="R79" s="332">
        <f t="shared" si="11"/>
        <v>0</v>
      </c>
      <c r="S79" s="332">
        <f>SUM(S69:S78)</f>
        <v>0</v>
      </c>
      <c r="T79" s="332">
        <f t="shared" ref="T79:U79" si="12">SUM(T69:T78)</f>
        <v>0</v>
      </c>
      <c r="U79" s="332">
        <f t="shared" si="12"/>
        <v>0</v>
      </c>
    </row>
    <row r="80" spans="2:21" ht="18" customHeight="1">
      <c r="B80" s="250"/>
      <c r="C80" s="285"/>
      <c r="D80" s="285"/>
      <c r="E80" s="286"/>
      <c r="F80" s="286"/>
      <c r="G80" s="286"/>
      <c r="H80" s="287"/>
      <c r="I80" s="288"/>
      <c r="J80" s="288"/>
      <c r="K80" s="250"/>
      <c r="M80" s="250"/>
      <c r="N80" s="285"/>
      <c r="O80" s="285"/>
      <c r="P80" s="286"/>
      <c r="Q80" s="287"/>
      <c r="R80" s="288"/>
      <c r="S80" s="288"/>
      <c r="T80" s="288"/>
      <c r="U80" s="288"/>
    </row>
    <row r="81" spans="1:21" ht="23.25" customHeight="1">
      <c r="B81" s="250"/>
      <c r="C81" s="391" t="s">
        <v>72</v>
      </c>
      <c r="D81" s="289"/>
      <c r="E81" s="250"/>
      <c r="F81" s="250"/>
      <c r="G81" s="250"/>
      <c r="H81" s="250"/>
      <c r="I81" s="250"/>
      <c r="J81" s="250"/>
      <c r="K81" s="250"/>
      <c r="M81" s="250"/>
      <c r="N81" s="296"/>
      <c r="O81" s="296"/>
      <c r="P81" s="250"/>
      <c r="Q81" s="250"/>
      <c r="R81" s="295"/>
      <c r="S81" s="298"/>
      <c r="T81" s="298"/>
      <c r="U81" s="298"/>
    </row>
    <row r="82" spans="1:21" ht="26.25" customHeight="1">
      <c r="B82" s="250"/>
      <c r="C82" s="390" t="s">
        <v>576</v>
      </c>
      <c r="D82" s="290"/>
      <c r="E82" s="290"/>
      <c r="F82" s="290"/>
      <c r="G82" s="290"/>
      <c r="H82" s="290"/>
      <c r="I82" s="286" t="s">
        <v>73</v>
      </c>
      <c r="J82" s="288"/>
      <c r="K82" s="250"/>
      <c r="M82" s="250"/>
      <c r="N82" s="296"/>
      <c r="O82" s="296"/>
      <c r="P82" s="250"/>
      <c r="Q82" s="250"/>
      <c r="R82" s="295"/>
      <c r="S82" s="298"/>
      <c r="T82" s="298"/>
      <c r="U82" s="298"/>
    </row>
    <row r="83" spans="1:21" ht="26.25" customHeight="1">
      <c r="B83" s="250"/>
      <c r="C83" s="290"/>
      <c r="D83" s="290"/>
      <c r="E83" s="290"/>
      <c r="F83" s="290"/>
      <c r="G83" s="290"/>
      <c r="H83" s="290"/>
      <c r="I83" s="286" t="s">
        <v>74</v>
      </c>
      <c r="J83" s="288"/>
      <c r="K83" s="250"/>
      <c r="M83" s="250"/>
      <c r="N83" s="296"/>
      <c r="O83" s="296"/>
      <c r="P83" s="250"/>
      <c r="Q83" s="250"/>
      <c r="R83" s="295"/>
      <c r="S83" s="298"/>
      <c r="T83" s="298"/>
      <c r="U83" s="298"/>
    </row>
    <row r="84" spans="1:21" ht="26.25" customHeight="1">
      <c r="B84" s="250"/>
      <c r="C84" s="290"/>
      <c r="D84" s="290"/>
      <c r="E84" s="290"/>
      <c r="F84" s="290"/>
      <c r="G84" s="290"/>
      <c r="H84" s="290"/>
      <c r="I84" s="286" t="s">
        <v>309</v>
      </c>
      <c r="J84" s="288"/>
      <c r="K84" s="250"/>
      <c r="M84" s="250"/>
      <c r="N84" s="296"/>
      <c r="O84" s="296"/>
      <c r="P84" s="250"/>
      <c r="Q84" s="250"/>
      <c r="R84" s="295"/>
      <c r="S84" s="298"/>
      <c r="T84" s="298"/>
      <c r="U84" s="298"/>
    </row>
    <row r="85" spans="1:21" ht="26.25" customHeight="1">
      <c r="B85" s="250"/>
      <c r="C85" s="290"/>
      <c r="D85" s="290"/>
      <c r="E85" s="290"/>
      <c r="F85" s="290"/>
      <c r="G85" s="290"/>
      <c r="H85" s="290"/>
      <c r="I85" s="286" t="s">
        <v>310</v>
      </c>
      <c r="J85" s="288"/>
      <c r="K85" s="250"/>
      <c r="M85" s="250"/>
      <c r="N85" s="296"/>
      <c r="O85" s="296"/>
      <c r="P85" s="250"/>
      <c r="Q85" s="250"/>
      <c r="R85" s="295"/>
      <c r="S85" s="298"/>
      <c r="T85" s="298"/>
      <c r="U85" s="298"/>
    </row>
    <row r="86" spans="1:21" ht="26.25" customHeight="1">
      <c r="B86" s="250"/>
      <c r="C86" s="290"/>
      <c r="D86" s="290"/>
      <c r="E86" s="290"/>
      <c r="F86" s="290"/>
      <c r="G86" s="290"/>
      <c r="H86" s="290"/>
      <c r="I86" s="286" t="s">
        <v>311</v>
      </c>
      <c r="J86" s="288"/>
      <c r="K86" s="250"/>
      <c r="M86" s="250"/>
      <c r="N86" s="296"/>
      <c r="O86" s="296"/>
      <c r="P86" s="250"/>
      <c r="Q86" s="250"/>
      <c r="R86" s="295"/>
      <c r="S86" s="298"/>
      <c r="T86" s="298"/>
      <c r="U86" s="298"/>
    </row>
    <row r="87" spans="1:21" ht="26.25" customHeight="1">
      <c r="B87" s="250"/>
      <c r="C87" s="290"/>
      <c r="D87" s="290"/>
      <c r="E87" s="290"/>
      <c r="F87" s="290"/>
      <c r="G87" s="290"/>
      <c r="H87" s="290"/>
      <c r="I87" s="286"/>
      <c r="J87" s="288"/>
      <c r="K87" s="250"/>
      <c r="M87" s="250"/>
      <c r="N87" s="296"/>
      <c r="O87" s="296"/>
      <c r="P87" s="250"/>
      <c r="Q87" s="250"/>
      <c r="R87" s="295"/>
      <c r="S87" s="298"/>
      <c r="T87" s="298"/>
      <c r="U87" s="298"/>
    </row>
    <row r="88" spans="1:21" ht="26.25" customHeight="1" thickBot="1">
      <c r="B88" s="250"/>
      <c r="C88" s="250"/>
      <c r="D88" s="250"/>
      <c r="E88" s="250"/>
      <c r="F88" s="250"/>
      <c r="G88" s="250"/>
      <c r="H88" s="250"/>
      <c r="I88" s="291" t="s">
        <v>75</v>
      </c>
      <c r="J88" s="292">
        <f>SUM(J82:J87)</f>
        <v>0</v>
      </c>
      <c r="K88" s="250"/>
      <c r="M88" s="250"/>
      <c r="N88" s="296"/>
      <c r="O88" s="296"/>
      <c r="P88" s="250"/>
      <c r="Q88" s="250"/>
      <c r="R88" s="295"/>
      <c r="S88" s="298"/>
      <c r="T88" s="298"/>
      <c r="U88" s="298"/>
    </row>
    <row r="89" spans="1:21" ht="23.25" customHeight="1" thickTop="1">
      <c r="A89" s="250"/>
      <c r="B89" s="250"/>
      <c r="C89" s="285"/>
      <c r="D89" s="285"/>
      <c r="E89" s="286"/>
      <c r="F89" s="286"/>
      <c r="G89" s="286"/>
      <c r="H89" s="287"/>
      <c r="I89" s="293"/>
      <c r="J89" s="293"/>
      <c r="K89" s="250"/>
      <c r="M89" s="250"/>
      <c r="N89" s="296"/>
      <c r="O89" s="296"/>
      <c r="P89" s="250"/>
      <c r="Q89" s="250"/>
      <c r="R89" s="295"/>
      <c r="S89" s="298"/>
      <c r="T89" s="298"/>
      <c r="U89" s="298"/>
    </row>
    <row r="90" spans="1:21" s="294" customFormat="1" ht="23.25" customHeight="1">
      <c r="A90" s="295"/>
      <c r="B90" s="295"/>
      <c r="C90" s="296"/>
      <c r="D90" s="296"/>
      <c r="E90" s="264"/>
      <c r="F90" s="264"/>
      <c r="G90" s="264"/>
      <c r="H90" s="295"/>
      <c r="I90" s="286" t="s">
        <v>588</v>
      </c>
      <c r="J90" s="288">
        <v>0</v>
      </c>
      <c r="K90" s="295"/>
      <c r="L90" s="398"/>
      <c r="M90" s="295"/>
      <c r="N90" s="296"/>
      <c r="O90" s="296"/>
      <c r="P90" s="250"/>
      <c r="Q90" s="250"/>
      <c r="R90" s="295"/>
      <c r="S90" s="298"/>
      <c r="T90" s="298"/>
      <c r="U90" s="298"/>
    </row>
    <row r="91" spans="1:21" s="294" customFormat="1" ht="23.25" customHeight="1">
      <c r="A91" s="295"/>
      <c r="B91" s="295"/>
      <c r="C91" s="296"/>
      <c r="D91" s="296"/>
      <c r="E91" s="264"/>
      <c r="F91" s="264"/>
      <c r="G91" s="264"/>
      <c r="H91" s="295"/>
      <c r="I91" s="286" t="s">
        <v>75</v>
      </c>
      <c r="J91" s="288">
        <f>J88</f>
        <v>0</v>
      </c>
      <c r="K91" s="295"/>
      <c r="L91" s="398"/>
      <c r="M91" s="295"/>
      <c r="N91" s="296"/>
      <c r="O91" s="296"/>
      <c r="P91" s="250"/>
      <c r="Q91" s="250"/>
      <c r="R91" s="295"/>
      <c r="S91" s="298"/>
      <c r="T91" s="298"/>
      <c r="U91" s="298"/>
    </row>
    <row r="92" spans="1:21" s="294" customFormat="1" ht="23.25" customHeight="1" thickBot="1">
      <c r="A92" s="295"/>
      <c r="B92" s="295"/>
      <c r="C92" s="296"/>
      <c r="D92" s="296"/>
      <c r="E92" s="264"/>
      <c r="F92" s="264"/>
      <c r="G92" s="264"/>
      <c r="H92" s="295"/>
      <c r="I92" s="291" t="s">
        <v>78</v>
      </c>
      <c r="J92" s="292">
        <f>J90-J91</f>
        <v>0</v>
      </c>
      <c r="K92" s="295"/>
      <c r="L92" s="398"/>
      <c r="M92" s="295"/>
      <c r="N92" s="296"/>
      <c r="O92" s="296"/>
      <c r="P92" s="250"/>
      <c r="Q92" s="250"/>
      <c r="R92" s="295"/>
      <c r="S92" s="298"/>
      <c r="T92" s="298"/>
      <c r="U92" s="298"/>
    </row>
    <row r="93" spans="1:21" s="294" customFormat="1" ht="23.25" customHeight="1" thickTop="1">
      <c r="A93" s="295"/>
      <c r="B93" s="295"/>
      <c r="C93" s="296"/>
      <c r="D93" s="296"/>
      <c r="E93" s="264"/>
      <c r="F93" s="264"/>
      <c r="G93" s="264"/>
      <c r="H93" s="295"/>
      <c r="I93" s="286" t="s">
        <v>79</v>
      </c>
      <c r="J93" s="297" t="e">
        <f>J92/J90</f>
        <v>#DIV/0!</v>
      </c>
      <c r="K93" s="295"/>
      <c r="L93" s="398"/>
      <c r="M93" s="295"/>
      <c r="N93" s="296"/>
      <c r="O93" s="296"/>
      <c r="P93" s="250"/>
      <c r="Q93" s="250"/>
      <c r="R93" s="295"/>
      <c r="S93" s="298"/>
      <c r="T93" s="298"/>
      <c r="U93" s="298"/>
    </row>
    <row r="94" spans="1:21" s="294" customFormat="1" ht="23.25" customHeight="1">
      <c r="A94" s="295"/>
      <c r="B94" s="295"/>
      <c r="C94" s="296"/>
      <c r="D94" s="296"/>
      <c r="E94" s="284"/>
      <c r="F94" s="284"/>
      <c r="G94" s="284"/>
      <c r="H94" s="295"/>
      <c r="I94" s="295"/>
      <c r="J94" s="298"/>
      <c r="K94" s="295"/>
      <c r="L94" s="398"/>
      <c r="M94" s="295"/>
      <c r="N94" s="296"/>
      <c r="O94" s="296"/>
      <c r="P94" s="250"/>
      <c r="Q94" s="250"/>
      <c r="R94" s="295"/>
      <c r="S94" s="298"/>
      <c r="T94" s="298"/>
      <c r="U94" s="298"/>
    </row>
    <row r="95" spans="1:21" ht="23.25" customHeight="1">
      <c r="A95" s="250"/>
      <c r="B95" s="250"/>
      <c r="C95" s="296"/>
      <c r="D95" s="296"/>
      <c r="E95" s="250"/>
      <c r="F95" s="250"/>
      <c r="G95" s="250"/>
      <c r="H95" s="250"/>
      <c r="I95" s="295"/>
      <c r="J95" s="298"/>
      <c r="K95" s="250"/>
      <c r="M95" s="250"/>
      <c r="N95" s="296"/>
      <c r="O95" s="296"/>
      <c r="P95" s="250"/>
      <c r="Q95" s="250"/>
      <c r="R95" s="295"/>
      <c r="S95" s="298"/>
      <c r="T95" s="298"/>
      <c r="U95" s="298"/>
    </row>
    <row r="96" spans="1:21" ht="12" customHeight="1">
      <c r="A96" s="250"/>
      <c r="B96" s="250"/>
      <c r="C96" s="296"/>
      <c r="D96" s="296"/>
      <c r="E96" s="250"/>
      <c r="F96" s="250"/>
      <c r="G96" s="250"/>
      <c r="H96" s="250"/>
      <c r="I96" s="250"/>
      <c r="J96" s="250"/>
      <c r="K96" s="250"/>
      <c r="M96" s="250"/>
      <c r="N96" s="296"/>
      <c r="O96" s="296"/>
      <c r="P96" s="250"/>
      <c r="Q96" s="250"/>
      <c r="R96" s="250"/>
      <c r="S96" s="250"/>
      <c r="T96" s="250"/>
      <c r="U96" s="250"/>
    </row>
    <row r="97" spans="1:21" s="294" customFormat="1" ht="23.25" customHeight="1">
      <c r="A97" s="295"/>
      <c r="B97" s="295"/>
      <c r="C97" s="296"/>
      <c r="D97" s="296"/>
      <c r="E97" s="264"/>
      <c r="F97" s="264"/>
      <c r="G97" s="264"/>
      <c r="H97" s="295"/>
      <c r="I97" s="295"/>
      <c r="J97" s="295"/>
      <c r="K97" s="295"/>
      <c r="L97" s="398"/>
      <c r="M97" s="295"/>
      <c r="N97" s="296"/>
      <c r="O97" s="296"/>
      <c r="P97" s="264"/>
      <c r="Q97" s="295"/>
      <c r="R97" s="295"/>
      <c r="S97" s="295"/>
      <c r="T97" s="295"/>
      <c r="U97" s="295"/>
    </row>
    <row r="98" spans="1:21" s="294" customFormat="1" ht="23.25" customHeight="1">
      <c r="C98" s="299"/>
      <c r="D98" s="299"/>
      <c r="E98" s="300"/>
      <c r="F98" s="300"/>
      <c r="G98" s="300"/>
      <c r="L98" s="398"/>
      <c r="N98" s="299"/>
      <c r="O98" s="299"/>
      <c r="P98" s="300"/>
    </row>
    <row r="99" spans="1:21" s="294" customFormat="1" ht="23.25" customHeight="1">
      <c r="C99" s="301"/>
      <c r="D99" s="301"/>
      <c r="E99" s="302"/>
      <c r="F99" s="302"/>
      <c r="G99" s="302"/>
      <c r="L99" s="398"/>
      <c r="N99" s="301"/>
      <c r="O99" s="301"/>
      <c r="P99" s="302"/>
    </row>
    <row r="100" spans="1:21" s="294" customFormat="1" ht="23.25" customHeight="1">
      <c r="C100" s="299"/>
      <c r="D100" s="299"/>
      <c r="E100" s="300"/>
      <c r="F100" s="300"/>
      <c r="G100" s="300"/>
      <c r="L100" s="398"/>
      <c r="N100" s="299"/>
      <c r="O100" s="299"/>
      <c r="P100" s="300"/>
    </row>
    <row r="101" spans="1:21" s="294" customFormat="1" ht="23.25" customHeight="1">
      <c r="C101" s="405"/>
      <c r="D101" s="405"/>
      <c r="E101" s="405"/>
      <c r="F101" s="302"/>
      <c r="G101" s="302"/>
      <c r="L101" s="398"/>
      <c r="N101" s="405"/>
      <c r="O101" s="405"/>
      <c r="P101" s="405"/>
    </row>
    <row r="102" spans="1:21" s="294" customFormat="1" ht="23.25" customHeight="1">
      <c r="C102" s="303"/>
      <c r="D102" s="303"/>
      <c r="E102" s="303"/>
      <c r="F102" s="303"/>
      <c r="G102" s="303"/>
      <c r="L102" s="398"/>
      <c r="N102" s="303"/>
      <c r="O102" s="303"/>
      <c r="P102" s="303"/>
    </row>
    <row r="103" spans="1:21" s="294" customFormat="1" ht="23.25" customHeight="1">
      <c r="C103" s="299"/>
      <c r="D103" s="299"/>
      <c r="E103" s="300"/>
      <c r="F103" s="300"/>
      <c r="G103" s="300"/>
      <c r="L103" s="398"/>
      <c r="N103" s="299"/>
      <c r="O103" s="299"/>
      <c r="P103" s="300"/>
    </row>
    <row r="104" spans="1:21" s="294" customFormat="1" ht="23.25" customHeight="1">
      <c r="C104" s="299"/>
      <c r="D104" s="299"/>
      <c r="E104" s="300"/>
      <c r="F104" s="300"/>
      <c r="G104" s="300"/>
      <c r="L104" s="398"/>
      <c r="N104" s="299"/>
      <c r="O104" s="299"/>
      <c r="P104" s="300"/>
    </row>
    <row r="105" spans="1:21" s="294" customFormat="1" ht="23.25" customHeight="1">
      <c r="C105" s="299"/>
      <c r="D105" s="299"/>
      <c r="E105" s="300"/>
      <c r="F105" s="300"/>
      <c r="G105" s="300"/>
      <c r="L105" s="398"/>
      <c r="N105" s="299"/>
      <c r="O105" s="299"/>
      <c r="P105" s="300"/>
    </row>
    <row r="106" spans="1:21" s="294" customFormat="1" ht="23.25" customHeight="1">
      <c r="C106" s="299"/>
      <c r="D106" s="299"/>
      <c r="E106" s="300"/>
      <c r="F106" s="300"/>
      <c r="G106" s="300"/>
      <c r="L106" s="398"/>
      <c r="N106" s="299"/>
      <c r="O106" s="299"/>
      <c r="P106" s="300"/>
    </row>
    <row r="107" spans="1:21" s="294" customFormat="1" ht="23.25" customHeight="1">
      <c r="C107" s="299"/>
      <c r="D107" s="299"/>
      <c r="E107" s="300"/>
      <c r="F107" s="300"/>
      <c r="G107" s="300"/>
      <c r="L107" s="398"/>
      <c r="N107" s="299"/>
      <c r="O107" s="299"/>
      <c r="P107" s="300"/>
    </row>
    <row r="108" spans="1:21" s="294" customFormat="1" ht="23.25" customHeight="1">
      <c r="C108" s="299"/>
      <c r="D108" s="299"/>
      <c r="E108" s="300"/>
      <c r="F108" s="300"/>
      <c r="G108" s="300"/>
      <c r="L108" s="398"/>
      <c r="N108" s="299"/>
      <c r="O108" s="299"/>
      <c r="P108" s="300"/>
    </row>
    <row r="109" spans="1:21" s="294" customFormat="1" ht="23.25" customHeight="1">
      <c r="C109" s="299"/>
      <c r="D109" s="299"/>
      <c r="E109" s="300"/>
      <c r="F109" s="300"/>
      <c r="G109" s="300"/>
      <c r="L109" s="398"/>
      <c r="N109" s="299"/>
      <c r="O109" s="299"/>
      <c r="P109" s="300"/>
    </row>
    <row r="110" spans="1:21" s="294" customFormat="1" ht="23.25" customHeight="1">
      <c r="C110" s="299"/>
      <c r="D110" s="299"/>
      <c r="E110" s="300"/>
      <c r="F110" s="300"/>
      <c r="G110" s="300"/>
      <c r="L110" s="398"/>
      <c r="N110" s="299"/>
      <c r="O110" s="299"/>
      <c r="P110" s="300"/>
    </row>
    <row r="111" spans="1:21" s="294" customFormat="1" ht="23.25" customHeight="1">
      <c r="C111" s="299"/>
      <c r="D111" s="299"/>
      <c r="E111" s="300"/>
      <c r="F111" s="300"/>
      <c r="G111" s="300"/>
      <c r="L111" s="398"/>
      <c r="N111" s="299"/>
      <c r="O111" s="299"/>
      <c r="P111" s="300"/>
    </row>
    <row r="112" spans="1:21" s="294" customFormat="1" ht="23.25" customHeight="1">
      <c r="C112" s="303"/>
      <c r="D112" s="303"/>
      <c r="E112" s="302"/>
      <c r="F112" s="302"/>
      <c r="G112" s="302"/>
      <c r="L112" s="398"/>
      <c r="N112" s="303"/>
      <c r="O112" s="303"/>
      <c r="P112" s="302"/>
    </row>
    <row r="113" spans="3:16" s="294" customFormat="1" ht="23.25" customHeight="1">
      <c r="C113" s="299"/>
      <c r="D113" s="299"/>
      <c r="E113" s="300"/>
      <c r="F113" s="300"/>
      <c r="G113" s="300"/>
      <c r="L113" s="398"/>
      <c r="N113" s="299"/>
      <c r="O113" s="299"/>
      <c r="P113" s="300"/>
    </row>
    <row r="114" spans="3:16" s="294" customFormat="1" ht="23.25" customHeight="1">
      <c r="C114" s="301"/>
      <c r="D114" s="301"/>
      <c r="E114" s="302"/>
      <c r="F114" s="302"/>
      <c r="G114" s="302"/>
      <c r="L114" s="398"/>
      <c r="N114" s="301"/>
      <c r="O114" s="301"/>
      <c r="P114" s="302"/>
    </row>
    <row r="115" spans="3:16" s="294" customFormat="1" ht="23.25" customHeight="1">
      <c r="C115" s="299"/>
      <c r="D115" s="299"/>
      <c r="E115" s="300"/>
      <c r="F115" s="300"/>
      <c r="G115" s="300"/>
      <c r="L115" s="398"/>
      <c r="N115" s="299"/>
      <c r="O115" s="299"/>
      <c r="P115" s="300"/>
    </row>
    <row r="116" spans="3:16" s="294" customFormat="1" ht="23.25" customHeight="1">
      <c r="C116" s="299"/>
      <c r="D116" s="299"/>
      <c r="E116" s="302"/>
      <c r="F116" s="302"/>
      <c r="G116" s="302"/>
      <c r="L116" s="398"/>
      <c r="N116" s="299"/>
      <c r="O116" s="299"/>
      <c r="P116" s="302"/>
    </row>
    <row r="119" spans="3:16" s="294" customFormat="1" ht="23.25" customHeight="1">
      <c r="C119" s="299"/>
      <c r="D119" s="299"/>
      <c r="E119" s="300"/>
      <c r="F119" s="300"/>
      <c r="G119" s="300"/>
      <c r="L119" s="398"/>
      <c r="N119" s="299"/>
      <c r="O119" s="299"/>
      <c r="P119" s="300"/>
    </row>
    <row r="120" spans="3:16" s="294" customFormat="1" ht="23.25" customHeight="1">
      <c r="C120" s="299"/>
      <c r="D120" s="299"/>
      <c r="E120" s="300"/>
      <c r="F120" s="300"/>
      <c r="G120" s="300"/>
      <c r="L120" s="398"/>
      <c r="N120" s="299"/>
      <c r="O120" s="299"/>
      <c r="P120" s="300"/>
    </row>
    <row r="121" spans="3:16" s="294" customFormat="1" ht="23.25" customHeight="1">
      <c r="C121" s="301"/>
      <c r="D121" s="301"/>
      <c r="E121" s="302"/>
      <c r="F121" s="302"/>
      <c r="G121" s="302"/>
      <c r="L121" s="398"/>
      <c r="N121" s="301"/>
      <c r="O121" s="301"/>
      <c r="P121" s="302"/>
    </row>
    <row r="122" spans="3:16" s="294" customFormat="1" ht="23.25" customHeight="1">
      <c r="C122" s="299"/>
      <c r="D122" s="299"/>
      <c r="E122" s="300"/>
      <c r="F122" s="300"/>
      <c r="G122" s="300"/>
      <c r="L122" s="398"/>
      <c r="N122" s="299"/>
      <c r="O122" s="299"/>
      <c r="P122" s="300"/>
    </row>
    <row r="123" spans="3:16" s="294" customFormat="1" ht="23.25" customHeight="1">
      <c r="C123" s="405"/>
      <c r="D123" s="405"/>
      <c r="E123" s="405"/>
      <c r="F123" s="302"/>
      <c r="G123" s="302"/>
      <c r="L123" s="398"/>
      <c r="N123" s="405"/>
      <c r="O123" s="405"/>
      <c r="P123" s="405"/>
    </row>
    <row r="124" spans="3:16" s="294" customFormat="1" ht="23.25" customHeight="1">
      <c r="C124" s="304"/>
      <c r="D124" s="304"/>
      <c r="E124" s="304"/>
      <c r="F124" s="304"/>
      <c r="G124" s="304"/>
      <c r="L124" s="398"/>
      <c r="N124" s="304"/>
      <c r="O124" s="304"/>
      <c r="P124" s="304"/>
    </row>
    <row r="125" spans="3:16" s="294" customFormat="1" ht="23.25" customHeight="1">
      <c r="C125" s="303"/>
      <c r="D125" s="303"/>
      <c r="E125" s="303"/>
      <c r="F125" s="303"/>
      <c r="G125" s="303"/>
      <c r="L125" s="398"/>
      <c r="N125" s="303"/>
      <c r="O125" s="303"/>
      <c r="P125" s="303"/>
    </row>
    <row r="126" spans="3:16" s="294" customFormat="1" ht="23.25" customHeight="1">
      <c r="C126" s="299"/>
      <c r="D126" s="299"/>
      <c r="E126" s="300"/>
      <c r="F126" s="300"/>
      <c r="G126" s="300"/>
      <c r="L126" s="398"/>
      <c r="N126" s="299"/>
      <c r="O126" s="299"/>
      <c r="P126" s="300"/>
    </row>
    <row r="127" spans="3:16" s="294" customFormat="1" ht="23.25" customHeight="1">
      <c r="C127" s="299"/>
      <c r="D127" s="299"/>
      <c r="E127" s="300"/>
      <c r="F127" s="300"/>
      <c r="G127" s="300"/>
      <c r="L127" s="398"/>
      <c r="N127" s="299"/>
      <c r="O127" s="299"/>
      <c r="P127" s="300"/>
    </row>
    <row r="128" spans="3:16" s="294" customFormat="1" ht="23.25" customHeight="1">
      <c r="C128" s="299"/>
      <c r="D128" s="299"/>
      <c r="E128" s="300"/>
      <c r="F128" s="300"/>
      <c r="G128" s="300"/>
      <c r="L128" s="398"/>
      <c r="N128" s="299"/>
      <c r="O128" s="299"/>
      <c r="P128" s="300"/>
    </row>
    <row r="129" spans="3:16" s="294" customFormat="1" ht="23.25" customHeight="1">
      <c r="C129" s="299"/>
      <c r="D129" s="299"/>
      <c r="E129" s="300"/>
      <c r="F129" s="300"/>
      <c r="G129" s="300"/>
      <c r="L129" s="398"/>
      <c r="N129" s="299"/>
      <c r="O129" s="299"/>
      <c r="P129" s="300"/>
    </row>
    <row r="130" spans="3:16" s="294" customFormat="1" ht="23.25" customHeight="1">
      <c r="C130" s="299"/>
      <c r="D130" s="299"/>
      <c r="E130" s="300"/>
      <c r="F130" s="300"/>
      <c r="G130" s="300"/>
      <c r="L130" s="398"/>
      <c r="N130" s="299"/>
      <c r="O130" s="299"/>
      <c r="P130" s="300"/>
    </row>
    <row r="131" spans="3:16" s="294" customFormat="1" ht="23.25" customHeight="1">
      <c r="C131" s="299"/>
      <c r="D131" s="299"/>
      <c r="E131" s="300"/>
      <c r="F131" s="300"/>
      <c r="G131" s="300"/>
      <c r="L131" s="398"/>
      <c r="N131" s="299"/>
      <c r="O131" s="299"/>
      <c r="P131" s="300"/>
    </row>
    <row r="132" spans="3:16" s="294" customFormat="1" ht="23.25" customHeight="1">
      <c r="C132" s="299"/>
      <c r="D132" s="299"/>
      <c r="E132" s="300"/>
      <c r="F132" s="300"/>
      <c r="G132" s="300"/>
      <c r="L132" s="398"/>
      <c r="N132" s="299"/>
      <c r="O132" s="299"/>
      <c r="P132" s="300"/>
    </row>
    <row r="133" spans="3:16" s="294" customFormat="1" ht="23.25" customHeight="1">
      <c r="C133" s="299"/>
      <c r="D133" s="299"/>
      <c r="E133" s="300"/>
      <c r="F133" s="300"/>
      <c r="G133" s="300"/>
      <c r="L133" s="398"/>
      <c r="N133" s="299"/>
      <c r="O133" s="299"/>
      <c r="P133" s="300"/>
    </row>
    <row r="134" spans="3:16" s="294" customFormat="1" ht="23.25" customHeight="1">
      <c r="C134" s="299"/>
      <c r="D134" s="299"/>
      <c r="E134" s="300"/>
      <c r="F134" s="300"/>
      <c r="G134" s="300"/>
      <c r="L134" s="398"/>
      <c r="N134" s="299"/>
      <c r="O134" s="299"/>
      <c r="P134" s="300"/>
    </row>
    <row r="135" spans="3:16" s="294" customFormat="1" ht="23.25" customHeight="1">
      <c r="C135" s="299"/>
      <c r="D135" s="299"/>
      <c r="E135" s="305"/>
      <c r="F135" s="305"/>
      <c r="G135" s="305"/>
      <c r="L135" s="398"/>
      <c r="N135" s="299"/>
      <c r="O135" s="299"/>
      <c r="P135" s="305"/>
    </row>
    <row r="138" spans="3:16" s="294" customFormat="1" ht="23.25" customHeight="1">
      <c r="C138" s="299"/>
      <c r="D138" s="299"/>
      <c r="E138" s="300"/>
      <c r="F138" s="300"/>
      <c r="G138" s="300"/>
      <c r="L138" s="398"/>
      <c r="N138" s="299"/>
      <c r="O138" s="299"/>
      <c r="P138" s="300"/>
    </row>
    <row r="139" spans="3:16" s="294" customFormat="1" ht="23.25" customHeight="1">
      <c r="C139" s="299"/>
      <c r="D139" s="299"/>
      <c r="E139" s="300"/>
      <c r="F139" s="300"/>
      <c r="G139" s="300"/>
      <c r="L139" s="398"/>
      <c r="N139" s="299"/>
      <c r="O139" s="299"/>
      <c r="P139" s="300"/>
    </row>
    <row r="140" spans="3:16" s="294" customFormat="1" ht="23.25" customHeight="1">
      <c r="C140" s="301"/>
      <c r="D140" s="301"/>
      <c r="E140" s="302"/>
      <c r="F140" s="302"/>
      <c r="G140" s="302"/>
      <c r="L140" s="398"/>
      <c r="N140" s="301"/>
      <c r="O140" s="301"/>
      <c r="P140" s="302"/>
    </row>
    <row r="141" spans="3:16" s="294" customFormat="1" ht="23.25" customHeight="1">
      <c r="C141" s="306"/>
      <c r="D141" s="306"/>
      <c r="E141" s="307"/>
      <c r="F141" s="307"/>
      <c r="G141" s="307"/>
      <c r="L141" s="398"/>
      <c r="N141" s="306"/>
      <c r="O141" s="306"/>
      <c r="P141" s="307"/>
    </row>
    <row r="142" spans="3:16" s="294" customFormat="1" ht="23.25" customHeight="1">
      <c r="C142" s="405"/>
      <c r="D142" s="405"/>
      <c r="E142" s="405"/>
      <c r="F142" s="302"/>
      <c r="G142" s="302"/>
      <c r="L142" s="398"/>
      <c r="N142" s="405"/>
      <c r="O142" s="405"/>
      <c r="P142" s="405"/>
    </row>
    <row r="143" spans="3:16" s="294" customFormat="1" ht="23.25" customHeight="1">
      <c r="C143" s="304"/>
      <c r="D143" s="304"/>
      <c r="E143" s="304"/>
      <c r="F143" s="304"/>
      <c r="G143" s="304"/>
      <c r="L143" s="398"/>
      <c r="N143" s="304"/>
      <c r="O143" s="304"/>
      <c r="P143" s="304"/>
    </row>
    <row r="144" spans="3:16" s="294" customFormat="1" ht="23.25" customHeight="1">
      <c r="C144" s="303"/>
      <c r="D144" s="303"/>
      <c r="E144" s="303"/>
      <c r="F144" s="303"/>
      <c r="G144" s="303"/>
      <c r="L144" s="398"/>
      <c r="N144" s="303"/>
      <c r="O144" s="303"/>
      <c r="P144" s="303"/>
    </row>
    <row r="145" spans="3:16" s="294" customFormat="1" ht="23.25" customHeight="1">
      <c r="C145" s="299"/>
      <c r="D145" s="299"/>
      <c r="E145" s="300"/>
      <c r="F145" s="300"/>
      <c r="G145" s="300"/>
      <c r="L145" s="398"/>
      <c r="N145" s="299"/>
      <c r="O145" s="299"/>
      <c r="P145" s="300"/>
    </row>
    <row r="146" spans="3:16" s="294" customFormat="1" ht="23.25" customHeight="1">
      <c r="C146" s="299"/>
      <c r="D146" s="299"/>
      <c r="E146" s="300"/>
      <c r="F146" s="300"/>
      <c r="G146" s="300"/>
      <c r="L146" s="398"/>
      <c r="N146" s="299"/>
      <c r="O146" s="299"/>
      <c r="P146" s="300"/>
    </row>
    <row r="147" spans="3:16" s="294" customFormat="1" ht="23.25" customHeight="1">
      <c r="C147" s="299"/>
      <c r="D147" s="299"/>
      <c r="E147" s="300"/>
      <c r="F147" s="300"/>
      <c r="G147" s="300"/>
      <c r="L147" s="398"/>
      <c r="N147" s="299"/>
      <c r="O147" s="299"/>
      <c r="P147" s="300"/>
    </row>
    <row r="148" spans="3:16" s="294" customFormat="1" ht="23.25" customHeight="1">
      <c r="C148" s="299"/>
      <c r="D148" s="299"/>
      <c r="E148" s="300"/>
      <c r="F148" s="300"/>
      <c r="G148" s="300"/>
      <c r="L148" s="398"/>
      <c r="N148" s="299"/>
      <c r="O148" s="299"/>
      <c r="P148" s="300"/>
    </row>
    <row r="149" spans="3:16" s="294" customFormat="1" ht="23.25" customHeight="1">
      <c r="C149" s="299"/>
      <c r="D149" s="299"/>
      <c r="E149" s="300"/>
      <c r="F149" s="300"/>
      <c r="G149" s="300"/>
      <c r="L149" s="398"/>
      <c r="N149" s="299"/>
      <c r="O149" s="299"/>
      <c r="P149" s="300"/>
    </row>
    <row r="150" spans="3:16" s="294" customFormat="1" ht="23.25" customHeight="1">
      <c r="C150" s="299"/>
      <c r="D150" s="299"/>
      <c r="E150" s="300"/>
      <c r="F150" s="300"/>
      <c r="G150" s="300"/>
      <c r="L150" s="398"/>
      <c r="N150" s="299"/>
      <c r="O150" s="299"/>
      <c r="P150" s="300"/>
    </row>
    <row r="151" spans="3:16" s="294" customFormat="1" ht="23.25" customHeight="1">
      <c r="C151" s="299"/>
      <c r="D151" s="299"/>
      <c r="E151" s="300"/>
      <c r="F151" s="300"/>
      <c r="G151" s="300"/>
      <c r="L151" s="398"/>
      <c r="N151" s="299"/>
      <c r="O151" s="299"/>
      <c r="P151" s="300"/>
    </row>
    <row r="152" spans="3:16" s="294" customFormat="1" ht="23.25" customHeight="1">
      <c r="C152" s="299"/>
      <c r="D152" s="299"/>
      <c r="E152" s="300"/>
      <c r="F152" s="300"/>
      <c r="G152" s="300"/>
      <c r="L152" s="398"/>
      <c r="N152" s="299"/>
      <c r="O152" s="299"/>
      <c r="P152" s="300"/>
    </row>
    <row r="153" spans="3:16" s="294" customFormat="1" ht="23.25" customHeight="1">
      <c r="C153" s="299"/>
      <c r="D153" s="299"/>
      <c r="E153" s="300"/>
      <c r="F153" s="300"/>
      <c r="G153" s="300"/>
      <c r="L153" s="398"/>
      <c r="N153" s="299"/>
      <c r="O153" s="299"/>
      <c r="P153" s="300"/>
    </row>
    <row r="154" spans="3:16" s="294" customFormat="1" ht="23.25" customHeight="1">
      <c r="C154" s="299"/>
      <c r="D154" s="299"/>
      <c r="E154" s="305"/>
      <c r="F154" s="305"/>
      <c r="G154" s="305"/>
      <c r="L154" s="398"/>
      <c r="N154" s="299"/>
      <c r="O154" s="299"/>
      <c r="P154" s="305"/>
    </row>
    <row r="157" spans="3:16" s="294" customFormat="1" ht="23.25" customHeight="1">
      <c r="C157" s="299"/>
      <c r="D157" s="299"/>
      <c r="E157" s="300"/>
      <c r="F157" s="300"/>
      <c r="G157" s="300"/>
      <c r="L157" s="398"/>
      <c r="N157" s="299"/>
      <c r="O157" s="299"/>
      <c r="P157" s="300"/>
    </row>
    <row r="158" spans="3:16" s="294" customFormat="1" ht="23.25" customHeight="1">
      <c r="C158" s="299"/>
      <c r="D158" s="299"/>
      <c r="E158" s="300"/>
      <c r="F158" s="300"/>
      <c r="G158" s="300"/>
      <c r="L158" s="398"/>
      <c r="N158" s="299"/>
      <c r="O158" s="299"/>
      <c r="P158" s="300"/>
    </row>
    <row r="159" spans="3:16" s="294" customFormat="1" ht="23.25" customHeight="1">
      <c r="C159" s="301"/>
      <c r="D159" s="301"/>
      <c r="E159" s="302"/>
      <c r="F159" s="302"/>
      <c r="G159" s="302"/>
      <c r="L159" s="398"/>
      <c r="N159" s="301"/>
      <c r="O159" s="301"/>
      <c r="P159" s="302"/>
    </row>
    <row r="161" spans="3:16" s="294" customFormat="1" ht="23.25" customHeight="1">
      <c r="C161" s="301"/>
      <c r="D161" s="301"/>
      <c r="E161" s="307"/>
      <c r="F161" s="307"/>
      <c r="G161" s="307"/>
      <c r="L161" s="398"/>
      <c r="N161" s="301"/>
      <c r="O161" s="301"/>
      <c r="P161" s="307"/>
    </row>
    <row r="162" spans="3:16" s="294" customFormat="1" ht="23.25" customHeight="1">
      <c r="C162" s="301"/>
      <c r="D162" s="301"/>
      <c r="E162" s="307"/>
      <c r="F162" s="307"/>
      <c r="G162" s="307"/>
      <c r="L162" s="398"/>
      <c r="N162" s="301"/>
      <c r="O162" s="301"/>
      <c r="P162" s="307"/>
    </row>
    <row r="163" spans="3:16" s="294" customFormat="1" ht="23.25" customHeight="1">
      <c r="C163" s="301"/>
      <c r="D163" s="301"/>
      <c r="E163" s="307"/>
      <c r="F163" s="307"/>
      <c r="G163" s="307"/>
      <c r="L163" s="398"/>
      <c r="N163" s="301"/>
      <c r="O163" s="301"/>
      <c r="P163" s="307"/>
    </row>
  </sheetData>
  <mergeCells count="30">
    <mergeCell ref="D54:G54"/>
    <mergeCell ref="D68:G68"/>
    <mergeCell ref="N2:U2"/>
    <mergeCell ref="N3:O3"/>
    <mergeCell ref="N4:O4"/>
    <mergeCell ref="N5:O5"/>
    <mergeCell ref="N6:O6"/>
    <mergeCell ref="N7:O7"/>
    <mergeCell ref="N8:O8"/>
    <mergeCell ref="O26:P26"/>
    <mergeCell ref="O40:P40"/>
    <mergeCell ref="O12:P12"/>
    <mergeCell ref="O54:P54"/>
    <mergeCell ref="O68:P68"/>
    <mergeCell ref="C8:D8"/>
    <mergeCell ref="D26:G26"/>
    <mergeCell ref="D12:G12"/>
    <mergeCell ref="C2:J2"/>
    <mergeCell ref="D40:G40"/>
    <mergeCell ref="C3:D3"/>
    <mergeCell ref="C4:D4"/>
    <mergeCell ref="C5:D5"/>
    <mergeCell ref="C6:D6"/>
    <mergeCell ref="C7:D7"/>
    <mergeCell ref="N101:P101"/>
    <mergeCell ref="N123:P123"/>
    <mergeCell ref="N142:P142"/>
    <mergeCell ref="C101:E101"/>
    <mergeCell ref="C123:E123"/>
    <mergeCell ref="C142:E142"/>
  </mergeCells>
  <printOptions horizontalCentered="1"/>
  <pageMargins left="0.62" right="0.25" top="0.25" bottom="0.25" header="0.25" footer="0.25"/>
  <pageSetup paperSize="9" scale="58" orientation="portrait" r:id="rId1"/>
  <headerFooter>
    <oddFooter>&amp;RFO-AC-018 (ประกาศใช้วันที่ 1/10/67)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B8A82-D37A-4FEB-B148-0227CB95A9D8}">
  <dimension ref="A1"/>
  <sheetViews>
    <sheetView zoomScale="70" zoomScaleNormal="70" workbookViewId="0">
      <selection activeCell="J196" sqref="J196"/>
    </sheetView>
  </sheetViews>
  <sheetFormatPr defaultRowHeight="24.6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37</vt:i4>
      </vt:variant>
      <vt:variant>
        <vt:lpstr>Named Ranges</vt:lpstr>
      </vt:variant>
      <vt:variant>
        <vt:i4>2</vt:i4>
      </vt:variant>
    </vt:vector>
  </HeadingPairs>
  <TitlesOfParts>
    <vt:vector size="39" baseType="lpstr">
      <vt:lpstr>ยังไม่เสร็จ &gt;&gt;</vt:lpstr>
      <vt:lpstr>ใบเสนอราคา Quotation</vt:lpstr>
      <vt:lpstr>ใบเบิกเงินสดย่อย Petty Cash</vt:lpstr>
      <vt:lpstr>ใบขอเคลียร์ Clear Advance Payme</vt:lpstr>
      <vt:lpstr>ใบขอเบิก Advance Payment</vt:lpstr>
      <vt:lpstr>เพิ่มเติม(24-03-25)&gt;&gt;</vt:lpstr>
      <vt:lpstr>ใบ budget (2)</vt:lpstr>
      <vt:lpstr>หน้าแบบฟอร์ม+หน้าจัดการ</vt:lpstr>
      <vt:lpstr>หน้าUI</vt:lpstr>
      <vt:lpstr>ใบเสนอราคาซับพลายเออร์-1</vt:lpstr>
      <vt:lpstr>เพิ่มเติม(23-03-25)&gt;&gt;</vt:lpstr>
      <vt:lpstr>ใบ  Estimate Budget</vt:lpstr>
      <vt:lpstr>เพิ่มเติม(21-03-25)&gt;&gt;</vt:lpstr>
      <vt:lpstr>Flow</vt:lpstr>
      <vt:lpstr>หน้าแรกของระบบ</vt:lpstr>
      <vt:lpstr>รายชื่อพนักงานที่ใช้ระบบ</vt:lpstr>
      <vt:lpstr>ใบอนุมัติสั่งจ่าย Payment Order</vt:lpstr>
      <vt:lpstr>ใบขอซื้อ</vt:lpstr>
      <vt:lpstr>ใบ budget</vt:lpstr>
      <vt:lpstr>หน้าจัดการของเดิม</vt:lpstr>
      <vt:lpstr>ข้อมูลที่เคยส่งให้พี่หนุ่ม&gt;&gt;</vt:lpstr>
      <vt:lpstr>ใบเสนอราคา</vt:lpstr>
      <vt:lpstr>กรณีมีการเช็คBudget</vt:lpstr>
      <vt:lpstr>ไม่เช็คBudget-เพิ่มใบรับมอบงาน</vt:lpstr>
      <vt:lpstr>กรณีไม่มีการเช็คBudget</vt:lpstr>
      <vt:lpstr>การขออนุมัติCostแต่ละSO</vt:lpstr>
      <vt:lpstr>อำนาจอนุมัติ-ภาพรวม</vt:lpstr>
      <vt:lpstr>ตัวย่อเอกสาร</vt:lpstr>
      <vt:lpstr>ใบEstimate Budget</vt:lpstr>
      <vt:lpstr>Payment Order-ใบที่1</vt:lpstr>
      <vt:lpstr>Payment Order-ใบที่2</vt:lpstr>
      <vt:lpstr>Payment Order-ใบที่3</vt:lpstr>
      <vt:lpstr>Payment Order-ใบที่4</vt:lpstr>
      <vt:lpstr>Payment Order-New</vt:lpstr>
      <vt:lpstr>ใบสรุปเคลียร์-old</vt:lpstr>
      <vt:lpstr>ใบเสนอราคาซับพลายเออร์</vt:lpstr>
      <vt:lpstr>ใบเสนอราคาบีลิงค์</vt:lpstr>
      <vt:lpstr>'ใบEstimate Budget'!Print_Area</vt:lpstr>
      <vt:lpstr>'หน้าแบบฟอร์ม+หน้าจัดการ'!Print_Area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nava D.</dc:creator>
  <cp:lastModifiedBy>Worachit Pa</cp:lastModifiedBy>
  <cp:lastPrinted>2025-03-21T12:45:32Z</cp:lastPrinted>
  <dcterms:created xsi:type="dcterms:W3CDTF">2025-01-02T10:24:04Z</dcterms:created>
  <dcterms:modified xsi:type="dcterms:W3CDTF">2025-03-26T14:24:50Z</dcterms:modified>
</cp:coreProperties>
</file>