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CF050454-E152-064C-BCD8-137BCD7D9846}" xr6:coauthVersionLast="36" xr6:coauthVersionMax="36" xr10:uidLastSave="{00000000-0000-0000-0000-000000000000}"/>
  <bookViews>
    <workbookView xWindow="0" yWindow="460" windowWidth="51200" windowHeight="26840" activeTab="1" xr2:uid="{00000000-000D-0000-FFFF-FFFF00000000}"/>
  </bookViews>
  <sheets>
    <sheet name="aic.models2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O3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" i="2"/>
  <c r="O53" i="2" l="1"/>
  <c r="P53" i="2"/>
  <c r="Q53" i="2"/>
  <c r="R53" i="2"/>
  <c r="V53" i="2"/>
  <c r="O54" i="2"/>
  <c r="P54" i="2"/>
  <c r="Q54" i="2"/>
  <c r="R54" i="2"/>
  <c r="V54" i="2"/>
  <c r="O55" i="2"/>
  <c r="P55" i="2"/>
  <c r="Q55" i="2"/>
  <c r="R55" i="2"/>
  <c r="V55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</calcChain>
</file>

<file path=xl/sharedStrings.xml><?xml version="1.0" encoding="utf-8"?>
<sst xmlns="http://schemas.openxmlformats.org/spreadsheetml/2006/main" count="1540" uniqueCount="454">
  <si>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</si>
  <si>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</si>
  <si>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</si>
  <si>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</si>
  <si>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</si>
  <si>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</si>
  <si>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</si>
  <si>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</si>
  <si>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</si>
  <si>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</si>
  <si>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</si>
  <si>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</si>
  <si>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</si>
  <si>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</si>
  <si>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</si>
  <si>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</si>
  <si>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</si>
  <si>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</si>
  <si>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</si>
  <si>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</si>
  <si>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</si>
  <si>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</si>
  <si>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</si>
  <si>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</si>
  <si>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</si>
  <si>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</si>
  <si>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</si>
  <si>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</si>
  <si>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</si>
  <si>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</si>
  <si>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</si>
  <si>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</si>
  <si>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</si>
  <si>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</si>
  <si>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</si>
  <si>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</si>
  <si>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</si>
  <si>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</si>
  <si>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</si>
  <si>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</si>
  <si>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</si>
  <si>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</si>
  <si>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</si>
  <si>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</si>
  <si>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</si>
  <si>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</si>
  <si>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</si>
  <si>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</si>
  <si>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</si>
  <si>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</si>
  <si>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</si>
  <si>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</si>
  <si>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</si>
  <si>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FAlphaNInd</t>
  </si>
  <si>
    <t>abund.all</t>
  </si>
  <si>
    <t>abund.nat</t>
  </si>
  <si>
    <t>abund.nind</t>
  </si>
  <si>
    <t>prop.Talpha</t>
  </si>
  <si>
    <t>25.2288</t>
  </si>
  <si>
    <t>-43.04584</t>
  </si>
  <si>
    <t>0.34102145</t>
  </si>
  <si>
    <t>26.63058</t>
  </si>
  <si>
    <t>-42.76116</t>
  </si>
  <si>
    <t>0.2846753</t>
  </si>
  <si>
    <t>0.29577758</t>
  </si>
  <si>
    <t>prop.Falpha</t>
  </si>
  <si>
    <t>prop.abund</t>
  </si>
  <si>
    <t>42.2116</t>
  </si>
  <si>
    <t>-77.01144</t>
  </si>
  <si>
    <t>0.55388326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</si>
  <si>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</si>
  <si>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</si>
  <si>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</si>
  <si>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</si>
  <si>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</si>
  <si>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</si>
  <si>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</si>
  <si>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</si>
  <si>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</si>
  <si>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</si>
  <si>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</si>
  <si>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</si>
  <si>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</si>
  <si>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</si>
  <si>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</si>
  <si>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</si>
  <si>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</si>
  <si>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</si>
  <si>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</si>
  <si>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</si>
  <si>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</si>
  <si>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</si>
  <si>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</si>
  <si>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</si>
  <si>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</si>
  <si>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</si>
  <si>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</si>
  <si>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</si>
  <si>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</si>
  <si>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</si>
  <si>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</si>
  <si>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</si>
  <si>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</si>
  <si>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</si>
  <si>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</si>
  <si>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</si>
  <si>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</si>
  <si>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</si>
  <si>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</si>
  <si>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</si>
  <si>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</si>
  <si>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</si>
  <si>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</si>
  <si>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</si>
  <si>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</si>
  <si>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</si>
  <si>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</si>
  <si>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</si>
  <si>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</si>
  <si>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</si>
  <si>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</si>
  <si>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</si>
  <si>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</si>
  <si>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</si>
  <si>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</si>
  <si>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</si>
  <si>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</si>
  <si>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</si>
  <si>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</si>
  <si>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</si>
  <si>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</si>
  <si>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</si>
  <si>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</si>
  <si>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</si>
  <si>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</si>
  <si>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</si>
  <si>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</si>
  <si>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</si>
  <si>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</si>
  <si>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</si>
  <si>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</si>
  <si>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</si>
  <si>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</si>
  <si>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</si>
  <si>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</si>
  <si>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</si>
  <si>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</si>
  <si>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</si>
  <si>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</si>
  <si>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</si>
  <si>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</si>
  <si>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</si>
  <si>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</si>
  <si>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</si>
  <si>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</si>
  <si>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</si>
  <si>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</si>
  <si>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</si>
  <si>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</si>
  <si>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</si>
  <si>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</si>
  <si>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</si>
  <si>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</si>
  <si>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</si>
  <si>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</si>
  <si>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</si>
  <si>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</si>
  <si>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</si>
  <si>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</si>
  <si>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</si>
  <si>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</si>
  <si>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</si>
  <si>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</si>
  <si>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</si>
  <si>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</si>
  <si>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</si>
  <si>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</si>
  <si>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</si>
  <si>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</si>
  <si>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</si>
  <si>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</si>
  <si>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</si>
  <si>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</si>
  <si>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</si>
  <si>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</si>
  <si>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"nbinom1"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</si>
  <si>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</si>
  <si>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</si>
  <si>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</si>
  <si>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</si>
  <si>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</si>
  <si>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</si>
  <si>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</si>
  <si>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</si>
  <si>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</si>
  <si>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</si>
  <si>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</si>
  <si>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</si>
  <si>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</si>
  <si>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</si>
  <si>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</si>
  <si>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</si>
  <si>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</si>
  <si>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</si>
  <si>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TAlphaEnd</t>
  </si>
  <si>
    <t>1.726162</t>
  </si>
  <si>
    <t>-40.28746</t>
  </si>
  <si>
    <t>85.24158</t>
  </si>
  <si>
    <t>0.48231817</t>
  </si>
  <si>
    <t>0.2476683</t>
  </si>
  <si>
    <t>-20.21409</t>
  </si>
  <si>
    <t>47.83994</t>
  </si>
  <si>
    <t>0.514898269</t>
  </si>
  <si>
    <t>0.904744</t>
  </si>
  <si>
    <t>-13.20362</t>
  </si>
  <si>
    <t>33.819</t>
  </si>
  <si>
    <t>0.539262185</t>
  </si>
  <si>
    <t>FAlphaEnd</t>
  </si>
  <si>
    <t>0.3769302</t>
  </si>
  <si>
    <t>-17.74105</t>
  </si>
  <si>
    <t>42.89387</t>
  </si>
  <si>
    <t>0.485730881</t>
  </si>
  <si>
    <t>abund.end</t>
  </si>
  <si>
    <t>4.621231</t>
  </si>
  <si>
    <t>-103.1162</t>
  </si>
  <si>
    <t>213.6441</t>
  </si>
  <si>
    <t>0.542088181</t>
  </si>
  <si>
    <t>-1.708011</t>
  </si>
  <si>
    <t>-1.566253</t>
  </si>
  <si>
    <t>-0.463315</t>
  </si>
  <si>
    <t>2.029179</t>
  </si>
  <si>
    <t>30.27015</t>
  </si>
  <si>
    <t>-53.12853</t>
  </si>
  <si>
    <t>0.416053419</t>
  </si>
  <si>
    <t>1.908611</t>
  </si>
  <si>
    <t>0.3820671</t>
  </si>
  <si>
    <t>31.25927</t>
  </si>
  <si>
    <t>-52.01853</t>
  </si>
  <si>
    <t>1.109996</t>
  </si>
  <si>
    <t>0.238845214</t>
  </si>
  <si>
    <t>-2.658673</t>
  </si>
  <si>
    <t>prop.end</t>
  </si>
  <si>
    <t>1.178862</t>
  </si>
  <si>
    <t>19.27719</t>
  </si>
  <si>
    <t>-31.14262</t>
  </si>
  <si>
    <t>0.497594719</t>
  </si>
  <si>
    <t>-1.84679</t>
  </si>
  <si>
    <t>16.81195</t>
  </si>
  <si>
    <t>-25.6239</t>
  </si>
  <si>
    <t>0.577463886</t>
  </si>
  <si>
    <t>-0.7989747</t>
  </si>
  <si>
    <t>5.686936</t>
  </si>
  <si>
    <t>-3.3738726</t>
  </si>
  <si>
    <t>0.586932155</t>
  </si>
  <si>
    <t>-0.2960353</t>
  </si>
  <si>
    <t>20.84388</t>
  </si>
  <si>
    <t>-33.68776</t>
  </si>
  <si>
    <t>0.518207644</t>
  </si>
  <si>
    <t>-2.308694</t>
  </si>
  <si>
    <t>29.93879</t>
  </si>
  <si>
    <t>-51.87758</t>
  </si>
  <si>
    <t>0.611347753</t>
  </si>
  <si>
    <t>-0.805879</t>
  </si>
  <si>
    <t>5.047622</t>
  </si>
  <si>
    <t>-2.0952442</t>
  </si>
  <si>
    <t>0.568605412</t>
  </si>
  <si>
    <t>0.75955561</t>
  </si>
  <si>
    <t>33.12283</t>
  </si>
  <si>
    <t>-58.24566</t>
  </si>
  <si>
    <t>0.404690708</t>
  </si>
  <si>
    <t>0.29303948</t>
  </si>
  <si>
    <t>0.8619128</t>
  </si>
  <si>
    <t>34.77666</t>
  </si>
  <si>
    <t>-57.91695</t>
  </si>
  <si>
    <t>0.3287079</t>
  </si>
  <si>
    <t>0.343356449</t>
  </si>
  <si>
    <t>-0.73264679</t>
  </si>
  <si>
    <t>1.689154</t>
  </si>
  <si>
    <t>35.48931</t>
  </si>
  <si>
    <t>-59.34226</t>
  </si>
  <si>
    <t>0.719213056</t>
  </si>
  <si>
    <t>-1.706677</t>
  </si>
  <si>
    <t>34.52179</t>
  </si>
  <si>
    <t>-61.04358</t>
  </si>
  <si>
    <t>0.568039502</t>
  </si>
  <si>
    <t>end.tax.btotal</t>
  </si>
  <si>
    <t>-0.4787911</t>
  </si>
  <si>
    <t>-11.574001</t>
  </si>
  <si>
    <t>0.510011409</t>
  </si>
  <si>
    <t>-0.4008277</t>
  </si>
  <si>
    <t>-1.536176</t>
  </si>
  <si>
    <t>10.85759</t>
  </si>
  <si>
    <t>-10.078817</t>
  </si>
  <si>
    <t>1.495183</t>
  </si>
  <si>
    <t>0.241493214</t>
  </si>
  <si>
    <t>end.tax.brich</t>
  </si>
  <si>
    <t>-1.729537</t>
  </si>
  <si>
    <t>14.62983</t>
  </si>
  <si>
    <t>-21.259659</t>
  </si>
  <si>
    <t>0.6471235593</t>
  </si>
  <si>
    <t>end.tax.brepl</t>
  </si>
  <si>
    <t>-1.578328</t>
  </si>
  <si>
    <t>18.83162</t>
  </si>
  <si>
    <t>-29.66324</t>
  </si>
  <si>
    <t>0.58227707</t>
  </si>
  <si>
    <t>-0.052536892</t>
  </si>
  <si>
    <t>13.52259</t>
  </si>
  <si>
    <t>-19.04519</t>
  </si>
  <si>
    <t>0.413684585</t>
  </si>
  <si>
    <t>-0.182315796</t>
  </si>
  <si>
    <t>0.2451625</t>
  </si>
  <si>
    <t>14.60163</t>
  </si>
  <si>
    <t>-17.5669</t>
  </si>
  <si>
    <t>1.478291</t>
  </si>
  <si>
    <t>0.197543435</t>
  </si>
  <si>
    <t>-1.188191</t>
  </si>
  <si>
    <t>9.544353</t>
  </si>
  <si>
    <t>-11.088705</t>
  </si>
  <si>
    <t>0.61955055</t>
  </si>
  <si>
    <t>-1.1028</t>
  </si>
  <si>
    <t>14.46278</t>
  </si>
  <si>
    <t>-20.92555</t>
  </si>
  <si>
    <t>0.579942651</t>
  </si>
  <si>
    <t>-0.05179484</t>
  </si>
  <si>
    <t>15.65145</t>
  </si>
  <si>
    <t>-23.30291</t>
  </si>
  <si>
    <t>0.32143276</t>
  </si>
  <si>
    <t>0.09293236</t>
  </si>
  <si>
    <t>-0.3540385</t>
  </si>
  <si>
    <t>17.45342</t>
  </si>
  <si>
    <t>-23.27048</t>
  </si>
  <si>
    <t>0.0324294</t>
  </si>
  <si>
    <t>0.31626286</t>
  </si>
  <si>
    <t>-1.245447</t>
  </si>
  <si>
    <t>9.128143</t>
  </si>
  <si>
    <t>-10.25628506</t>
  </si>
  <si>
    <t>0.50917954</t>
  </si>
  <si>
    <t>-1.080478</t>
  </si>
  <si>
    <t>11.03586</t>
  </si>
  <si>
    <t>-14.071715</t>
  </si>
  <si>
    <t>0.524758356</t>
  </si>
  <si>
    <t>0.18849124</t>
  </si>
  <si>
    <t>0.9989586</t>
  </si>
  <si>
    <t>31.71657</t>
  </si>
  <si>
    <t>-51.79677</t>
  </si>
  <si>
    <t>0.453254877</t>
  </si>
  <si>
    <t>0.73024864</t>
  </si>
  <si>
    <t>29.53621</t>
  </si>
  <si>
    <t>-51.07242</t>
  </si>
  <si>
    <t>0.7243489</t>
  </si>
  <si>
    <t>0.315538324</t>
  </si>
  <si>
    <t>-0.1007206</t>
  </si>
  <si>
    <t>1.292324</t>
  </si>
  <si>
    <t>28.93551</t>
  </si>
  <si>
    <t>-46.23466</t>
  </si>
  <si>
    <t>0.64032999</t>
  </si>
  <si>
    <t>-2.649647</t>
  </si>
  <si>
    <t>40.91072</t>
  </si>
  <si>
    <t>-73.82144</t>
  </si>
  <si>
    <t>0.579335508</t>
  </si>
  <si>
    <t>end.func.btotal</t>
  </si>
  <si>
    <t>0.2050071</t>
  </si>
  <si>
    <t>-0.6539367</t>
  </si>
  <si>
    <t>13.48735</t>
  </si>
  <si>
    <t>-15.33834</t>
  </si>
  <si>
    <t>0.564111049</t>
  </si>
  <si>
    <t>end.func.brich</t>
  </si>
  <si>
    <t>-1.1226834</t>
  </si>
  <si>
    <t>7.357294</t>
  </si>
  <si>
    <t>-6.714587</t>
  </si>
  <si>
    <t>0.525596869</t>
  </si>
  <si>
    <t>-0.802159</t>
  </si>
  <si>
    <t>-0.8365672</t>
  </si>
  <si>
    <t>8.278896</t>
  </si>
  <si>
    <t>-4.9214288</t>
  </si>
  <si>
    <t>1.793158</t>
  </si>
  <si>
    <t>0.214424005</t>
  </si>
  <si>
    <t>end.func.brepl</t>
  </si>
  <si>
    <t>-1.167223</t>
  </si>
  <si>
    <t>9.112262</t>
  </si>
  <si>
    <t>-10.22452409</t>
  </si>
  <si>
    <t>0.516781169</t>
  </si>
  <si>
    <t>-1.398558</t>
  </si>
  <si>
    <t>0.3936362</t>
  </si>
  <si>
    <t>10.04638</t>
  </si>
  <si>
    <t>-8.45639631</t>
  </si>
  <si>
    <t>1.768128</t>
  </si>
  <si>
    <t>0.213482663</t>
  </si>
  <si>
    <t xml:space="preserve"> </t>
  </si>
  <si>
    <t xml:space="preserve">hist(Results2$TAlphaNInd) </t>
  </si>
  <si>
    <t>TAlphaNInd.glmm.4</t>
  </si>
  <si>
    <t xml:space="preserve">TAlphaNInd.glmm.4 = glmmTMB(TAlphaNInd ~  Dist_trail_beginning_std + (1 | ForestID), data= Results2,family = "poisson") </t>
  </si>
  <si>
    <t>TAlphaNInd.glmm.5</t>
  </si>
  <si>
    <t xml:space="preserve">TAlphaNInd.glmm.5 = glmmTMB(TAlphaNInd ~   Dist_trail_std +(1 | ForestID), data= Results2,family = "poisson") </t>
  </si>
  <si>
    <t>TAlphaNInd.glmm.6</t>
  </si>
  <si>
    <t xml:space="preserve">TAlphaNInd.glmm.6 = glmmTMB(TAlphaNInd ~ Dist_edge_std +  (1 | ForestID), data= Results2,family = "poisson") </t>
  </si>
  <si>
    <t xml:space="preserve">hist(Results2$FAlphaAll) </t>
  </si>
  <si>
    <t>FAlphaAll.glmm.9</t>
  </si>
  <si>
    <t xml:space="preserve">FAlphaAll.glmm.9 = glmmTMB(FAlphaAll ~  Dist_trail_beginning_std + (1 | ForestID), data= Results2,family = "Gamma") </t>
  </si>
  <si>
    <t xml:space="preserve">hist(Results2$abund.all) </t>
  </si>
  <si>
    <t>abund.all.glmm.14</t>
  </si>
  <si>
    <t xml:space="preserve">abund.all.glmm.14 = glmmTMB(abund.all ~   Dist_trail_std +(1 | ForestID), data= Results2,family = "nbinom1") </t>
  </si>
  <si>
    <t xml:space="preserve">hist(Results2$prop.Talpha) </t>
  </si>
  <si>
    <t>prop.Talpha.glmm.19</t>
  </si>
  <si>
    <t xml:space="preserve">prop.Talpha.glmm.19 = glmmTMB(prop.Talpha ~   Dist_trail_std +(1 | ForestID), data= Results2,family = "beta_family") </t>
  </si>
  <si>
    <t xml:space="preserve">hist(Results2$prop.Falpha) </t>
  </si>
  <si>
    <t>prop.Falpha.glmm.21</t>
  </si>
  <si>
    <t xml:space="preserve">prop.Falpha.glmm.21 = glmmTMB(prop.Falpha ~   Dist_trail_std +(1 | ForestID), data= Results2,family = "beta_family") </t>
  </si>
  <si>
    <t xml:space="preserve">hist(Results2$nind.tax.btotal) </t>
  </si>
  <si>
    <t>nind.tax.btotal.glmm.31</t>
  </si>
  <si>
    <t xml:space="preserve">nind.tax.btotal.glmm.31 = glmmTMB(nind.tax.btotal ~ Dist_edge_std +  (1 | ForestID), data= Results2,family = "beta_family") </t>
  </si>
  <si>
    <t>nind.tax.brich.glmm.32</t>
  </si>
  <si>
    <t xml:space="preserve">nind.tax.brich.glmm.32 = glmmTMB(nind.tax.brich ~ Dist_edge_std +  (1 | ForestID), data= Results2,family = "beta_family") </t>
  </si>
  <si>
    <t xml:space="preserve">hist(Results2$nind.tax.brich) </t>
  </si>
  <si>
    <t xml:space="preserve">hist(Results2$end.tax.btotal) </t>
  </si>
  <si>
    <t>end.tax.btotal.glmm.35</t>
  </si>
  <si>
    <t xml:space="preserve">end.tax.btotal.glmm.35 = glmmTMB(end.tax.btotal ~   Dist_trail_std +(1 | ForestID), data= Results2,family = "beta_family") </t>
  </si>
  <si>
    <t xml:space="preserve">hist(Results2$all.func.btotal) </t>
  </si>
  <si>
    <t>all.func.btotal.glmm.39</t>
  </si>
  <si>
    <t xml:space="preserve">all.func.btotal.glmm.39 = glmmTMB(all.func.btotal ~ Dist_edge_std +  (1 | ForestID), data= Results2,family = "beta_family") </t>
  </si>
  <si>
    <t xml:space="preserve">hist(Results2$nat.func.btotal) </t>
  </si>
  <si>
    <t>nat.func.btotal.glmm.43</t>
  </si>
  <si>
    <t xml:space="preserve">nat.func.btotal.glmm.43 = glmmTMB(nat.func.btotal ~  Dist_trail_beginning_std + (1 | ForestID), data= Results2,family = "beta_family") </t>
  </si>
  <si>
    <t>nind.func.btotal.glmm.46</t>
  </si>
  <si>
    <t xml:space="preserve">nind.func.btotal.glmm.46 = glmmTMB(nind.func.btotal ~ Dist_edge_std +  (1 | ForestID), data= Results2,family = "beta_family") </t>
  </si>
  <si>
    <t xml:space="preserve">hist(Results2$nind.func.btotal) </t>
  </si>
  <si>
    <t>nind.func.brich.glmm.48</t>
  </si>
  <si>
    <t xml:space="preserve">nind.func.brich.glmm.48 = glmmTMB(nind.func.brich ~ Dist_edge_std +  (1 | ForestID), data= Results2,family = "beta_family") </t>
  </si>
  <si>
    <t xml:space="preserve">hist(Results2$nind.func.brich) </t>
  </si>
  <si>
    <t>end.func.btotal.glmm.50</t>
  </si>
  <si>
    <t xml:space="preserve">end.func.btotal.glmm.50 = glmmTMB(end.func.btotal ~  Dist_trail_beginning_std + (1 | ForestID), data= Results2,family = "beta_family") </t>
  </si>
  <si>
    <t xml:space="preserve">hist(Results2$end.func.btotal) </t>
  </si>
  <si>
    <t xml:space="preserve">hist(Results2$end.func.brich) </t>
  </si>
  <si>
    <t>end.func.brich.glmm.52</t>
  </si>
  <si>
    <t xml:space="preserve">end.func.brich.glmm.52 = glmmTMB(end.func.brich ~  Dist_trail_beginning_std + (1 | ForestID), data= Results2,family = "beta_family") </t>
  </si>
  <si>
    <t xml:space="preserve">hist(Results2$end.func.brepl) </t>
  </si>
  <si>
    <t>end.func.brepl.glmm.54</t>
  </si>
  <si>
    <t xml:space="preserve">end.func.brepl.glmm.54 = glmmTMB(end.func.brepl ~ Dist_edge_std +  (1 | ForestID), data= Results2,family = "beta_family") </t>
  </si>
  <si>
    <t>(1 | ForestID), data= withoutcontrols,</t>
  </si>
  <si>
    <t xml:space="preserve">all.tax.btotal.glmm.24 = glmmTMB(all.tax.btotal ~    (1 | ForestID), data= withoutcontrols,family = "beta_family") </t>
  </si>
  <si>
    <t>Version1</t>
  </si>
  <si>
    <t>Version2</t>
  </si>
  <si>
    <t>AICc       Nakagawa</t>
  </si>
  <si>
    <t>AICm       Nakagawa</t>
  </si>
  <si>
    <t>0.040</t>
  </si>
  <si>
    <t>0.525133</t>
  </si>
  <si>
    <t>0.4673168</t>
  </si>
  <si>
    <t>modelTMB[[</t>
  </si>
  <si>
    <t>withoutcontrols$</t>
  </si>
  <si>
    <t xml:space="preserve">(1 | ForestID), data= </t>
  </si>
  <si>
    <t xml:space="preserve">Results2, </t>
  </si>
  <si>
    <t>Results2,</t>
  </si>
  <si>
    <t>withoutcontrols,</t>
  </si>
  <si>
    <t>TAlphaNat.glmm.2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</si>
</sst>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10" xfId="0" applyFill="1" applyBorder="1"/>
    <xf numFmtId="2" fontId="0" fillId="0" borderId="0" xfId="0" applyNumberFormat="1"/>
    <xf numFmtId="0" fontId="0" fillId="0" borderId="0" xfId="0" applyFill="1"/>
    <xf numFmtId="0" fontId="18" fillId="0" borderId="0" xfId="0" applyFont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A15" sqref="A15:XFD18"/>
    </sheetView>
  </sheetViews>
  <sheetFormatPr baseColWidth="10" defaultRowHeight="16" x14ac:dyDescent="0.2"/>
  <cols>
    <col min="2" max="2" width="10.832031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204</v>
      </c>
      <c r="C8" t="s">
        <v>205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206</v>
      </c>
      <c r="J8" t="s">
        <v>207</v>
      </c>
      <c r="K8">
        <v>0</v>
      </c>
      <c r="L8" t="s">
        <v>208</v>
      </c>
    </row>
    <row r="9" spans="1:12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</row>
    <row r="10" spans="1:12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</row>
    <row r="11" spans="1:12" x14ac:dyDescent="0.2">
      <c r="A11">
        <v>10</v>
      </c>
      <c r="B11" t="s">
        <v>52</v>
      </c>
      <c r="C11" t="s">
        <v>209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210</v>
      </c>
      <c r="J11" t="s">
        <v>211</v>
      </c>
      <c r="K11">
        <v>0</v>
      </c>
      <c r="L11" t="s">
        <v>212</v>
      </c>
    </row>
    <row r="12" spans="1:12" x14ac:dyDescent="0.2">
      <c r="A12">
        <v>11</v>
      </c>
      <c r="B12" t="s">
        <v>53</v>
      </c>
      <c r="C12" t="s">
        <v>213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214</v>
      </c>
      <c r="J12" t="s">
        <v>215</v>
      </c>
      <c r="K12">
        <v>0</v>
      </c>
      <c r="L12" t="s">
        <v>216</v>
      </c>
    </row>
    <row r="13" spans="1:12" x14ac:dyDescent="0.2">
      <c r="A13">
        <v>12</v>
      </c>
      <c r="B13" t="s">
        <v>217</v>
      </c>
      <c r="C13" t="s">
        <v>218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219</v>
      </c>
      <c r="J13" t="s">
        <v>220</v>
      </c>
      <c r="K13">
        <v>0</v>
      </c>
      <c r="L13" t="s">
        <v>221</v>
      </c>
    </row>
    <row r="14" spans="1:12" x14ac:dyDescent="0.2">
      <c r="A14">
        <v>13</v>
      </c>
      <c r="B14" t="s">
        <v>54</v>
      </c>
      <c r="C14" t="s">
        <v>186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187</v>
      </c>
      <c r="J14" t="s">
        <v>188</v>
      </c>
      <c r="K14">
        <v>0</v>
      </c>
      <c r="L14" t="s">
        <v>189</v>
      </c>
    </row>
    <row r="15" spans="1:12" x14ac:dyDescent="0.2">
      <c r="A15">
        <v>14</v>
      </c>
      <c r="B15" t="s">
        <v>54</v>
      </c>
      <c r="C15" t="s">
        <v>190</v>
      </c>
      <c r="D15" t="s">
        <v>12</v>
      </c>
      <c r="E15" t="s">
        <v>12</v>
      </c>
      <c r="F15" t="s">
        <v>12</v>
      </c>
      <c r="G15" t="s">
        <v>191</v>
      </c>
      <c r="H15">
        <v>4</v>
      </c>
      <c r="I15" t="s">
        <v>192</v>
      </c>
      <c r="J15" t="s">
        <v>193</v>
      </c>
      <c r="K15" t="s">
        <v>194</v>
      </c>
      <c r="L15" t="s">
        <v>195</v>
      </c>
    </row>
    <row r="16" spans="1:12" x14ac:dyDescent="0.2">
      <c r="A16">
        <v>15</v>
      </c>
      <c r="B16" t="s">
        <v>55</v>
      </c>
      <c r="C16" t="s">
        <v>196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197</v>
      </c>
      <c r="J16" t="s">
        <v>198</v>
      </c>
      <c r="K16">
        <v>0</v>
      </c>
      <c r="L16" t="s">
        <v>199</v>
      </c>
    </row>
    <row r="17" spans="1:12" x14ac:dyDescent="0.2">
      <c r="A17">
        <v>16</v>
      </c>
      <c r="B17" t="s">
        <v>56</v>
      </c>
      <c r="C17" t="s">
        <v>200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201</v>
      </c>
      <c r="J17" t="s">
        <v>202</v>
      </c>
      <c r="K17">
        <v>0</v>
      </c>
      <c r="L17" t="s">
        <v>203</v>
      </c>
    </row>
    <row r="18" spans="1:12" x14ac:dyDescent="0.2">
      <c r="A18">
        <v>17</v>
      </c>
      <c r="B18" t="s">
        <v>222</v>
      </c>
      <c r="C18" t="s">
        <v>223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224</v>
      </c>
      <c r="J18" t="s">
        <v>225</v>
      </c>
      <c r="K18">
        <v>0</v>
      </c>
      <c r="L18" t="s">
        <v>226</v>
      </c>
    </row>
    <row r="19" spans="1:12" x14ac:dyDescent="0.2">
      <c r="A19">
        <v>18</v>
      </c>
      <c r="B19" t="s">
        <v>57</v>
      </c>
      <c r="C19" t="s">
        <v>227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</row>
    <row r="20" spans="1:12" x14ac:dyDescent="0.2">
      <c r="A20">
        <v>19</v>
      </c>
      <c r="B20" t="s">
        <v>57</v>
      </c>
      <c r="C20" t="s">
        <v>228</v>
      </c>
      <c r="D20" t="s">
        <v>12</v>
      </c>
      <c r="E20" t="s">
        <v>12</v>
      </c>
      <c r="F20" t="s">
        <v>12</v>
      </c>
      <c r="G20" t="s">
        <v>229</v>
      </c>
      <c r="H20">
        <v>4</v>
      </c>
      <c r="I20" t="s">
        <v>61</v>
      </c>
      <c r="J20" t="s">
        <v>62</v>
      </c>
      <c r="K20" t="s">
        <v>63</v>
      </c>
      <c r="L20" t="s">
        <v>64</v>
      </c>
    </row>
    <row r="21" spans="1:12" x14ac:dyDescent="0.2">
      <c r="A21">
        <v>20</v>
      </c>
      <c r="B21" t="s">
        <v>65</v>
      </c>
      <c r="C21" t="s">
        <v>230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231</v>
      </c>
      <c r="J21" t="s">
        <v>232</v>
      </c>
      <c r="K21">
        <v>0</v>
      </c>
      <c r="L21" t="s">
        <v>233</v>
      </c>
    </row>
    <row r="22" spans="1:12" x14ac:dyDescent="0.2">
      <c r="A22">
        <v>21</v>
      </c>
      <c r="B22" t="s">
        <v>65</v>
      </c>
      <c r="C22" t="s">
        <v>234</v>
      </c>
      <c r="D22" t="s">
        <v>12</v>
      </c>
      <c r="E22" t="s">
        <v>12</v>
      </c>
      <c r="F22" t="s">
        <v>12</v>
      </c>
      <c r="G22" t="s">
        <v>235</v>
      </c>
      <c r="H22">
        <v>4</v>
      </c>
      <c r="I22" t="s">
        <v>236</v>
      </c>
      <c r="J22" t="s">
        <v>237</v>
      </c>
      <c r="K22" t="s">
        <v>238</v>
      </c>
      <c r="L22" t="s">
        <v>239</v>
      </c>
    </row>
    <row r="23" spans="1:12" x14ac:dyDescent="0.2">
      <c r="A23">
        <v>22</v>
      </c>
      <c r="B23" t="s">
        <v>66</v>
      </c>
      <c r="C23" t="s">
        <v>240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</row>
    <row r="24" spans="1:12" x14ac:dyDescent="0.2">
      <c r="A24">
        <v>23</v>
      </c>
      <c r="B24" t="s">
        <v>241</v>
      </c>
      <c r="C24" t="s">
        <v>242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243</v>
      </c>
      <c r="J24" t="s">
        <v>244</v>
      </c>
      <c r="K24">
        <v>0</v>
      </c>
      <c r="L24" t="s">
        <v>245</v>
      </c>
    </row>
    <row r="25" spans="1:12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</row>
    <row r="26" spans="1:12" x14ac:dyDescent="0.2">
      <c r="A26">
        <v>25</v>
      </c>
      <c r="B26" t="s">
        <v>71</v>
      </c>
      <c r="C26" t="s">
        <v>246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247</v>
      </c>
      <c r="J26" t="s">
        <v>248</v>
      </c>
      <c r="K26">
        <v>0</v>
      </c>
      <c r="L26" t="s">
        <v>249</v>
      </c>
    </row>
    <row r="27" spans="1:12" x14ac:dyDescent="0.2">
      <c r="A27">
        <v>26</v>
      </c>
      <c r="B27" t="s">
        <v>72</v>
      </c>
      <c r="C27" t="s">
        <v>250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251</v>
      </c>
      <c r="J27" t="s">
        <v>252</v>
      </c>
      <c r="K27">
        <v>0</v>
      </c>
      <c r="L27" t="s">
        <v>253</v>
      </c>
    </row>
    <row r="28" spans="1:12" x14ac:dyDescent="0.2">
      <c r="A28">
        <v>27</v>
      </c>
      <c r="B28" t="s">
        <v>73</v>
      </c>
      <c r="C28" t="s">
        <v>254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255</v>
      </c>
      <c r="J28" t="s">
        <v>256</v>
      </c>
      <c r="K28">
        <v>0</v>
      </c>
      <c r="L28" t="s">
        <v>257</v>
      </c>
    </row>
    <row r="29" spans="1:12" x14ac:dyDescent="0.2">
      <c r="A29">
        <v>28</v>
      </c>
      <c r="B29" t="s">
        <v>74</v>
      </c>
      <c r="C29" t="s">
        <v>258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259</v>
      </c>
      <c r="J29" t="s">
        <v>260</v>
      </c>
      <c r="K29">
        <v>0</v>
      </c>
      <c r="L29" t="s">
        <v>261</v>
      </c>
    </row>
    <row r="30" spans="1:12" x14ac:dyDescent="0.2">
      <c r="A30">
        <v>29</v>
      </c>
      <c r="B30" t="s">
        <v>75</v>
      </c>
      <c r="C30" t="s">
        <v>262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263</v>
      </c>
      <c r="J30" t="s">
        <v>264</v>
      </c>
      <c r="K30">
        <v>0</v>
      </c>
      <c r="L30" t="s">
        <v>265</v>
      </c>
    </row>
    <row r="31" spans="1:12" x14ac:dyDescent="0.2">
      <c r="A31">
        <v>30</v>
      </c>
      <c r="B31" t="s">
        <v>76</v>
      </c>
      <c r="C31" t="s">
        <v>266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267</v>
      </c>
      <c r="J31" t="s">
        <v>268</v>
      </c>
      <c r="K31">
        <v>0</v>
      </c>
      <c r="L31" t="s">
        <v>269</v>
      </c>
    </row>
    <row r="32" spans="1:12" x14ac:dyDescent="0.2">
      <c r="A32">
        <v>31</v>
      </c>
      <c r="B32" t="s">
        <v>76</v>
      </c>
      <c r="C32" t="s">
        <v>270</v>
      </c>
      <c r="D32" t="s">
        <v>12</v>
      </c>
      <c r="E32" t="s">
        <v>271</v>
      </c>
      <c r="F32" t="s">
        <v>12</v>
      </c>
      <c r="G32" t="s">
        <v>12</v>
      </c>
      <c r="H32">
        <v>4</v>
      </c>
      <c r="I32" t="s">
        <v>272</v>
      </c>
      <c r="J32" t="s">
        <v>273</v>
      </c>
      <c r="K32" t="s">
        <v>274</v>
      </c>
      <c r="L32" t="s">
        <v>275</v>
      </c>
    </row>
    <row r="33" spans="1:12" x14ac:dyDescent="0.2">
      <c r="A33">
        <v>32</v>
      </c>
      <c r="B33" t="s">
        <v>77</v>
      </c>
      <c r="C33" t="s">
        <v>276</v>
      </c>
      <c r="D33" t="s">
        <v>12</v>
      </c>
      <c r="E33" t="s">
        <v>277</v>
      </c>
      <c r="F33" t="s">
        <v>12</v>
      </c>
      <c r="G33" t="s">
        <v>12</v>
      </c>
      <c r="H33">
        <v>4</v>
      </c>
      <c r="I33" t="s">
        <v>278</v>
      </c>
      <c r="J33" t="s">
        <v>279</v>
      </c>
      <c r="K33">
        <v>0</v>
      </c>
      <c r="L33" t="s">
        <v>280</v>
      </c>
    </row>
    <row r="34" spans="1:12" x14ac:dyDescent="0.2">
      <c r="A34">
        <v>33</v>
      </c>
      <c r="B34" t="s">
        <v>78</v>
      </c>
      <c r="C34" t="s">
        <v>281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282</v>
      </c>
      <c r="J34" t="s">
        <v>283</v>
      </c>
      <c r="K34">
        <v>0</v>
      </c>
      <c r="L34" t="s">
        <v>284</v>
      </c>
    </row>
    <row r="35" spans="1:12" x14ac:dyDescent="0.2">
      <c r="A35">
        <v>34</v>
      </c>
      <c r="B35" t="s">
        <v>285</v>
      </c>
      <c r="C35" t="s">
        <v>286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287</v>
      </c>
      <c r="K35">
        <v>0</v>
      </c>
      <c r="L35" t="s">
        <v>288</v>
      </c>
    </row>
    <row r="36" spans="1:12" x14ac:dyDescent="0.2">
      <c r="A36">
        <v>35</v>
      </c>
      <c r="B36" t="s">
        <v>285</v>
      </c>
      <c r="C36" t="s">
        <v>289</v>
      </c>
      <c r="D36" t="s">
        <v>12</v>
      </c>
      <c r="E36" t="s">
        <v>12</v>
      </c>
      <c r="F36" t="s">
        <v>12</v>
      </c>
      <c r="G36" t="s">
        <v>290</v>
      </c>
      <c r="H36">
        <v>4</v>
      </c>
      <c r="I36" t="s">
        <v>291</v>
      </c>
      <c r="J36" t="s">
        <v>292</v>
      </c>
      <c r="K36" t="s">
        <v>293</v>
      </c>
      <c r="L36" t="s">
        <v>294</v>
      </c>
    </row>
    <row r="37" spans="1:12" x14ac:dyDescent="0.2">
      <c r="A37">
        <v>36</v>
      </c>
      <c r="B37" t="s">
        <v>295</v>
      </c>
      <c r="C37" t="s">
        <v>296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297</v>
      </c>
      <c r="J37" t="s">
        <v>298</v>
      </c>
      <c r="K37">
        <v>0</v>
      </c>
      <c r="L37" t="s">
        <v>299</v>
      </c>
    </row>
    <row r="38" spans="1:12" x14ac:dyDescent="0.2">
      <c r="A38">
        <v>37</v>
      </c>
      <c r="B38" t="s">
        <v>300</v>
      </c>
      <c r="C38" t="s">
        <v>301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302</v>
      </c>
      <c r="J38" t="s">
        <v>303</v>
      </c>
      <c r="K38">
        <v>0</v>
      </c>
      <c r="L38" t="s">
        <v>304</v>
      </c>
    </row>
    <row r="39" spans="1:12" x14ac:dyDescent="0.2">
      <c r="A39">
        <v>38</v>
      </c>
      <c r="B39" t="s">
        <v>79</v>
      </c>
      <c r="C39" t="s">
        <v>305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306</v>
      </c>
      <c r="J39" t="s">
        <v>307</v>
      </c>
      <c r="K39">
        <v>0</v>
      </c>
      <c r="L39" t="s">
        <v>308</v>
      </c>
    </row>
    <row r="40" spans="1:12" x14ac:dyDescent="0.2">
      <c r="A40">
        <v>39</v>
      </c>
      <c r="B40" t="s">
        <v>79</v>
      </c>
      <c r="C40" t="s">
        <v>309</v>
      </c>
      <c r="D40" t="s">
        <v>12</v>
      </c>
      <c r="E40" t="s">
        <v>310</v>
      </c>
      <c r="F40" t="s">
        <v>12</v>
      </c>
      <c r="G40" t="s">
        <v>12</v>
      </c>
      <c r="H40">
        <v>4</v>
      </c>
      <c r="I40" t="s">
        <v>311</v>
      </c>
      <c r="J40" t="s">
        <v>312</v>
      </c>
      <c r="K40" t="s">
        <v>313</v>
      </c>
      <c r="L40" t="s">
        <v>314</v>
      </c>
    </row>
    <row r="41" spans="1:12" x14ac:dyDescent="0.2">
      <c r="A41">
        <v>40</v>
      </c>
      <c r="B41" t="s">
        <v>80</v>
      </c>
      <c r="C41" t="s">
        <v>315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316</v>
      </c>
      <c r="J41" t="s">
        <v>317</v>
      </c>
      <c r="K41">
        <v>0</v>
      </c>
      <c r="L41" t="s">
        <v>318</v>
      </c>
    </row>
    <row r="42" spans="1:12" x14ac:dyDescent="0.2">
      <c r="A42">
        <v>41</v>
      </c>
      <c r="B42" t="s">
        <v>81</v>
      </c>
      <c r="C42" t="s">
        <v>319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320</v>
      </c>
      <c r="J42" t="s">
        <v>321</v>
      </c>
      <c r="K42">
        <v>0</v>
      </c>
      <c r="L42" t="s">
        <v>322</v>
      </c>
    </row>
    <row r="43" spans="1:12" x14ac:dyDescent="0.2">
      <c r="A43">
        <v>42</v>
      </c>
      <c r="B43" t="s">
        <v>82</v>
      </c>
      <c r="C43" t="s">
        <v>323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324</v>
      </c>
      <c r="J43" t="s">
        <v>325</v>
      </c>
      <c r="K43">
        <v>0</v>
      </c>
      <c r="L43" t="s">
        <v>326</v>
      </c>
    </row>
    <row r="44" spans="1:12" x14ac:dyDescent="0.2">
      <c r="A44">
        <v>43</v>
      </c>
      <c r="B44" t="s">
        <v>82</v>
      </c>
      <c r="C44" t="s">
        <v>327</v>
      </c>
      <c r="D44" t="s">
        <v>12</v>
      </c>
      <c r="E44" t="s">
        <v>12</v>
      </c>
      <c r="F44" t="s">
        <v>328</v>
      </c>
      <c r="G44" t="s">
        <v>12</v>
      </c>
      <c r="H44">
        <v>4</v>
      </c>
      <c r="I44" t="s">
        <v>329</v>
      </c>
      <c r="J44" t="s">
        <v>330</v>
      </c>
      <c r="K44" t="s">
        <v>331</v>
      </c>
      <c r="L44" t="s">
        <v>332</v>
      </c>
    </row>
    <row r="45" spans="1:12" x14ac:dyDescent="0.2">
      <c r="A45">
        <v>44</v>
      </c>
      <c r="B45" t="s">
        <v>83</v>
      </c>
      <c r="C45" t="s">
        <v>333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334</v>
      </c>
      <c r="J45" t="s">
        <v>335</v>
      </c>
      <c r="K45">
        <v>0</v>
      </c>
      <c r="L45" t="s">
        <v>336</v>
      </c>
    </row>
    <row r="46" spans="1:12" x14ac:dyDescent="0.2">
      <c r="A46">
        <v>45</v>
      </c>
      <c r="B46" t="s">
        <v>84</v>
      </c>
      <c r="C46" t="s">
        <v>337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338</v>
      </c>
      <c r="J46" t="s">
        <v>339</v>
      </c>
      <c r="K46">
        <v>0</v>
      </c>
      <c r="L46" t="s">
        <v>340</v>
      </c>
    </row>
    <row r="47" spans="1:12" x14ac:dyDescent="0.2">
      <c r="A47">
        <v>46</v>
      </c>
      <c r="B47" t="s">
        <v>85</v>
      </c>
      <c r="C47" t="s">
        <v>341</v>
      </c>
      <c r="D47" t="s">
        <v>12</v>
      </c>
      <c r="E47" t="s">
        <v>342</v>
      </c>
      <c r="F47" t="s">
        <v>12</v>
      </c>
      <c r="G47" t="s">
        <v>12</v>
      </c>
      <c r="H47">
        <v>4</v>
      </c>
      <c r="I47" t="s">
        <v>343</v>
      </c>
      <c r="J47" t="s">
        <v>344</v>
      </c>
      <c r="K47">
        <v>0</v>
      </c>
      <c r="L47" t="s">
        <v>345</v>
      </c>
    </row>
    <row r="48" spans="1:12" x14ac:dyDescent="0.2">
      <c r="A48">
        <v>47</v>
      </c>
      <c r="B48" t="s">
        <v>85</v>
      </c>
      <c r="C48" t="s">
        <v>346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347</v>
      </c>
      <c r="J48" t="s">
        <v>348</v>
      </c>
      <c r="K48" t="s">
        <v>349</v>
      </c>
      <c r="L48" t="s">
        <v>350</v>
      </c>
    </row>
    <row r="49" spans="1:12" x14ac:dyDescent="0.2">
      <c r="A49">
        <v>48</v>
      </c>
      <c r="B49" t="s">
        <v>86</v>
      </c>
      <c r="C49" t="s">
        <v>351</v>
      </c>
      <c r="D49" t="s">
        <v>12</v>
      </c>
      <c r="E49" t="s">
        <v>352</v>
      </c>
      <c r="F49" t="s">
        <v>12</v>
      </c>
      <c r="G49" t="s">
        <v>12</v>
      </c>
      <c r="H49">
        <v>4</v>
      </c>
      <c r="I49" t="s">
        <v>353</v>
      </c>
      <c r="J49" t="s">
        <v>354</v>
      </c>
      <c r="K49">
        <v>0</v>
      </c>
      <c r="L49" t="s">
        <v>355</v>
      </c>
    </row>
    <row r="50" spans="1:12" x14ac:dyDescent="0.2">
      <c r="A50">
        <v>49</v>
      </c>
      <c r="B50" t="s">
        <v>87</v>
      </c>
      <c r="C50" t="s">
        <v>356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357</v>
      </c>
      <c r="J50" t="s">
        <v>358</v>
      </c>
      <c r="K50">
        <v>0</v>
      </c>
      <c r="L50" t="s">
        <v>359</v>
      </c>
    </row>
    <row r="51" spans="1:12" x14ac:dyDescent="0.2">
      <c r="A51">
        <v>50</v>
      </c>
      <c r="B51" t="s">
        <v>360</v>
      </c>
      <c r="C51" t="s">
        <v>361</v>
      </c>
      <c r="D51" t="s">
        <v>12</v>
      </c>
      <c r="E51" t="s">
        <v>12</v>
      </c>
      <c r="F51" t="s">
        <v>362</v>
      </c>
      <c r="G51" t="s">
        <v>12</v>
      </c>
      <c r="H51">
        <v>4</v>
      </c>
      <c r="I51" t="s">
        <v>363</v>
      </c>
      <c r="J51" t="s">
        <v>364</v>
      </c>
      <c r="K51">
        <v>0</v>
      </c>
      <c r="L51" t="s">
        <v>365</v>
      </c>
    </row>
    <row r="52" spans="1:12" x14ac:dyDescent="0.2">
      <c r="A52">
        <v>51</v>
      </c>
      <c r="B52" t="s">
        <v>366</v>
      </c>
      <c r="C52" t="s">
        <v>367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368</v>
      </c>
      <c r="J52" t="s">
        <v>369</v>
      </c>
      <c r="K52">
        <v>0</v>
      </c>
      <c r="L52" t="s">
        <v>370</v>
      </c>
    </row>
    <row r="53" spans="1:12" x14ac:dyDescent="0.2">
      <c r="A53">
        <v>52</v>
      </c>
      <c r="B53" t="s">
        <v>366</v>
      </c>
      <c r="C53" t="s">
        <v>371</v>
      </c>
      <c r="D53" t="s">
        <v>12</v>
      </c>
      <c r="E53" t="s">
        <v>12</v>
      </c>
      <c r="F53" t="s">
        <v>372</v>
      </c>
      <c r="G53" t="s">
        <v>12</v>
      </c>
      <c r="H53">
        <v>4</v>
      </c>
      <c r="I53" t="s">
        <v>373</v>
      </c>
      <c r="J53" t="s">
        <v>374</v>
      </c>
      <c r="K53" t="s">
        <v>375</v>
      </c>
      <c r="L53" t="s">
        <v>376</v>
      </c>
    </row>
    <row r="54" spans="1:12" x14ac:dyDescent="0.2">
      <c r="A54">
        <v>53</v>
      </c>
      <c r="B54" t="s">
        <v>377</v>
      </c>
      <c r="C54" t="s">
        <v>378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379</v>
      </c>
      <c r="J54" t="s">
        <v>380</v>
      </c>
      <c r="K54">
        <v>0</v>
      </c>
      <c r="L54" t="s">
        <v>381</v>
      </c>
    </row>
    <row r="55" spans="1:12" x14ac:dyDescent="0.2">
      <c r="A55">
        <v>54</v>
      </c>
      <c r="B55" t="s">
        <v>377</v>
      </c>
      <c r="C55" t="s">
        <v>382</v>
      </c>
      <c r="D55" t="s">
        <v>12</v>
      </c>
      <c r="E55" t="s">
        <v>383</v>
      </c>
      <c r="F55" t="s">
        <v>12</v>
      </c>
      <c r="G55" t="s">
        <v>12</v>
      </c>
      <c r="H55">
        <v>4</v>
      </c>
      <c r="I55" t="s">
        <v>384</v>
      </c>
      <c r="J55" t="s">
        <v>385</v>
      </c>
      <c r="K55" t="s">
        <v>386</v>
      </c>
      <c r="L55" t="s">
        <v>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zoomScaleNormal="100" workbookViewId="0">
      <selection activeCell="S15" sqref="O13:S15"/>
    </sheetView>
  </sheetViews>
  <sheetFormatPr baseColWidth="10" defaultRowHeight="16" x14ac:dyDescent="0.2"/>
  <cols>
    <col min="5" max="6" width="23.1640625" customWidth="1"/>
    <col min="7" max="7" width="19.83203125" customWidth="1"/>
    <col min="9" max="9" width="10.83203125" style="3"/>
    <col min="10" max="10" width="15.83203125" bestFit="1" customWidth="1"/>
    <col min="14" max="14" width="32" customWidth="1"/>
    <col min="15" max="15" width="21" customWidth="1"/>
    <col min="16" max="16" width="20" customWidth="1"/>
    <col min="17" max="17" width="58.6640625" customWidth="1"/>
    <col min="18" max="18" width="19" customWidth="1"/>
    <col min="19" max="19" width="26" customWidth="1"/>
    <col min="20" max="21" width="140.1640625" customWidth="1"/>
    <col min="22" max="22" width="112.83203125" customWidth="1"/>
    <col min="23" max="23" width="25.6640625" customWidth="1"/>
    <col min="24" max="24" width="23.5" customWidth="1"/>
    <col min="25" max="25" width="15.6640625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W1" t="s">
        <v>442</v>
      </c>
      <c r="X1" t="s">
        <v>443</v>
      </c>
      <c r="Y1" t="s">
        <v>440</v>
      </c>
      <c r="Z1" t="s">
        <v>441</v>
      </c>
    </row>
    <row r="2" spans="1:26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N2" s="2" t="s">
        <v>97</v>
      </c>
      <c r="O2" s="1" t="str">
        <f xml:space="preserve"> CONCATENATE(B2, ".glmm.",A2)</f>
        <v>TAlphaAll.glmm.1</v>
      </c>
      <c r="P2" s="1" t="str">
        <f>IF(E2="NA"," ",$N$9)</f>
        <v xml:space="preserve"> </v>
      </c>
      <c r="Q2" s="1" t="str">
        <f>IF(F2="NA"," ",$N$10)</f>
        <v xml:space="preserve"> </v>
      </c>
      <c r="R2" s="1" t="str">
        <f>IF(G2="NA"," ",$N$11)</f>
        <v xml:space="preserve"> </v>
      </c>
      <c r="S2" t="s">
        <v>93</v>
      </c>
      <c r="T2" t="str">
        <f>CONCATENATE($N$15,A2,"]]",$N$3,$N$2,B2,$N$4,P2,Q2,R2,$N$6,U2,$N$7,S2,$N$8)</f>
        <v xml:space="preserve">modelTMB[[1]] = glmmTMB(TAlphaAll ~    (1 | ForestID), data= Results2,family = "poisson") </v>
      </c>
      <c r="U2" t="s">
        <v>451</v>
      </c>
      <c r="V2" t="str">
        <f>CONCATENATE($N$12,$N$13,B2,$N$8)</f>
        <v xml:space="preserve">hist(Results2, TAlphaAll) </v>
      </c>
    </row>
    <row r="3" spans="1:26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96</v>
      </c>
      <c r="O3" s="4" t="str">
        <f xml:space="preserve"> CONCATENATE(B3, ".glmm.",A3)</f>
        <v>TAlphaNat.glmm.2</v>
      </c>
      <c r="P3" s="4" t="str">
        <f t="shared" ref="P3:P52" si="0">IF(E3="NA"," ",$N$9)</f>
        <v xml:space="preserve"> </v>
      </c>
      <c r="Q3" s="4" t="str">
        <f t="shared" ref="Q3:Q52" si="1">IF(F3="NA"," ",$N$10)</f>
        <v xml:space="preserve"> </v>
      </c>
      <c r="R3" s="4" t="str">
        <f t="shared" ref="R3:R52" si="2">IF(G3="NA"," ",$N$11)</f>
        <v xml:space="preserve"> </v>
      </c>
      <c r="S3" t="s">
        <v>93</v>
      </c>
      <c r="T3" t="str">
        <f t="shared" ref="T3:T55" si="3">CONCATENATE($N$15,A3,"]]",$N$3,$N$2,B3,$N$4,P3,Q3,R3,$N$6,U3,$N$7,S3,$N$8)</f>
        <v xml:space="preserve">modelTMB[[2]] = glmmTMB(TAlphaNat ~    (1 | ForestID), data= Results2,family = "poisson") </v>
      </c>
      <c r="U3" t="s">
        <v>451</v>
      </c>
      <c r="V3" t="str">
        <f t="shared" ref="V3:V52" si="4">CONCATENATE($N$12,$N$13,B3,$N$8)</f>
        <v xml:space="preserve">hist(Results2, TAlphaNat) </v>
      </c>
    </row>
    <row r="4" spans="1:26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  <c r="N4" s="2" t="s">
        <v>88</v>
      </c>
      <c r="O4" s="1" t="str">
        <f t="shared" ref="O4:O52" si="5" xml:space="preserve"> CONCATENATE(B4, ".glmm.",A4)</f>
        <v>TAlphaNInd.glmm.3</v>
      </c>
      <c r="P4" s="1" t="str">
        <f t="shared" si="0"/>
        <v xml:space="preserve"> </v>
      </c>
      <c r="Q4" s="1" t="str">
        <f t="shared" si="1"/>
        <v xml:space="preserve"> </v>
      </c>
      <c r="R4" s="1" t="str">
        <f t="shared" si="2"/>
        <v xml:space="preserve"> </v>
      </c>
      <c r="S4" t="s">
        <v>93</v>
      </c>
      <c r="T4" t="str">
        <f t="shared" si="3"/>
        <v xml:space="preserve">modelTMB[[3]] = glmmTMB(TAlphaNInd ~    (1 | ForestID), data= Results2,family = "poisson") </v>
      </c>
      <c r="U4" t="s">
        <v>451</v>
      </c>
      <c r="V4" t="str">
        <f t="shared" si="4"/>
        <v xml:space="preserve">hist(Results2, TAlphaNInd) </v>
      </c>
    </row>
    <row r="5" spans="1:26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90</v>
      </c>
      <c r="O5" s="1" t="str">
        <f t="shared" si="5"/>
        <v>TAlphaNInd.glmm.4</v>
      </c>
      <c r="P5" s="1" t="str">
        <f t="shared" si="0"/>
        <v xml:space="preserve"> </v>
      </c>
      <c r="Q5" s="1" t="str">
        <f t="shared" si="1"/>
        <v>Dist_trail_beginning_std +</v>
      </c>
      <c r="R5" s="1" t="str">
        <f t="shared" si="2"/>
        <v xml:space="preserve"> </v>
      </c>
      <c r="S5" t="s">
        <v>93</v>
      </c>
      <c r="T5" t="str">
        <f t="shared" si="3"/>
        <v xml:space="preserve">modelTMB[[4]] = glmmTMB(TAlphaNInd ~  Dist_trail_beginning_std + (1 | ForestID), data= Results2,family = "poisson") </v>
      </c>
      <c r="U5" t="s">
        <v>451</v>
      </c>
      <c r="V5" t="str">
        <f t="shared" si="4"/>
        <v xml:space="preserve">hist(Results2, TAlphaNInd) </v>
      </c>
    </row>
    <row r="6" spans="1:26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449</v>
      </c>
      <c r="O6" s="1" t="str">
        <f t="shared" si="5"/>
        <v>TAlphaNInd.glmm.5</v>
      </c>
      <c r="P6" s="1" t="str">
        <f t="shared" si="0"/>
        <v xml:space="preserve"> </v>
      </c>
      <c r="Q6" s="1" t="str">
        <f t="shared" si="1"/>
        <v xml:space="preserve"> </v>
      </c>
      <c r="R6" s="1" t="str">
        <f t="shared" si="2"/>
        <v>Dist_trail_std +</v>
      </c>
      <c r="S6" t="s">
        <v>93</v>
      </c>
      <c r="T6" t="str">
        <f t="shared" si="3"/>
        <v xml:space="preserve">modelTMB[[5]] = glmmTMB(TAlphaNInd ~   Dist_trail_std +(1 | ForestID), data= Results2,family = "poisson") </v>
      </c>
      <c r="U6" t="s">
        <v>451</v>
      </c>
      <c r="V6" t="str">
        <f t="shared" si="4"/>
        <v xml:space="preserve">hist(Results2, TAlphaNInd) </v>
      </c>
      <c r="W6" s="5">
        <v>0.26736111111111099</v>
      </c>
      <c r="X6" t="s">
        <v>444</v>
      </c>
      <c r="Y6" t="s">
        <v>445</v>
      </c>
      <c r="Z6" t="s">
        <v>446</v>
      </c>
    </row>
    <row r="7" spans="1:26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92</v>
      </c>
      <c r="O7" s="1" t="str">
        <f t="shared" si="5"/>
        <v>TAlphaNInd.glmm.6</v>
      </c>
      <c r="P7" s="1" t="str">
        <f>IF(E7="NA"," ",$N$9)</f>
        <v>Dist_edge_std +</v>
      </c>
      <c r="Q7" s="1" t="str">
        <f t="shared" si="1"/>
        <v xml:space="preserve"> </v>
      </c>
      <c r="R7" s="1" t="str">
        <f t="shared" si="2"/>
        <v xml:space="preserve"> </v>
      </c>
      <c r="S7" t="s">
        <v>93</v>
      </c>
      <c r="T7" t="str">
        <f t="shared" si="3"/>
        <v xml:space="preserve">modelTMB[[6]] = glmmTMB(TAlphaNInd ~ Dist_edge_std +  (1 | ForestID), data= Results2,family = "poisson") </v>
      </c>
      <c r="U7" t="s">
        <v>451</v>
      </c>
      <c r="V7" t="str">
        <f t="shared" si="4"/>
        <v xml:space="preserve">hist(Results2, TAlphaNInd) </v>
      </c>
    </row>
    <row r="8" spans="1:26" x14ac:dyDescent="0.2">
      <c r="A8">
        <v>7</v>
      </c>
      <c r="B8" t="s">
        <v>204</v>
      </c>
      <c r="C8" t="s">
        <v>205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206</v>
      </c>
      <c r="J8" t="s">
        <v>207</v>
      </c>
      <c r="K8">
        <v>0</v>
      </c>
      <c r="L8" t="s">
        <v>208</v>
      </c>
      <c r="N8" s="2" t="s">
        <v>89</v>
      </c>
      <c r="O8" t="str">
        <f t="shared" si="5"/>
        <v>TAlphaEnd.glmm.7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94</v>
      </c>
      <c r="T8" t="str">
        <f t="shared" si="3"/>
        <v xml:space="preserve">modelTMB[[7]] = glmmTMB(TAlphaEnd ~    (1 | ForestID), data= Results2,family = "Gamma") </v>
      </c>
      <c r="U8" t="s">
        <v>451</v>
      </c>
      <c r="V8" t="str">
        <f t="shared" si="4"/>
        <v xml:space="preserve">hist(Results2, TAlphaEnd) </v>
      </c>
    </row>
    <row r="9" spans="1:26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  <c r="N9" s="2" t="s">
        <v>143</v>
      </c>
      <c r="O9" s="1" t="str">
        <f t="shared" si="5"/>
        <v>FAlphaAll.glmm.8</v>
      </c>
      <c r="P9" s="1" t="str">
        <f t="shared" si="0"/>
        <v xml:space="preserve"> </v>
      </c>
      <c r="Q9" s="1" t="str">
        <f t="shared" si="1"/>
        <v xml:space="preserve"> </v>
      </c>
      <c r="R9" s="1" t="str">
        <f t="shared" si="2"/>
        <v xml:space="preserve"> </v>
      </c>
      <c r="S9" t="s">
        <v>94</v>
      </c>
      <c r="T9" t="str">
        <f t="shared" si="3"/>
        <v xml:space="preserve">modelTMB[[8]] = glmmTMB(FAlphaAll ~    (1 | ForestID), data= Results2,family = "Gamma") </v>
      </c>
      <c r="U9" t="s">
        <v>451</v>
      </c>
      <c r="V9" t="str">
        <f t="shared" si="4"/>
        <v xml:space="preserve">hist(Results2, FAlphaAll) </v>
      </c>
    </row>
    <row r="10" spans="1:26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  <c r="N10" s="2" t="s">
        <v>144</v>
      </c>
      <c r="O10" s="1" t="str">
        <f t="shared" si="5"/>
        <v>FAlphaAll.glmm.9</v>
      </c>
      <c r="P10" s="1" t="str">
        <f t="shared" si="0"/>
        <v xml:space="preserve"> </v>
      </c>
      <c r="Q10" s="1" t="str">
        <f t="shared" si="1"/>
        <v>Dist_trail_beginning_std +</v>
      </c>
      <c r="R10" s="1" t="str">
        <f t="shared" si="2"/>
        <v xml:space="preserve"> </v>
      </c>
      <c r="S10" t="s">
        <v>94</v>
      </c>
      <c r="T10" t="str">
        <f t="shared" si="3"/>
        <v xml:space="preserve">modelTMB[[9]] = glmmTMB(FAlphaAll ~  Dist_trail_beginning_std + (1 | ForestID), data= Results2,family = "Gamma") </v>
      </c>
      <c r="U10" t="s">
        <v>451</v>
      </c>
      <c r="V10" t="str">
        <f t="shared" si="4"/>
        <v xml:space="preserve">hist(Results2, FAlphaAll) </v>
      </c>
    </row>
    <row r="11" spans="1:26" x14ac:dyDescent="0.2">
      <c r="A11">
        <v>10</v>
      </c>
      <c r="B11" t="s">
        <v>52</v>
      </c>
      <c r="C11" t="s">
        <v>209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210</v>
      </c>
      <c r="J11" t="s">
        <v>211</v>
      </c>
      <c r="K11">
        <v>0</v>
      </c>
      <c r="L11" t="s">
        <v>212</v>
      </c>
      <c r="N11" s="2" t="s">
        <v>145</v>
      </c>
      <c r="O11" t="str">
        <f t="shared" si="5"/>
        <v>FAlphaNat.glmm.10</v>
      </c>
      <c r="P11" t="str">
        <f t="shared" si="0"/>
        <v xml:space="preserve"> </v>
      </c>
      <c r="Q11" t="str">
        <f t="shared" si="1"/>
        <v xml:space="preserve"> </v>
      </c>
      <c r="R11" t="str">
        <f t="shared" si="2"/>
        <v xml:space="preserve"> </v>
      </c>
      <c r="S11" t="s">
        <v>94</v>
      </c>
      <c r="T11" t="str">
        <f t="shared" si="3"/>
        <v xml:space="preserve">modelTMB[[10]] = glmmTMB(FAlphaNat ~    (1 | ForestID), data= Results2,family = "Gamma") </v>
      </c>
      <c r="U11" t="s">
        <v>451</v>
      </c>
      <c r="V11" t="str">
        <f t="shared" si="4"/>
        <v xml:space="preserve">hist(Results2, FAlphaNat) </v>
      </c>
    </row>
    <row r="12" spans="1:26" x14ac:dyDescent="0.2">
      <c r="A12">
        <v>11</v>
      </c>
      <c r="B12" t="s">
        <v>53</v>
      </c>
      <c r="C12" t="s">
        <v>213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214</v>
      </c>
      <c r="J12" t="s">
        <v>215</v>
      </c>
      <c r="K12">
        <v>0</v>
      </c>
      <c r="L12" t="s">
        <v>216</v>
      </c>
      <c r="N12" s="2" t="s">
        <v>184</v>
      </c>
      <c r="O12" s="1" t="str">
        <f t="shared" si="5"/>
        <v>FAlphaNInd.glmm.11</v>
      </c>
      <c r="P12" s="1" t="str">
        <f t="shared" si="0"/>
        <v xml:space="preserve"> </v>
      </c>
      <c r="Q12" s="1" t="str">
        <f t="shared" si="1"/>
        <v xml:space="preserve"> </v>
      </c>
      <c r="R12" s="1" t="str">
        <f t="shared" si="2"/>
        <v xml:space="preserve"> </v>
      </c>
      <c r="S12" t="s">
        <v>185</v>
      </c>
      <c r="T12" t="str">
        <f t="shared" si="3"/>
        <v xml:space="preserve">modelTMB[[11]] = glmmTMB(FAlphaNInd ~    (1 | ForestID), data= Results2,family = "nbinom1") </v>
      </c>
      <c r="U12" t="s">
        <v>451</v>
      </c>
      <c r="V12" t="str">
        <f t="shared" si="4"/>
        <v xml:space="preserve">hist(Results2, FAlphaNInd) </v>
      </c>
    </row>
    <row r="13" spans="1:26" x14ac:dyDescent="0.2">
      <c r="A13">
        <v>12</v>
      </c>
      <c r="B13" t="s">
        <v>217</v>
      </c>
      <c r="C13" t="s">
        <v>218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219</v>
      </c>
      <c r="J13" t="s">
        <v>220</v>
      </c>
      <c r="K13">
        <v>0</v>
      </c>
      <c r="L13" t="s">
        <v>221</v>
      </c>
      <c r="N13" s="2" t="s">
        <v>450</v>
      </c>
      <c r="O13" t="str">
        <f t="shared" si="5"/>
        <v>FAlphaEnd.glmm.12</v>
      </c>
      <c r="P13" t="str">
        <f t="shared" si="0"/>
        <v xml:space="preserve"> </v>
      </c>
      <c r="Q13" t="str">
        <f t="shared" si="1"/>
        <v xml:space="preserve"> </v>
      </c>
      <c r="R13" t="str">
        <f t="shared" si="2"/>
        <v xml:space="preserve"> </v>
      </c>
      <c r="S13" t="s">
        <v>185</v>
      </c>
      <c r="T13" t="str">
        <f t="shared" si="3"/>
        <v xml:space="preserve">modelTMB[[12]] = glmmTMB(FAlphaEnd ~    (1 | ForestID), data= Results2,family = "nbinom1") </v>
      </c>
      <c r="U13" t="s">
        <v>451</v>
      </c>
      <c r="V13" t="str">
        <f t="shared" si="4"/>
        <v xml:space="preserve">hist(Results2, FAlphaEnd) </v>
      </c>
    </row>
    <row r="14" spans="1:26" x14ac:dyDescent="0.2">
      <c r="A14">
        <v>13</v>
      </c>
      <c r="B14" t="s">
        <v>54</v>
      </c>
      <c r="C14" t="s">
        <v>186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187</v>
      </c>
      <c r="J14" t="s">
        <v>188</v>
      </c>
      <c r="K14">
        <v>0</v>
      </c>
      <c r="L14" t="s">
        <v>189</v>
      </c>
      <c r="N14" s="2" t="s">
        <v>438</v>
      </c>
      <c r="O14" s="1" t="str">
        <f t="shared" si="5"/>
        <v>abund.all.glmm.13</v>
      </c>
      <c r="P14" s="1" t="str">
        <f t="shared" si="0"/>
        <v xml:space="preserve"> </v>
      </c>
      <c r="Q14" s="1" t="str">
        <f t="shared" si="1"/>
        <v xml:space="preserve"> </v>
      </c>
      <c r="R14" s="1" t="str">
        <f t="shared" si="2"/>
        <v xml:space="preserve"> </v>
      </c>
      <c r="S14" t="s">
        <v>185</v>
      </c>
      <c r="T14" t="str">
        <f t="shared" si="3"/>
        <v xml:space="preserve">modelTMB[[13]] = glmmTMB(abund.all ~    (1 | ForestID), data= Results2,family = "nbinom1") </v>
      </c>
      <c r="U14" t="s">
        <v>451</v>
      </c>
      <c r="V14" t="str">
        <f t="shared" si="4"/>
        <v xml:space="preserve">hist(Results2, abund.all) </v>
      </c>
    </row>
    <row r="15" spans="1:26" x14ac:dyDescent="0.2">
      <c r="A15">
        <v>14</v>
      </c>
      <c r="B15" t="s">
        <v>54</v>
      </c>
      <c r="C15" t="s">
        <v>190</v>
      </c>
      <c r="D15" t="s">
        <v>12</v>
      </c>
      <c r="E15" t="s">
        <v>12</v>
      </c>
      <c r="F15" t="s">
        <v>12</v>
      </c>
      <c r="G15" t="s">
        <v>191</v>
      </c>
      <c r="H15">
        <v>4</v>
      </c>
      <c r="I15" t="s">
        <v>192</v>
      </c>
      <c r="J15" t="s">
        <v>193</v>
      </c>
      <c r="K15" t="s">
        <v>194</v>
      </c>
      <c r="L15" t="s">
        <v>195</v>
      </c>
      <c r="N15" s="6" t="s">
        <v>447</v>
      </c>
      <c r="O15" s="1" t="str">
        <f t="shared" si="5"/>
        <v>abund.all.glmm.14</v>
      </c>
      <c r="P15" s="1" t="str">
        <f t="shared" si="0"/>
        <v xml:space="preserve"> </v>
      </c>
      <c r="Q15" s="1" t="str">
        <f t="shared" si="1"/>
        <v xml:space="preserve"> </v>
      </c>
      <c r="R15" s="1" t="str">
        <f t="shared" si="2"/>
        <v>Dist_trail_std +</v>
      </c>
      <c r="S15" t="s">
        <v>185</v>
      </c>
      <c r="T15" t="str">
        <f t="shared" si="3"/>
        <v xml:space="preserve">modelTMB[[14]] = glmmTMB(abund.all ~   Dist_trail_std +(1 | ForestID), data= Results2,family = "nbinom1") </v>
      </c>
      <c r="U15" t="s">
        <v>451</v>
      </c>
      <c r="V15" t="str">
        <f t="shared" si="4"/>
        <v xml:space="preserve">hist(Results2, abund.all) </v>
      </c>
    </row>
    <row r="16" spans="1:26" x14ac:dyDescent="0.2">
      <c r="A16">
        <v>15</v>
      </c>
      <c r="B16" t="s">
        <v>55</v>
      </c>
      <c r="C16" t="s">
        <v>196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197</v>
      </c>
      <c r="J16" t="s">
        <v>198</v>
      </c>
      <c r="K16">
        <v>0</v>
      </c>
      <c r="L16" t="s">
        <v>199</v>
      </c>
      <c r="N16" t="s">
        <v>448</v>
      </c>
      <c r="O16" t="str">
        <f t="shared" si="5"/>
        <v>abund.nat.glmm.15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93</v>
      </c>
      <c r="T16" t="str">
        <f t="shared" si="3"/>
        <v xml:space="preserve">modelTMB[[15]] = glmmTMB(abund.nat ~    (1 | ForestID), data= Results2,family = "poisson") </v>
      </c>
      <c r="U16" t="s">
        <v>451</v>
      </c>
      <c r="V16" t="str">
        <f t="shared" si="4"/>
        <v xml:space="preserve">hist(Results2, abund.nat) </v>
      </c>
    </row>
    <row r="17" spans="1:22" x14ac:dyDescent="0.2">
      <c r="A17">
        <v>16</v>
      </c>
      <c r="B17" t="s">
        <v>56</v>
      </c>
      <c r="C17" t="s">
        <v>200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201</v>
      </c>
      <c r="J17" t="s">
        <v>202</v>
      </c>
      <c r="K17">
        <v>0</v>
      </c>
      <c r="L17" t="s">
        <v>203</v>
      </c>
      <c r="O17" s="1" t="str">
        <f t="shared" si="5"/>
        <v>abund.nind.glmm.16</v>
      </c>
      <c r="P17" s="1" t="str">
        <f t="shared" si="0"/>
        <v xml:space="preserve"> </v>
      </c>
      <c r="Q17" s="1" t="str">
        <f t="shared" si="1"/>
        <v xml:space="preserve"> </v>
      </c>
      <c r="R17" s="1" t="str">
        <f t="shared" si="2"/>
        <v xml:space="preserve"> </v>
      </c>
      <c r="S17" t="s">
        <v>93</v>
      </c>
      <c r="T17" t="str">
        <f t="shared" si="3"/>
        <v xml:space="preserve">modelTMB[[16]] = glmmTMB(abund.nind ~    (1 | ForestID), data= Results2,family = "poisson") </v>
      </c>
      <c r="U17" t="s">
        <v>451</v>
      </c>
      <c r="V17" t="str">
        <f t="shared" si="4"/>
        <v xml:space="preserve">hist(Results2, abund.nind) </v>
      </c>
    </row>
    <row r="18" spans="1:22" x14ac:dyDescent="0.2">
      <c r="A18">
        <v>17</v>
      </c>
      <c r="B18" t="s">
        <v>222</v>
      </c>
      <c r="C18" t="s">
        <v>223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224</v>
      </c>
      <c r="J18" t="s">
        <v>225</v>
      </c>
      <c r="K18">
        <v>0</v>
      </c>
      <c r="L18" t="s">
        <v>226</v>
      </c>
      <c r="O18" t="str">
        <f t="shared" si="5"/>
        <v>abund.end.glmm.17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93</v>
      </c>
      <c r="T18" t="str">
        <f t="shared" si="3"/>
        <v xml:space="preserve">modelTMB[[17]] = glmmTMB(abund.end ~    (1 | ForestID), data= Results2,family = "poisson") </v>
      </c>
      <c r="U18" t="s">
        <v>451</v>
      </c>
      <c r="V18" t="str">
        <f t="shared" si="4"/>
        <v xml:space="preserve">hist(Results2, abund.end) </v>
      </c>
    </row>
    <row r="19" spans="1:22" x14ac:dyDescent="0.2">
      <c r="A19">
        <v>18</v>
      </c>
      <c r="B19" t="s">
        <v>57</v>
      </c>
      <c r="C19" t="s">
        <v>227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  <c r="O19" s="1" t="str">
        <f t="shared" si="5"/>
        <v>prop.Talpha.glmm.18</v>
      </c>
      <c r="P19" s="1" t="str">
        <f t="shared" si="0"/>
        <v xml:space="preserve"> </v>
      </c>
      <c r="Q19" s="1" t="str">
        <f t="shared" si="1"/>
        <v xml:space="preserve"> </v>
      </c>
      <c r="R19" s="1" t="str">
        <f t="shared" si="2"/>
        <v xml:space="preserve"> </v>
      </c>
      <c r="S19" t="s">
        <v>95</v>
      </c>
      <c r="T19" t="str">
        <f t="shared" si="3"/>
        <v xml:space="preserve">modelTMB[[18]] = glmmTMB(prop.Talpha ~    (1 | ForestID), data= Results2,family = "beta_family") </v>
      </c>
      <c r="U19" t="s">
        <v>451</v>
      </c>
      <c r="V19" t="str">
        <f t="shared" si="4"/>
        <v xml:space="preserve">hist(Results2, prop.Talpha) </v>
      </c>
    </row>
    <row r="20" spans="1:22" x14ac:dyDescent="0.2">
      <c r="A20">
        <v>19</v>
      </c>
      <c r="B20" t="s">
        <v>57</v>
      </c>
      <c r="C20" t="s">
        <v>228</v>
      </c>
      <c r="D20" t="s">
        <v>12</v>
      </c>
      <c r="E20" t="s">
        <v>12</v>
      </c>
      <c r="F20" t="s">
        <v>12</v>
      </c>
      <c r="G20" t="s">
        <v>229</v>
      </c>
      <c r="H20">
        <v>4</v>
      </c>
      <c r="I20" t="s">
        <v>61</v>
      </c>
      <c r="J20" t="s">
        <v>62</v>
      </c>
      <c r="K20" t="s">
        <v>63</v>
      </c>
      <c r="L20" t="s">
        <v>64</v>
      </c>
      <c r="O20" s="1" t="str">
        <f t="shared" si="5"/>
        <v>prop.Talpha.glmm.19</v>
      </c>
      <c r="P20" s="1" t="str">
        <f t="shared" si="0"/>
        <v xml:space="preserve"> </v>
      </c>
      <c r="Q20" s="1" t="str">
        <f t="shared" si="1"/>
        <v xml:space="preserve"> </v>
      </c>
      <c r="R20" s="1" t="str">
        <f t="shared" si="2"/>
        <v>Dist_trail_std +</v>
      </c>
      <c r="S20" t="s">
        <v>95</v>
      </c>
      <c r="T20" t="str">
        <f t="shared" si="3"/>
        <v xml:space="preserve">modelTMB[[19]] = glmmTMB(prop.Talpha ~   Dist_trail_std +(1 | ForestID), data= Results2,family = "beta_family") </v>
      </c>
      <c r="U20" t="s">
        <v>451</v>
      </c>
      <c r="V20" t="str">
        <f t="shared" si="4"/>
        <v xml:space="preserve">hist(Results2, prop.Talpha) </v>
      </c>
    </row>
    <row r="21" spans="1:22" x14ac:dyDescent="0.2">
      <c r="A21">
        <v>20</v>
      </c>
      <c r="B21" t="s">
        <v>65</v>
      </c>
      <c r="C21" t="s">
        <v>230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231</v>
      </c>
      <c r="J21" t="s">
        <v>232</v>
      </c>
      <c r="K21">
        <v>0</v>
      </c>
      <c r="L21" t="s">
        <v>233</v>
      </c>
      <c r="O21" t="str">
        <f t="shared" si="5"/>
        <v>prop.Falpha.glmm.20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 xml:space="preserve"> </v>
      </c>
      <c r="S21" t="s">
        <v>95</v>
      </c>
      <c r="T21" t="str">
        <f t="shared" si="3"/>
        <v xml:space="preserve">modelTMB[[20]] = glmmTMB(prop.Falpha ~    (1 | ForestID), data= Results2,family = "beta_family") </v>
      </c>
      <c r="U21" t="s">
        <v>451</v>
      </c>
      <c r="V21" t="str">
        <f t="shared" si="4"/>
        <v xml:space="preserve">hist(Results2, prop.Falpha) </v>
      </c>
    </row>
    <row r="22" spans="1:22" x14ac:dyDescent="0.2">
      <c r="A22">
        <v>21</v>
      </c>
      <c r="B22" t="s">
        <v>65</v>
      </c>
      <c r="C22" t="s">
        <v>234</v>
      </c>
      <c r="D22" t="s">
        <v>12</v>
      </c>
      <c r="E22" t="s">
        <v>12</v>
      </c>
      <c r="F22" t="s">
        <v>12</v>
      </c>
      <c r="G22" t="s">
        <v>235</v>
      </c>
      <c r="H22">
        <v>4</v>
      </c>
      <c r="I22" t="s">
        <v>236</v>
      </c>
      <c r="J22" t="s">
        <v>237</v>
      </c>
      <c r="K22" t="s">
        <v>238</v>
      </c>
      <c r="L22" t="s">
        <v>239</v>
      </c>
      <c r="O22" t="str">
        <f t="shared" si="5"/>
        <v>prop.Falpha.glmm.21</v>
      </c>
      <c r="P22" t="str">
        <f t="shared" si="0"/>
        <v xml:space="preserve"> </v>
      </c>
      <c r="Q22" t="str">
        <f t="shared" si="1"/>
        <v xml:space="preserve"> </v>
      </c>
      <c r="R22" t="str">
        <f t="shared" si="2"/>
        <v>Dist_trail_std +</v>
      </c>
      <c r="S22" t="s">
        <v>95</v>
      </c>
      <c r="T22" t="str">
        <f t="shared" si="3"/>
        <v xml:space="preserve">modelTMB[[21]] = glmmTMB(prop.Falpha ~   Dist_trail_std +(1 | ForestID), data= Results2,family = "beta_family") </v>
      </c>
      <c r="U22" t="s">
        <v>451</v>
      </c>
      <c r="V22" t="str">
        <f t="shared" si="4"/>
        <v xml:space="preserve">hist(Results2, prop.Falpha) </v>
      </c>
    </row>
    <row r="23" spans="1:22" x14ac:dyDescent="0.2">
      <c r="A23">
        <v>22</v>
      </c>
      <c r="B23" t="s">
        <v>66</v>
      </c>
      <c r="C23" t="s">
        <v>240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  <c r="O23" s="1" t="str">
        <f t="shared" si="5"/>
        <v>prop.abund.glmm.22</v>
      </c>
      <c r="P23" s="1" t="str">
        <f t="shared" si="0"/>
        <v xml:space="preserve"> </v>
      </c>
      <c r="Q23" s="1" t="str">
        <f t="shared" si="1"/>
        <v xml:space="preserve"> </v>
      </c>
      <c r="R23" s="1" t="str">
        <f t="shared" si="2"/>
        <v xml:space="preserve"> </v>
      </c>
      <c r="S23" t="s">
        <v>95</v>
      </c>
      <c r="T23" t="str">
        <f t="shared" si="3"/>
        <v xml:space="preserve">modelTMB[[22]] = glmmTMB(prop.abund ~    (1 | ForestID), data= Results2,family = "beta_family") </v>
      </c>
      <c r="U23" t="s">
        <v>451</v>
      </c>
      <c r="V23" t="str">
        <f t="shared" si="4"/>
        <v xml:space="preserve">hist(Results2, prop.abund) </v>
      </c>
    </row>
    <row r="24" spans="1:22" x14ac:dyDescent="0.2">
      <c r="A24">
        <v>23</v>
      </c>
      <c r="B24" t="s">
        <v>241</v>
      </c>
      <c r="C24" t="s">
        <v>242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243</v>
      </c>
      <c r="J24" t="s">
        <v>244</v>
      </c>
      <c r="K24">
        <v>0</v>
      </c>
      <c r="L24" t="s">
        <v>245</v>
      </c>
      <c r="O24" t="str">
        <f t="shared" si="5"/>
        <v>prop.end.glmm.23</v>
      </c>
      <c r="P24" t="str">
        <f t="shared" si="0"/>
        <v xml:space="preserve"> </v>
      </c>
      <c r="Q24" t="str">
        <f t="shared" si="1"/>
        <v xml:space="preserve"> </v>
      </c>
      <c r="R24" t="str">
        <f t="shared" si="2"/>
        <v xml:space="preserve"> </v>
      </c>
      <c r="S24" t="s">
        <v>95</v>
      </c>
      <c r="T24" t="str">
        <f t="shared" si="3"/>
        <v xml:space="preserve">modelTMB[[23]] = glmmTMB(prop.end ~    (1 | ForestID), data= Results2,family = "beta_family") </v>
      </c>
      <c r="U24" t="s">
        <v>451</v>
      </c>
      <c r="V24" t="str">
        <f t="shared" si="4"/>
        <v xml:space="preserve">hist(Results2, prop.end) </v>
      </c>
    </row>
    <row r="25" spans="1:22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  <c r="O25" s="1" t="str">
        <f t="shared" si="5"/>
        <v>all.tax.btotal.glmm.24</v>
      </c>
      <c r="P25" s="1" t="str">
        <f t="shared" si="0"/>
        <v xml:space="preserve"> </v>
      </c>
      <c r="Q25" s="1" t="str">
        <f t="shared" si="1"/>
        <v xml:space="preserve"> </v>
      </c>
      <c r="R25" s="1" t="str">
        <f t="shared" si="2"/>
        <v xml:space="preserve"> </v>
      </c>
      <c r="S25" t="s">
        <v>95</v>
      </c>
      <c r="T25" t="str">
        <f t="shared" si="3"/>
        <v xml:space="preserve">modelTMB[[24]] = glmmTMB(all.tax.btotal ~    (1 | ForestID), data= withoutcontrols,family = "beta_family") </v>
      </c>
      <c r="U25" t="s">
        <v>452</v>
      </c>
      <c r="V25" t="str">
        <f t="shared" si="4"/>
        <v xml:space="preserve">hist(Results2, all.tax.btotal) </v>
      </c>
    </row>
    <row r="26" spans="1:22" x14ac:dyDescent="0.2">
      <c r="A26">
        <v>25</v>
      </c>
      <c r="B26" t="s">
        <v>71</v>
      </c>
      <c r="C26" t="s">
        <v>246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247</v>
      </c>
      <c r="J26" t="s">
        <v>248</v>
      </c>
      <c r="K26">
        <v>0</v>
      </c>
      <c r="L26" t="s">
        <v>249</v>
      </c>
      <c r="O26" t="str">
        <f t="shared" si="5"/>
        <v>all.tax.brich.glmm.25</v>
      </c>
      <c r="P26" t="str">
        <f t="shared" si="0"/>
        <v xml:space="preserve"> </v>
      </c>
      <c r="Q26" t="str">
        <f t="shared" si="1"/>
        <v xml:space="preserve"> </v>
      </c>
      <c r="R26" t="str">
        <f t="shared" si="2"/>
        <v xml:space="preserve"> </v>
      </c>
      <c r="S26" t="s">
        <v>95</v>
      </c>
      <c r="T26" t="str">
        <f t="shared" si="3"/>
        <v xml:space="preserve">modelTMB[[25]] = glmmTMB(all.tax.brich ~    (1 | ForestID), data= withoutcontrols,family = "beta_family") </v>
      </c>
      <c r="U26" t="s">
        <v>452</v>
      </c>
      <c r="V26" t="str">
        <f t="shared" si="4"/>
        <v xml:space="preserve">hist(Results2, all.tax.brich) </v>
      </c>
    </row>
    <row r="27" spans="1:22" x14ac:dyDescent="0.2">
      <c r="A27">
        <v>26</v>
      </c>
      <c r="B27" t="s">
        <v>72</v>
      </c>
      <c r="C27" t="s">
        <v>250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251</v>
      </c>
      <c r="J27" t="s">
        <v>252</v>
      </c>
      <c r="K27">
        <v>0</v>
      </c>
      <c r="L27" t="s">
        <v>253</v>
      </c>
      <c r="O27" s="1" t="str">
        <f t="shared" si="5"/>
        <v>all.tax.brepl.glmm.26</v>
      </c>
      <c r="P27" s="1" t="str">
        <f t="shared" si="0"/>
        <v xml:space="preserve"> </v>
      </c>
      <c r="Q27" s="1" t="str">
        <f t="shared" si="1"/>
        <v xml:space="preserve"> </v>
      </c>
      <c r="R27" s="1" t="str">
        <f t="shared" si="2"/>
        <v xml:space="preserve"> </v>
      </c>
      <c r="S27" t="s">
        <v>95</v>
      </c>
      <c r="T27" t="str">
        <f t="shared" si="3"/>
        <v xml:space="preserve">modelTMB[[26]] = glmmTMB(all.tax.brepl ~    (1 | ForestID), data= withoutcontrols,family = "beta_family") </v>
      </c>
      <c r="U27" t="s">
        <v>452</v>
      </c>
      <c r="V27" t="str">
        <f t="shared" si="4"/>
        <v xml:space="preserve">hist(Results2, all.tax.brepl) </v>
      </c>
    </row>
    <row r="28" spans="1:22" x14ac:dyDescent="0.2">
      <c r="A28">
        <v>27</v>
      </c>
      <c r="B28" t="s">
        <v>73</v>
      </c>
      <c r="C28" t="s">
        <v>254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255</v>
      </c>
      <c r="J28" t="s">
        <v>256</v>
      </c>
      <c r="K28">
        <v>0</v>
      </c>
      <c r="L28" t="s">
        <v>257</v>
      </c>
      <c r="O28" t="str">
        <f t="shared" si="5"/>
        <v>nat.tax.btotal.glmm.27</v>
      </c>
      <c r="P28" t="str">
        <f t="shared" si="0"/>
        <v xml:space="preserve"> </v>
      </c>
      <c r="Q28" t="str">
        <f t="shared" si="1"/>
        <v xml:space="preserve"> </v>
      </c>
      <c r="R28" t="str">
        <f t="shared" si="2"/>
        <v xml:space="preserve"> </v>
      </c>
      <c r="S28" t="s">
        <v>95</v>
      </c>
      <c r="T28" t="str">
        <f t="shared" si="3"/>
        <v xml:space="preserve">modelTMB[[27]] = glmmTMB(nat.tax.btotal ~    (1 | ForestID), data= withoutcontrols,family = "beta_family") </v>
      </c>
      <c r="U28" t="s">
        <v>452</v>
      </c>
      <c r="V28" t="str">
        <f t="shared" si="4"/>
        <v xml:space="preserve">hist(Results2, nat.tax.btotal) </v>
      </c>
    </row>
    <row r="29" spans="1:22" x14ac:dyDescent="0.2">
      <c r="A29">
        <v>28</v>
      </c>
      <c r="B29" t="s">
        <v>74</v>
      </c>
      <c r="C29" t="s">
        <v>258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259</v>
      </c>
      <c r="J29" t="s">
        <v>260</v>
      </c>
      <c r="K29">
        <v>0</v>
      </c>
      <c r="L29" t="s">
        <v>261</v>
      </c>
      <c r="O29" s="1" t="str">
        <f t="shared" si="5"/>
        <v>nat.tax.brich.glmm.28</v>
      </c>
      <c r="P29" s="1" t="str">
        <f t="shared" si="0"/>
        <v xml:space="preserve"> </v>
      </c>
      <c r="Q29" s="1" t="str">
        <f t="shared" si="1"/>
        <v xml:space="preserve"> </v>
      </c>
      <c r="R29" s="1" t="str">
        <f t="shared" si="2"/>
        <v xml:space="preserve"> </v>
      </c>
      <c r="S29" t="s">
        <v>95</v>
      </c>
      <c r="T29" t="str">
        <f t="shared" si="3"/>
        <v xml:space="preserve">modelTMB[[28]] = glmmTMB(nat.tax.brich ~    (1 | ForestID), data= withoutcontrols,family = "beta_family") </v>
      </c>
      <c r="U29" t="s">
        <v>452</v>
      </c>
      <c r="V29" t="str">
        <f t="shared" si="4"/>
        <v xml:space="preserve">hist(Results2, nat.tax.brich) </v>
      </c>
    </row>
    <row r="30" spans="1:22" x14ac:dyDescent="0.2">
      <c r="A30">
        <v>29</v>
      </c>
      <c r="B30" t="s">
        <v>75</v>
      </c>
      <c r="C30" t="s">
        <v>262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263</v>
      </c>
      <c r="J30" t="s">
        <v>264</v>
      </c>
      <c r="K30">
        <v>0</v>
      </c>
      <c r="L30" t="s">
        <v>265</v>
      </c>
      <c r="O30" t="str">
        <f t="shared" si="5"/>
        <v>nat.tax.brepl.glmm.29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 xml:space="preserve"> </v>
      </c>
      <c r="S30" t="s">
        <v>95</v>
      </c>
      <c r="T30" t="str">
        <f t="shared" si="3"/>
        <v xml:space="preserve">modelTMB[[29]] = glmmTMB(nat.tax.brepl ~    (1 | ForestID), data= withoutcontrols,family = "beta_family") </v>
      </c>
      <c r="U30" t="s">
        <v>452</v>
      </c>
      <c r="V30" t="str">
        <f t="shared" si="4"/>
        <v xml:space="preserve">hist(Results2, nat.tax.brepl) </v>
      </c>
    </row>
    <row r="31" spans="1:22" x14ac:dyDescent="0.2">
      <c r="A31">
        <v>30</v>
      </c>
      <c r="B31" t="s">
        <v>76</v>
      </c>
      <c r="C31" t="s">
        <v>266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267</v>
      </c>
      <c r="J31" t="s">
        <v>268</v>
      </c>
      <c r="K31">
        <v>0</v>
      </c>
      <c r="L31" t="s">
        <v>269</v>
      </c>
      <c r="O31" s="1" t="str">
        <f t="shared" si="5"/>
        <v>nind.tax.btotal.glmm.30</v>
      </c>
      <c r="P31" s="1" t="str">
        <f t="shared" si="0"/>
        <v xml:space="preserve"> </v>
      </c>
      <c r="Q31" s="1" t="str">
        <f t="shared" si="1"/>
        <v xml:space="preserve"> </v>
      </c>
      <c r="R31" s="1" t="str">
        <f t="shared" si="2"/>
        <v xml:space="preserve"> </v>
      </c>
      <c r="S31" t="s">
        <v>95</v>
      </c>
      <c r="T31" t="str">
        <f t="shared" si="3"/>
        <v xml:space="preserve">modelTMB[[30]] = glmmTMB(nind.tax.btotal ~    (1 | ForestID), data= withoutcontrols,family = "beta_family") </v>
      </c>
      <c r="U31" t="s">
        <v>452</v>
      </c>
      <c r="V31" t="str">
        <f t="shared" si="4"/>
        <v xml:space="preserve">hist(Results2, nind.tax.btotal) </v>
      </c>
    </row>
    <row r="32" spans="1:22" x14ac:dyDescent="0.2">
      <c r="A32">
        <v>31</v>
      </c>
      <c r="B32" t="s">
        <v>76</v>
      </c>
      <c r="C32" t="s">
        <v>270</v>
      </c>
      <c r="D32" t="s">
        <v>12</v>
      </c>
      <c r="E32" t="s">
        <v>271</v>
      </c>
      <c r="F32" t="s">
        <v>12</v>
      </c>
      <c r="G32" t="s">
        <v>12</v>
      </c>
      <c r="H32">
        <v>4</v>
      </c>
      <c r="I32" t="s">
        <v>272</v>
      </c>
      <c r="J32" t="s">
        <v>273</v>
      </c>
      <c r="K32" t="s">
        <v>274</v>
      </c>
      <c r="L32" t="s">
        <v>275</v>
      </c>
      <c r="O32" s="1" t="str">
        <f t="shared" si="5"/>
        <v>nind.tax.btotal.glmm.31</v>
      </c>
      <c r="P32" s="1" t="str">
        <f t="shared" si="0"/>
        <v>Dist_edge_std +</v>
      </c>
      <c r="Q32" s="1" t="str">
        <f t="shared" si="1"/>
        <v xml:space="preserve"> </v>
      </c>
      <c r="R32" s="1" t="str">
        <f t="shared" si="2"/>
        <v xml:space="preserve"> </v>
      </c>
      <c r="S32" t="s">
        <v>95</v>
      </c>
      <c r="T32" t="str">
        <f t="shared" si="3"/>
        <v xml:space="preserve">modelTMB[[31]] = glmmTMB(nind.tax.btotal ~ Dist_edge_std +  (1 | ForestID), data= withoutcontrols,family = "beta_family") </v>
      </c>
      <c r="U32" t="s">
        <v>452</v>
      </c>
      <c r="V32" t="str">
        <f t="shared" si="4"/>
        <v xml:space="preserve">hist(Results2, nind.tax.btotal) </v>
      </c>
    </row>
    <row r="33" spans="1:22" x14ac:dyDescent="0.2">
      <c r="A33">
        <v>32</v>
      </c>
      <c r="B33" t="s">
        <v>77</v>
      </c>
      <c r="C33" t="s">
        <v>276</v>
      </c>
      <c r="D33" t="s">
        <v>12</v>
      </c>
      <c r="E33" t="s">
        <v>277</v>
      </c>
      <c r="F33" t="s">
        <v>12</v>
      </c>
      <c r="G33" t="s">
        <v>12</v>
      </c>
      <c r="H33">
        <v>4</v>
      </c>
      <c r="I33" t="s">
        <v>278</v>
      </c>
      <c r="J33" t="s">
        <v>279</v>
      </c>
      <c r="K33">
        <v>0</v>
      </c>
      <c r="L33" t="s">
        <v>280</v>
      </c>
      <c r="O33" t="str">
        <f t="shared" si="5"/>
        <v>nind.tax.brich.glmm.32</v>
      </c>
      <c r="P33" t="str">
        <f t="shared" si="0"/>
        <v>Dist_edge_std +</v>
      </c>
      <c r="Q33" t="str">
        <f t="shared" si="1"/>
        <v xml:space="preserve"> </v>
      </c>
      <c r="R33" t="str">
        <f t="shared" si="2"/>
        <v xml:space="preserve"> </v>
      </c>
      <c r="S33" t="s">
        <v>95</v>
      </c>
      <c r="T33" t="str">
        <f t="shared" si="3"/>
        <v xml:space="preserve">modelTMB[[32]] = glmmTMB(nind.tax.brich ~ Dist_edge_std +  (1 | ForestID), data= withoutcontrols,family = "beta_family") </v>
      </c>
      <c r="U33" t="s">
        <v>452</v>
      </c>
      <c r="V33" t="str">
        <f t="shared" si="4"/>
        <v xml:space="preserve">hist(Results2, nind.tax.brich) </v>
      </c>
    </row>
    <row r="34" spans="1:22" x14ac:dyDescent="0.2">
      <c r="A34">
        <v>33</v>
      </c>
      <c r="B34" t="s">
        <v>78</v>
      </c>
      <c r="C34" t="s">
        <v>281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282</v>
      </c>
      <c r="J34" t="s">
        <v>283</v>
      </c>
      <c r="K34">
        <v>0</v>
      </c>
      <c r="L34" t="s">
        <v>284</v>
      </c>
      <c r="O34" s="1" t="str">
        <f t="shared" si="5"/>
        <v>nind.tax.brepl.glmm.33</v>
      </c>
      <c r="P34" s="1" t="str">
        <f t="shared" si="0"/>
        <v xml:space="preserve"> </v>
      </c>
      <c r="Q34" s="1" t="str">
        <f t="shared" si="1"/>
        <v xml:space="preserve"> </v>
      </c>
      <c r="R34" s="1" t="str">
        <f t="shared" si="2"/>
        <v xml:space="preserve"> </v>
      </c>
      <c r="S34" t="s">
        <v>95</v>
      </c>
      <c r="T34" t="str">
        <f t="shared" si="3"/>
        <v xml:space="preserve">modelTMB[[33]] = glmmTMB(nind.tax.brepl ~    (1 | ForestID), data= withoutcontrols,family = "beta_family") </v>
      </c>
      <c r="U34" t="s">
        <v>452</v>
      </c>
      <c r="V34" t="str">
        <f t="shared" si="4"/>
        <v xml:space="preserve">hist(Results2, nind.tax.brepl) </v>
      </c>
    </row>
    <row r="35" spans="1:22" x14ac:dyDescent="0.2">
      <c r="A35">
        <v>34</v>
      </c>
      <c r="B35" t="s">
        <v>285</v>
      </c>
      <c r="C35" t="s">
        <v>286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287</v>
      </c>
      <c r="K35">
        <v>0</v>
      </c>
      <c r="L35" t="s">
        <v>288</v>
      </c>
      <c r="O35" t="str">
        <f t="shared" si="5"/>
        <v>end.tax.btotal.glmm.34</v>
      </c>
      <c r="P35" t="str">
        <f t="shared" si="0"/>
        <v xml:space="preserve"> </v>
      </c>
      <c r="Q35" t="str">
        <f t="shared" si="1"/>
        <v xml:space="preserve"> </v>
      </c>
      <c r="R35" t="str">
        <f t="shared" si="2"/>
        <v xml:space="preserve"> </v>
      </c>
      <c r="S35" t="s">
        <v>95</v>
      </c>
      <c r="T35" t="str">
        <f t="shared" si="3"/>
        <v xml:space="preserve">modelTMB[[34]] = glmmTMB(end.tax.btotal ~    (1 | ForestID), data= withoutcontrols,family = "beta_family") </v>
      </c>
      <c r="U35" t="s">
        <v>452</v>
      </c>
      <c r="V35" t="str">
        <f t="shared" si="4"/>
        <v xml:space="preserve">hist(Results2, end.tax.btotal) </v>
      </c>
    </row>
    <row r="36" spans="1:22" x14ac:dyDescent="0.2">
      <c r="A36">
        <v>35</v>
      </c>
      <c r="B36" t="s">
        <v>285</v>
      </c>
      <c r="C36" t="s">
        <v>289</v>
      </c>
      <c r="D36" t="s">
        <v>12</v>
      </c>
      <c r="E36" t="s">
        <v>12</v>
      </c>
      <c r="F36" t="s">
        <v>12</v>
      </c>
      <c r="G36" t="s">
        <v>290</v>
      </c>
      <c r="H36">
        <v>4</v>
      </c>
      <c r="I36" t="s">
        <v>291</v>
      </c>
      <c r="J36" t="s">
        <v>292</v>
      </c>
      <c r="K36" t="s">
        <v>293</v>
      </c>
      <c r="L36" t="s">
        <v>294</v>
      </c>
      <c r="O36" t="str">
        <f t="shared" si="5"/>
        <v>end.tax.btotal.glmm.35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>Dist_trail_std +</v>
      </c>
      <c r="S36" t="s">
        <v>95</v>
      </c>
      <c r="T36" t="str">
        <f t="shared" si="3"/>
        <v xml:space="preserve">modelTMB[[35]] = glmmTMB(end.tax.btotal ~   Dist_trail_std +(1 | ForestID), data= withoutcontrols,family = "beta_family") </v>
      </c>
      <c r="U36" t="s">
        <v>452</v>
      </c>
      <c r="V36" t="str">
        <f t="shared" si="4"/>
        <v xml:space="preserve">hist(Results2, end.tax.btotal) </v>
      </c>
    </row>
    <row r="37" spans="1:22" x14ac:dyDescent="0.2">
      <c r="A37">
        <v>36</v>
      </c>
      <c r="B37" t="s">
        <v>295</v>
      </c>
      <c r="C37" t="s">
        <v>296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297</v>
      </c>
      <c r="J37" t="s">
        <v>298</v>
      </c>
      <c r="K37">
        <v>0</v>
      </c>
      <c r="L37" t="s">
        <v>299</v>
      </c>
      <c r="O37" s="1" t="str">
        <f t="shared" si="5"/>
        <v>end.tax.brich.glmm.36</v>
      </c>
      <c r="P37" s="1" t="str">
        <f t="shared" si="0"/>
        <v xml:space="preserve"> </v>
      </c>
      <c r="Q37" s="1" t="str">
        <f t="shared" si="1"/>
        <v xml:space="preserve"> </v>
      </c>
      <c r="R37" s="1" t="str">
        <f t="shared" si="2"/>
        <v xml:space="preserve"> </v>
      </c>
      <c r="S37" t="s">
        <v>95</v>
      </c>
      <c r="T37" t="str">
        <f t="shared" si="3"/>
        <v xml:space="preserve">modelTMB[[36]] = glmmTMB(end.tax.brich ~    (1 | ForestID), data= withoutcontrols,family = "beta_family") </v>
      </c>
      <c r="U37" t="s">
        <v>452</v>
      </c>
      <c r="V37" t="str">
        <f t="shared" si="4"/>
        <v xml:space="preserve">hist(Results2, end.tax.brich) </v>
      </c>
    </row>
    <row r="38" spans="1:22" x14ac:dyDescent="0.2">
      <c r="A38">
        <v>37</v>
      </c>
      <c r="B38" t="s">
        <v>300</v>
      </c>
      <c r="C38" t="s">
        <v>301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302</v>
      </c>
      <c r="J38" t="s">
        <v>303</v>
      </c>
      <c r="K38">
        <v>0</v>
      </c>
      <c r="L38" t="s">
        <v>304</v>
      </c>
      <c r="O38" t="str">
        <f t="shared" si="5"/>
        <v>end.tax.brepl.glmm.37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 xml:space="preserve"> </v>
      </c>
      <c r="S38" t="s">
        <v>95</v>
      </c>
      <c r="T38" t="str">
        <f t="shared" si="3"/>
        <v xml:space="preserve">modelTMB[[37]] = glmmTMB(end.tax.brepl ~    (1 | ForestID), data= withoutcontrols,family = "beta_family") </v>
      </c>
      <c r="U38" t="s">
        <v>452</v>
      </c>
      <c r="V38" t="str">
        <f t="shared" si="4"/>
        <v xml:space="preserve">hist(Results2, end.tax.brepl) </v>
      </c>
    </row>
    <row r="39" spans="1:22" x14ac:dyDescent="0.2">
      <c r="A39">
        <v>38</v>
      </c>
      <c r="B39" t="s">
        <v>79</v>
      </c>
      <c r="C39" t="s">
        <v>305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306</v>
      </c>
      <c r="J39" t="s">
        <v>307</v>
      </c>
      <c r="K39">
        <v>0</v>
      </c>
      <c r="L39" t="s">
        <v>308</v>
      </c>
      <c r="O39" s="1" t="str">
        <f t="shared" si="5"/>
        <v>all.func.btotal.glmm.38</v>
      </c>
      <c r="P39" s="1" t="str">
        <f t="shared" si="0"/>
        <v xml:space="preserve"> </v>
      </c>
      <c r="Q39" s="1" t="str">
        <f t="shared" si="1"/>
        <v xml:space="preserve"> </v>
      </c>
      <c r="R39" s="1" t="str">
        <f t="shared" si="2"/>
        <v xml:space="preserve"> </v>
      </c>
      <c r="S39" t="s">
        <v>95</v>
      </c>
      <c r="T39" t="str">
        <f t="shared" si="3"/>
        <v xml:space="preserve">modelTMB[[38]] = glmmTMB(all.func.btotal ~    (1 | ForestID), data= withoutcontrols,family = "beta_family") </v>
      </c>
      <c r="U39" t="s">
        <v>452</v>
      </c>
      <c r="V39" t="str">
        <f t="shared" si="4"/>
        <v xml:space="preserve">hist(Results2, all.func.btotal) </v>
      </c>
    </row>
    <row r="40" spans="1:22" x14ac:dyDescent="0.2">
      <c r="A40">
        <v>39</v>
      </c>
      <c r="B40" t="s">
        <v>79</v>
      </c>
      <c r="C40" t="s">
        <v>309</v>
      </c>
      <c r="D40" t="s">
        <v>12</v>
      </c>
      <c r="E40" t="s">
        <v>310</v>
      </c>
      <c r="F40" t="s">
        <v>12</v>
      </c>
      <c r="G40" t="s">
        <v>12</v>
      </c>
      <c r="H40">
        <v>4</v>
      </c>
      <c r="I40" t="s">
        <v>311</v>
      </c>
      <c r="J40" t="s">
        <v>312</v>
      </c>
      <c r="K40" t="s">
        <v>313</v>
      </c>
      <c r="L40" t="s">
        <v>314</v>
      </c>
      <c r="O40" s="1" t="str">
        <f t="shared" si="5"/>
        <v>all.func.btotal.glmm.39</v>
      </c>
      <c r="P40" s="1" t="str">
        <f t="shared" si="0"/>
        <v>Dist_edge_std +</v>
      </c>
      <c r="Q40" s="1" t="str">
        <f t="shared" si="1"/>
        <v xml:space="preserve"> </v>
      </c>
      <c r="R40" s="1" t="str">
        <f t="shared" si="2"/>
        <v xml:space="preserve"> </v>
      </c>
      <c r="S40" t="s">
        <v>95</v>
      </c>
      <c r="T40" t="str">
        <f t="shared" si="3"/>
        <v xml:space="preserve">modelTMB[[39]] = glmmTMB(all.func.btotal ~ Dist_edge_std +  (1 | ForestID), data= withoutcontrols,family = "beta_family") </v>
      </c>
      <c r="U40" t="s">
        <v>452</v>
      </c>
      <c r="V40" t="str">
        <f t="shared" si="4"/>
        <v xml:space="preserve">hist(Results2, all.func.btotal) </v>
      </c>
    </row>
    <row r="41" spans="1:22" x14ac:dyDescent="0.2">
      <c r="A41">
        <v>40</v>
      </c>
      <c r="B41" t="s">
        <v>80</v>
      </c>
      <c r="C41" t="s">
        <v>315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316</v>
      </c>
      <c r="J41" t="s">
        <v>317</v>
      </c>
      <c r="K41">
        <v>0</v>
      </c>
      <c r="L41" t="s">
        <v>318</v>
      </c>
      <c r="O41" t="str">
        <f t="shared" si="5"/>
        <v>all.func.brich.glmm.40</v>
      </c>
      <c r="P41" t="str">
        <f t="shared" si="0"/>
        <v xml:space="preserve"> </v>
      </c>
      <c r="Q41" t="str">
        <f t="shared" si="1"/>
        <v xml:space="preserve"> </v>
      </c>
      <c r="R41" t="str">
        <f t="shared" si="2"/>
        <v xml:space="preserve"> </v>
      </c>
      <c r="S41" t="s">
        <v>95</v>
      </c>
      <c r="T41" t="str">
        <f t="shared" si="3"/>
        <v xml:space="preserve">modelTMB[[40]] = glmmTMB(all.func.brich ~    (1 | ForestID), data= withoutcontrols,family = "beta_family") </v>
      </c>
      <c r="U41" t="s">
        <v>452</v>
      </c>
      <c r="V41" t="str">
        <f t="shared" si="4"/>
        <v xml:space="preserve">hist(Results2, all.func.brich) </v>
      </c>
    </row>
    <row r="42" spans="1:22" x14ac:dyDescent="0.2">
      <c r="A42">
        <v>41</v>
      </c>
      <c r="B42" t="s">
        <v>81</v>
      </c>
      <c r="C42" t="s">
        <v>319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320</v>
      </c>
      <c r="J42" t="s">
        <v>321</v>
      </c>
      <c r="K42">
        <v>0</v>
      </c>
      <c r="L42" t="s">
        <v>322</v>
      </c>
      <c r="O42" s="1" t="str">
        <f t="shared" si="5"/>
        <v>all.func.brepl.glmm.41</v>
      </c>
      <c r="P42" s="1" t="str">
        <f t="shared" si="0"/>
        <v xml:space="preserve"> </v>
      </c>
      <c r="Q42" s="1" t="str">
        <f t="shared" si="1"/>
        <v xml:space="preserve"> </v>
      </c>
      <c r="R42" s="1" t="str">
        <f t="shared" si="2"/>
        <v xml:space="preserve"> </v>
      </c>
      <c r="S42" t="s">
        <v>95</v>
      </c>
      <c r="T42" t="str">
        <f t="shared" si="3"/>
        <v xml:space="preserve">modelTMB[[41]] = glmmTMB(all.func.brepl ~    (1 | ForestID), data= withoutcontrols,family = "beta_family") </v>
      </c>
      <c r="U42" t="s">
        <v>452</v>
      </c>
      <c r="V42" t="str">
        <f t="shared" si="4"/>
        <v xml:space="preserve">hist(Results2, all.func.brepl) </v>
      </c>
    </row>
    <row r="43" spans="1:22" x14ac:dyDescent="0.2">
      <c r="A43">
        <v>42</v>
      </c>
      <c r="B43" t="s">
        <v>82</v>
      </c>
      <c r="C43" t="s">
        <v>323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324</v>
      </c>
      <c r="J43" t="s">
        <v>325</v>
      </c>
      <c r="K43">
        <v>0</v>
      </c>
      <c r="L43" t="s">
        <v>326</v>
      </c>
      <c r="O43" t="str">
        <f t="shared" si="5"/>
        <v>nat.func.btotal.glmm.42</v>
      </c>
      <c r="P43" t="str">
        <f t="shared" si="0"/>
        <v xml:space="preserve"> </v>
      </c>
      <c r="Q43" t="str">
        <f t="shared" si="1"/>
        <v xml:space="preserve"> </v>
      </c>
      <c r="R43" t="str">
        <f t="shared" si="2"/>
        <v xml:space="preserve"> </v>
      </c>
      <c r="S43" t="s">
        <v>95</v>
      </c>
      <c r="T43" t="str">
        <f t="shared" si="3"/>
        <v xml:space="preserve">modelTMB[[42]] = glmmTMB(nat.func.btotal ~    (1 | ForestID), data= withoutcontrols,family = "beta_family") </v>
      </c>
      <c r="U43" t="s">
        <v>452</v>
      </c>
      <c r="V43" t="str">
        <f t="shared" si="4"/>
        <v xml:space="preserve">hist(Results2, nat.func.btotal) </v>
      </c>
    </row>
    <row r="44" spans="1:22" x14ac:dyDescent="0.2">
      <c r="A44">
        <v>43</v>
      </c>
      <c r="B44" t="s">
        <v>82</v>
      </c>
      <c r="C44" t="s">
        <v>327</v>
      </c>
      <c r="D44" t="s">
        <v>12</v>
      </c>
      <c r="E44" t="s">
        <v>12</v>
      </c>
      <c r="F44" t="s">
        <v>328</v>
      </c>
      <c r="G44" t="s">
        <v>12</v>
      </c>
      <c r="H44">
        <v>4</v>
      </c>
      <c r="I44" t="s">
        <v>329</v>
      </c>
      <c r="J44" t="s">
        <v>330</v>
      </c>
      <c r="K44" t="s">
        <v>331</v>
      </c>
      <c r="L44" t="s">
        <v>332</v>
      </c>
      <c r="O44" t="str">
        <f t="shared" si="5"/>
        <v>nat.func.btotal.glmm.43</v>
      </c>
      <c r="P44" t="str">
        <f t="shared" si="0"/>
        <v xml:space="preserve"> </v>
      </c>
      <c r="Q44" t="str">
        <f t="shared" si="1"/>
        <v>Dist_trail_beginning_std +</v>
      </c>
      <c r="R44" t="str">
        <f t="shared" si="2"/>
        <v xml:space="preserve"> </v>
      </c>
      <c r="S44" t="s">
        <v>95</v>
      </c>
      <c r="T44" t="str">
        <f t="shared" si="3"/>
        <v xml:space="preserve">modelTMB[[43]] = glmmTMB(nat.func.btotal ~  Dist_trail_beginning_std + (1 | ForestID), data= withoutcontrols,family = "beta_family") </v>
      </c>
      <c r="U44" t="s">
        <v>452</v>
      </c>
      <c r="V44" t="str">
        <f t="shared" si="4"/>
        <v xml:space="preserve">hist(Results2, nat.func.btotal) </v>
      </c>
    </row>
    <row r="45" spans="1:22" x14ac:dyDescent="0.2">
      <c r="A45">
        <v>44</v>
      </c>
      <c r="B45" t="s">
        <v>83</v>
      </c>
      <c r="C45" t="s">
        <v>333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334</v>
      </c>
      <c r="J45" t="s">
        <v>335</v>
      </c>
      <c r="K45">
        <v>0</v>
      </c>
      <c r="L45" t="s">
        <v>336</v>
      </c>
      <c r="O45" s="1" t="str">
        <f t="shared" si="5"/>
        <v>nat.func.brich.glmm.44</v>
      </c>
      <c r="P45" s="1" t="str">
        <f t="shared" si="0"/>
        <v xml:space="preserve"> </v>
      </c>
      <c r="Q45" s="1" t="str">
        <f t="shared" si="1"/>
        <v xml:space="preserve"> </v>
      </c>
      <c r="R45" s="1" t="str">
        <f t="shared" si="2"/>
        <v xml:space="preserve"> </v>
      </c>
      <c r="S45" t="s">
        <v>95</v>
      </c>
      <c r="T45" t="str">
        <f t="shared" si="3"/>
        <v xml:space="preserve">modelTMB[[44]] = glmmTMB(nat.func.brich ~    (1 | ForestID), data= withoutcontrols,family = "beta_family") </v>
      </c>
      <c r="U45" t="s">
        <v>452</v>
      </c>
      <c r="V45" t="str">
        <f t="shared" si="4"/>
        <v xml:space="preserve">hist(Results2, nat.func.brich) </v>
      </c>
    </row>
    <row r="46" spans="1:22" x14ac:dyDescent="0.2">
      <c r="A46">
        <v>45</v>
      </c>
      <c r="B46" t="s">
        <v>84</v>
      </c>
      <c r="C46" t="s">
        <v>337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338</v>
      </c>
      <c r="J46" t="s">
        <v>339</v>
      </c>
      <c r="K46">
        <v>0</v>
      </c>
      <c r="L46" t="s">
        <v>340</v>
      </c>
      <c r="O46" t="str">
        <f t="shared" si="5"/>
        <v>nat.func.brepl.glmm.45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 xml:space="preserve"> </v>
      </c>
      <c r="S46" t="s">
        <v>95</v>
      </c>
      <c r="T46" t="str">
        <f t="shared" si="3"/>
        <v xml:space="preserve">modelTMB[[45]] = glmmTMB(nat.func.brepl ~    (1 | ForestID), data= withoutcontrols,family = "beta_family") </v>
      </c>
      <c r="U46" t="s">
        <v>452</v>
      </c>
      <c r="V46" t="str">
        <f t="shared" si="4"/>
        <v xml:space="preserve">hist(Results2, nat.func.brepl) </v>
      </c>
    </row>
    <row r="47" spans="1:22" x14ac:dyDescent="0.2">
      <c r="A47">
        <v>46</v>
      </c>
      <c r="B47" t="s">
        <v>85</v>
      </c>
      <c r="C47" t="s">
        <v>341</v>
      </c>
      <c r="D47" t="s">
        <v>12</v>
      </c>
      <c r="E47" t="s">
        <v>342</v>
      </c>
      <c r="F47" t="s">
        <v>12</v>
      </c>
      <c r="G47" t="s">
        <v>12</v>
      </c>
      <c r="H47">
        <v>4</v>
      </c>
      <c r="I47" t="s">
        <v>343</v>
      </c>
      <c r="J47" t="s">
        <v>344</v>
      </c>
      <c r="K47">
        <v>0</v>
      </c>
      <c r="L47" t="s">
        <v>345</v>
      </c>
      <c r="O47" s="1" t="str">
        <f t="shared" si="5"/>
        <v>nind.func.btotal.glmm.46</v>
      </c>
      <c r="P47" s="1" t="str">
        <f t="shared" si="0"/>
        <v>Dist_edge_std +</v>
      </c>
      <c r="Q47" s="1" t="str">
        <f t="shared" si="1"/>
        <v xml:space="preserve"> </v>
      </c>
      <c r="R47" s="1" t="str">
        <f t="shared" si="2"/>
        <v xml:space="preserve"> </v>
      </c>
      <c r="S47" t="s">
        <v>95</v>
      </c>
      <c r="T47" t="str">
        <f t="shared" si="3"/>
        <v xml:space="preserve">modelTMB[[46]] = glmmTMB(nind.func.btotal ~ Dist_edge_std +  (1 | ForestID), data= withoutcontrols,family = "beta_family") </v>
      </c>
      <c r="U47" t="s">
        <v>452</v>
      </c>
      <c r="V47" t="str">
        <f t="shared" si="4"/>
        <v xml:space="preserve">hist(Results2, nind.func.btotal) </v>
      </c>
    </row>
    <row r="48" spans="1:22" x14ac:dyDescent="0.2">
      <c r="A48">
        <v>47</v>
      </c>
      <c r="B48" t="s">
        <v>85</v>
      </c>
      <c r="C48" t="s">
        <v>346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347</v>
      </c>
      <c r="J48" t="s">
        <v>348</v>
      </c>
      <c r="K48" t="s">
        <v>349</v>
      </c>
      <c r="L48" t="s">
        <v>350</v>
      </c>
      <c r="O48" s="1" t="str">
        <f t="shared" si="5"/>
        <v>nind.func.btotal.glmm.47</v>
      </c>
      <c r="P48" s="1" t="str">
        <f t="shared" si="0"/>
        <v xml:space="preserve"> </v>
      </c>
      <c r="Q48" s="1" t="str">
        <f t="shared" si="1"/>
        <v xml:space="preserve"> </v>
      </c>
      <c r="R48" s="1" t="str">
        <f t="shared" si="2"/>
        <v xml:space="preserve"> </v>
      </c>
      <c r="S48" t="s">
        <v>95</v>
      </c>
      <c r="T48" t="str">
        <f t="shared" si="3"/>
        <v xml:space="preserve">modelTMB[[47]] = glmmTMB(nind.func.btotal ~    (1 | ForestID), data= withoutcontrols,family = "beta_family") </v>
      </c>
      <c r="U48" t="s">
        <v>452</v>
      </c>
      <c r="V48" t="str">
        <f t="shared" si="4"/>
        <v xml:space="preserve">hist(Results2, nind.func.btotal) </v>
      </c>
    </row>
    <row r="49" spans="1:22" x14ac:dyDescent="0.2">
      <c r="A49">
        <v>48</v>
      </c>
      <c r="B49" t="s">
        <v>86</v>
      </c>
      <c r="C49" t="s">
        <v>351</v>
      </c>
      <c r="D49" t="s">
        <v>12</v>
      </c>
      <c r="E49" t="s">
        <v>352</v>
      </c>
      <c r="F49" t="s">
        <v>12</v>
      </c>
      <c r="G49" t="s">
        <v>12</v>
      </c>
      <c r="H49">
        <v>4</v>
      </c>
      <c r="I49" t="s">
        <v>353</v>
      </c>
      <c r="J49" t="s">
        <v>354</v>
      </c>
      <c r="K49">
        <v>0</v>
      </c>
      <c r="L49" t="s">
        <v>355</v>
      </c>
      <c r="O49" t="str">
        <f t="shared" si="5"/>
        <v>nind.func.brich.glmm.48</v>
      </c>
      <c r="P49" t="str">
        <f t="shared" si="0"/>
        <v>Dist_edge_std +</v>
      </c>
      <c r="Q49" t="str">
        <f t="shared" si="1"/>
        <v xml:space="preserve"> </v>
      </c>
      <c r="R49" t="str">
        <f t="shared" si="2"/>
        <v xml:space="preserve"> </v>
      </c>
      <c r="S49" t="s">
        <v>95</v>
      </c>
      <c r="T49" t="str">
        <f t="shared" si="3"/>
        <v xml:space="preserve">modelTMB[[48]] = glmmTMB(nind.func.brich ~ Dist_edge_std +  (1 | ForestID), data= withoutcontrols,family = "beta_family") </v>
      </c>
      <c r="U49" t="s">
        <v>452</v>
      </c>
      <c r="V49" t="str">
        <f t="shared" si="4"/>
        <v xml:space="preserve">hist(Results2, nind.func.brich) </v>
      </c>
    </row>
    <row r="50" spans="1:22" x14ac:dyDescent="0.2">
      <c r="A50">
        <v>49</v>
      </c>
      <c r="B50" t="s">
        <v>87</v>
      </c>
      <c r="C50" t="s">
        <v>356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357</v>
      </c>
      <c r="J50" t="s">
        <v>358</v>
      </c>
      <c r="K50">
        <v>0</v>
      </c>
      <c r="L50" t="s">
        <v>359</v>
      </c>
      <c r="O50" s="1" t="str">
        <f t="shared" si="5"/>
        <v>nind.func.brepl.glmm.49</v>
      </c>
      <c r="P50" s="1" t="str">
        <f t="shared" si="0"/>
        <v xml:space="preserve"> </v>
      </c>
      <c r="Q50" s="1" t="str">
        <f t="shared" si="1"/>
        <v xml:space="preserve"> </v>
      </c>
      <c r="R50" s="1" t="str">
        <f t="shared" si="2"/>
        <v xml:space="preserve"> </v>
      </c>
      <c r="S50" t="s">
        <v>95</v>
      </c>
      <c r="T50" t="str">
        <f t="shared" si="3"/>
        <v xml:space="preserve">modelTMB[[49]] = glmmTMB(nind.func.brepl ~    (1 | ForestID), data= withoutcontrols,family = "beta_family") </v>
      </c>
      <c r="U50" t="s">
        <v>452</v>
      </c>
      <c r="V50" t="str">
        <f t="shared" si="4"/>
        <v xml:space="preserve">hist(Results2, nind.func.brepl) </v>
      </c>
    </row>
    <row r="51" spans="1:22" x14ac:dyDescent="0.2">
      <c r="A51">
        <v>50</v>
      </c>
      <c r="B51" t="s">
        <v>360</v>
      </c>
      <c r="C51" t="s">
        <v>361</v>
      </c>
      <c r="D51" t="s">
        <v>12</v>
      </c>
      <c r="E51" t="s">
        <v>12</v>
      </c>
      <c r="F51" t="s">
        <v>362</v>
      </c>
      <c r="G51" t="s">
        <v>12</v>
      </c>
      <c r="H51">
        <v>4</v>
      </c>
      <c r="I51" t="s">
        <v>363</v>
      </c>
      <c r="J51" t="s">
        <v>364</v>
      </c>
      <c r="K51">
        <v>0</v>
      </c>
      <c r="L51" t="s">
        <v>365</v>
      </c>
      <c r="O51" t="str">
        <f t="shared" si="5"/>
        <v>end.func.btotal.glmm.50</v>
      </c>
      <c r="P51" t="str">
        <f t="shared" si="0"/>
        <v xml:space="preserve"> </v>
      </c>
      <c r="Q51" t="str">
        <f t="shared" si="1"/>
        <v>Dist_trail_beginning_std +</v>
      </c>
      <c r="R51" t="str">
        <f t="shared" si="2"/>
        <v xml:space="preserve"> </v>
      </c>
      <c r="S51" t="s">
        <v>95</v>
      </c>
      <c r="T51" t="str">
        <f t="shared" si="3"/>
        <v xml:space="preserve">modelTMB[[50]] = glmmTMB(end.func.btotal ~  Dist_trail_beginning_std + (1 | ForestID), data= withoutcontrols,family = "beta_family") </v>
      </c>
      <c r="U51" t="s">
        <v>452</v>
      </c>
      <c r="V51" t="str">
        <f t="shared" si="4"/>
        <v xml:space="preserve">hist(Results2, end.func.btotal) </v>
      </c>
    </row>
    <row r="52" spans="1:22" x14ac:dyDescent="0.2">
      <c r="A52">
        <v>51</v>
      </c>
      <c r="B52" t="s">
        <v>366</v>
      </c>
      <c r="C52" t="s">
        <v>367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368</v>
      </c>
      <c r="J52" t="s">
        <v>369</v>
      </c>
      <c r="K52">
        <v>0</v>
      </c>
      <c r="L52" t="s">
        <v>370</v>
      </c>
      <c r="O52" s="1" t="str">
        <f t="shared" si="5"/>
        <v>end.func.brich.glmm.51</v>
      </c>
      <c r="P52" s="1" t="str">
        <f t="shared" si="0"/>
        <v xml:space="preserve"> </v>
      </c>
      <c r="Q52" s="1" t="str">
        <f t="shared" si="1"/>
        <v xml:space="preserve"> </v>
      </c>
      <c r="R52" s="1" t="str">
        <f t="shared" si="2"/>
        <v xml:space="preserve"> </v>
      </c>
      <c r="S52" t="s">
        <v>95</v>
      </c>
      <c r="T52" t="str">
        <f t="shared" si="3"/>
        <v xml:space="preserve">modelTMB[[51]] = glmmTMB(end.func.brich ~    (1 | ForestID), data= withoutcontrols,family = "beta_family") </v>
      </c>
      <c r="U52" t="s">
        <v>452</v>
      </c>
      <c r="V52" t="str">
        <f t="shared" si="4"/>
        <v xml:space="preserve">hist(Results2, end.func.brich) </v>
      </c>
    </row>
    <row r="53" spans="1:22" x14ac:dyDescent="0.2">
      <c r="A53">
        <v>52</v>
      </c>
      <c r="B53" t="s">
        <v>366</v>
      </c>
      <c r="C53" t="s">
        <v>371</v>
      </c>
      <c r="D53" t="s">
        <v>12</v>
      </c>
      <c r="E53" t="s">
        <v>12</v>
      </c>
      <c r="F53" t="s">
        <v>372</v>
      </c>
      <c r="G53" t="s">
        <v>12</v>
      </c>
      <c r="H53">
        <v>4</v>
      </c>
      <c r="I53" t="s">
        <v>373</v>
      </c>
      <c r="J53" t="s">
        <v>374</v>
      </c>
      <c r="K53" t="s">
        <v>375</v>
      </c>
      <c r="L53" t="s">
        <v>376</v>
      </c>
      <c r="O53" s="1" t="str">
        <f t="shared" ref="O53:O55" si="6" xml:space="preserve"> CONCATENATE(B53, ".glmm.",A53)</f>
        <v>end.func.brich.glmm.52</v>
      </c>
      <c r="P53" s="1" t="str">
        <f t="shared" ref="P53:P55" si="7">IF(E53="NA"," ",$N$9)</f>
        <v xml:space="preserve"> </v>
      </c>
      <c r="Q53" s="1" t="str">
        <f t="shared" ref="Q53:Q55" si="8">IF(F53="NA"," ",$N$10)</f>
        <v>Dist_trail_beginning_std +</v>
      </c>
      <c r="R53" s="1" t="str">
        <f t="shared" ref="R53:R55" si="9">IF(G53="NA"," ",$N$11)</f>
        <v xml:space="preserve"> </v>
      </c>
      <c r="S53" t="s">
        <v>95</v>
      </c>
      <c r="T53" t="str">
        <f t="shared" si="3"/>
        <v xml:space="preserve">modelTMB[[52]] = glmmTMB(end.func.brich ~  Dist_trail_beginning_std + (1 | ForestID), data= withoutcontrols,family = "beta_family") </v>
      </c>
      <c r="U53" t="s">
        <v>452</v>
      </c>
      <c r="V53" t="str">
        <f t="shared" ref="V53:V55" si="10">CONCATENATE($N$12,$N$13,B53,$N$8)</f>
        <v xml:space="preserve">hist(Results2, end.func.brich) </v>
      </c>
    </row>
    <row r="54" spans="1:22" x14ac:dyDescent="0.2">
      <c r="A54">
        <v>53</v>
      </c>
      <c r="B54" t="s">
        <v>377</v>
      </c>
      <c r="C54" t="s">
        <v>378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379</v>
      </c>
      <c r="J54" t="s">
        <v>380</v>
      </c>
      <c r="K54">
        <v>0</v>
      </c>
      <c r="L54" t="s">
        <v>381</v>
      </c>
      <c r="O54" t="str">
        <f t="shared" si="6"/>
        <v>end.func.brepl.glmm.53</v>
      </c>
      <c r="P54" t="str">
        <f t="shared" si="7"/>
        <v xml:space="preserve"> </v>
      </c>
      <c r="Q54" t="str">
        <f t="shared" si="8"/>
        <v xml:space="preserve"> </v>
      </c>
      <c r="R54" t="str">
        <f t="shared" si="9"/>
        <v xml:space="preserve"> </v>
      </c>
      <c r="S54" t="s">
        <v>95</v>
      </c>
      <c r="T54" t="str">
        <f t="shared" si="3"/>
        <v xml:space="preserve">modelTMB[[53]] = glmmTMB(end.func.brepl ~    (1 | ForestID), data= withoutcontrols,family = "beta_family") </v>
      </c>
      <c r="U54" t="s">
        <v>452</v>
      </c>
      <c r="V54" t="str">
        <f t="shared" si="10"/>
        <v xml:space="preserve">hist(Results2, end.func.brepl) </v>
      </c>
    </row>
    <row r="55" spans="1:22" x14ac:dyDescent="0.2">
      <c r="A55">
        <v>54</v>
      </c>
      <c r="B55" t="s">
        <v>377</v>
      </c>
      <c r="C55" t="s">
        <v>382</v>
      </c>
      <c r="D55" t="s">
        <v>12</v>
      </c>
      <c r="E55" t="s">
        <v>383</v>
      </c>
      <c r="F55" t="s">
        <v>12</v>
      </c>
      <c r="G55" t="s">
        <v>12</v>
      </c>
      <c r="H55">
        <v>4</v>
      </c>
      <c r="I55" t="s">
        <v>384</v>
      </c>
      <c r="J55" t="s">
        <v>385</v>
      </c>
      <c r="K55" t="s">
        <v>386</v>
      </c>
      <c r="L55" t="s">
        <v>387</v>
      </c>
      <c r="O55" t="str">
        <f t="shared" si="6"/>
        <v>end.func.brepl.glmm.54</v>
      </c>
      <c r="P55" t="str">
        <f t="shared" si="7"/>
        <v>Dist_edge_std +</v>
      </c>
      <c r="Q55" t="str">
        <f t="shared" si="8"/>
        <v xml:space="preserve"> </v>
      </c>
      <c r="R55" t="str">
        <f t="shared" si="9"/>
        <v xml:space="preserve"> </v>
      </c>
      <c r="S55" t="s">
        <v>95</v>
      </c>
      <c r="T55" t="str">
        <f t="shared" si="3"/>
        <v xml:space="preserve">modelTMB[[54]] = glmmTMB(end.func.brepl ~ Dist_edge_std +  (1 | ForestID), data= withoutcontrols,family = "beta_family") </v>
      </c>
      <c r="U55" t="s">
        <v>452</v>
      </c>
      <c r="V55" t="str">
        <f t="shared" si="10"/>
        <v xml:space="preserve">hist(Results2, end.func.brepl) </v>
      </c>
    </row>
    <row r="60" spans="1:22" x14ac:dyDescent="0.2">
      <c r="T60" t="s">
        <v>439</v>
      </c>
    </row>
    <row r="61" spans="1:22" x14ac:dyDescent="0.2">
      <c r="T61" t="s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24" sqref="B24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142</v>
      </c>
      <c r="B1" t="s">
        <v>141</v>
      </c>
    </row>
    <row r="2" spans="1:2" x14ac:dyDescent="0.2">
      <c r="A2" t="s">
        <v>111</v>
      </c>
      <c r="B2" t="s">
        <v>98</v>
      </c>
    </row>
    <row r="3" spans="1:2" x14ac:dyDescent="0.2">
      <c r="A3" t="s">
        <v>112</v>
      </c>
      <c r="B3" t="s">
        <v>99</v>
      </c>
    </row>
    <row r="4" spans="1:2" x14ac:dyDescent="0.2">
      <c r="A4" t="s">
        <v>113</v>
      </c>
      <c r="B4" t="s">
        <v>100</v>
      </c>
    </row>
    <row r="5" spans="1:2" x14ac:dyDescent="0.2">
      <c r="A5" t="s">
        <v>113</v>
      </c>
      <c r="B5" t="s">
        <v>146</v>
      </c>
    </row>
    <row r="6" spans="1:2" x14ac:dyDescent="0.2">
      <c r="A6" t="s">
        <v>113</v>
      </c>
      <c r="B6" t="s">
        <v>147</v>
      </c>
    </row>
    <row r="7" spans="1:2" x14ac:dyDescent="0.2">
      <c r="A7" t="s">
        <v>113</v>
      </c>
      <c r="B7" t="s">
        <v>148</v>
      </c>
    </row>
    <row r="8" spans="1:2" x14ac:dyDescent="0.2">
      <c r="A8" t="s">
        <v>114</v>
      </c>
      <c r="B8" t="s">
        <v>101</v>
      </c>
    </row>
    <row r="9" spans="1:2" x14ac:dyDescent="0.2">
      <c r="A9" t="s">
        <v>114</v>
      </c>
      <c r="B9" t="s">
        <v>149</v>
      </c>
    </row>
    <row r="10" spans="1:2" x14ac:dyDescent="0.2">
      <c r="A10" t="s">
        <v>115</v>
      </c>
      <c r="B10" t="s">
        <v>102</v>
      </c>
    </row>
    <row r="11" spans="1:2" x14ac:dyDescent="0.2">
      <c r="A11" t="s">
        <v>116</v>
      </c>
      <c r="B11" t="s">
        <v>103</v>
      </c>
    </row>
    <row r="12" spans="1:2" x14ac:dyDescent="0.2">
      <c r="A12" t="s">
        <v>117</v>
      </c>
      <c r="B12" t="s">
        <v>150</v>
      </c>
    </row>
    <row r="13" spans="1:2" x14ac:dyDescent="0.2">
      <c r="A13" t="s">
        <v>118</v>
      </c>
      <c r="B13" t="s">
        <v>151</v>
      </c>
    </row>
    <row r="14" spans="1:2" x14ac:dyDescent="0.2">
      <c r="A14" t="s">
        <v>119</v>
      </c>
      <c r="B14" t="s">
        <v>152</v>
      </c>
    </row>
    <row r="15" spans="1:2" x14ac:dyDescent="0.2">
      <c r="A15" t="s">
        <v>119</v>
      </c>
      <c r="B15" t="s">
        <v>153</v>
      </c>
    </row>
    <row r="16" spans="1:2" x14ac:dyDescent="0.2">
      <c r="A16" t="s">
        <v>120</v>
      </c>
      <c r="B16" t="s">
        <v>104</v>
      </c>
    </row>
    <row r="17" spans="1:2" x14ac:dyDescent="0.2">
      <c r="A17" t="s">
        <v>120</v>
      </c>
      <c r="B17" t="s">
        <v>154</v>
      </c>
    </row>
    <row r="18" spans="1:2" x14ac:dyDescent="0.2">
      <c r="A18" t="s">
        <v>121</v>
      </c>
      <c r="B18" t="s">
        <v>105</v>
      </c>
    </row>
    <row r="19" spans="1:2" x14ac:dyDescent="0.2">
      <c r="A19" t="s">
        <v>121</v>
      </c>
      <c r="B19" t="s">
        <v>155</v>
      </c>
    </row>
    <row r="20" spans="1:2" x14ac:dyDescent="0.2">
      <c r="A20" t="s">
        <v>122</v>
      </c>
      <c r="B20" t="s">
        <v>106</v>
      </c>
    </row>
    <row r="21" spans="1:2" x14ac:dyDescent="0.2">
      <c r="A21" t="s">
        <v>123</v>
      </c>
      <c r="B21" t="s">
        <v>156</v>
      </c>
    </row>
    <row r="22" spans="1:2" x14ac:dyDescent="0.2">
      <c r="A22" t="s">
        <v>123</v>
      </c>
      <c r="B22" t="s">
        <v>157</v>
      </c>
    </row>
    <row r="23" spans="1:2" x14ac:dyDescent="0.2">
      <c r="A23" t="s">
        <v>124</v>
      </c>
      <c r="B23" t="s">
        <v>158</v>
      </c>
    </row>
    <row r="24" spans="1:2" x14ac:dyDescent="0.2">
      <c r="A24" t="s">
        <v>124</v>
      </c>
      <c r="B24" t="s">
        <v>159</v>
      </c>
    </row>
    <row r="25" spans="1:2" x14ac:dyDescent="0.2">
      <c r="A25" t="s">
        <v>125</v>
      </c>
      <c r="B25" t="s">
        <v>160</v>
      </c>
    </row>
    <row r="26" spans="1:2" x14ac:dyDescent="0.2">
      <c r="A26" t="s">
        <v>125</v>
      </c>
      <c r="B26" t="s">
        <v>161</v>
      </c>
    </row>
    <row r="27" spans="1:2" x14ac:dyDescent="0.2">
      <c r="A27" t="s">
        <v>126</v>
      </c>
      <c r="B27" t="s">
        <v>162</v>
      </c>
    </row>
    <row r="28" spans="1:2" x14ac:dyDescent="0.2">
      <c r="A28" t="s">
        <v>126</v>
      </c>
      <c r="B28" t="s">
        <v>163</v>
      </c>
    </row>
    <row r="29" spans="1:2" x14ac:dyDescent="0.2">
      <c r="A29" t="s">
        <v>127</v>
      </c>
      <c r="B29" t="s">
        <v>107</v>
      </c>
    </row>
    <row r="30" spans="1:2" x14ac:dyDescent="0.2">
      <c r="A30" t="s">
        <v>128</v>
      </c>
      <c r="B30" t="s">
        <v>164</v>
      </c>
    </row>
    <row r="31" spans="1:2" x14ac:dyDescent="0.2">
      <c r="A31" t="s">
        <v>128</v>
      </c>
      <c r="B31" t="s">
        <v>165</v>
      </c>
    </row>
    <row r="32" spans="1:2" x14ac:dyDescent="0.2">
      <c r="A32" t="s">
        <v>129</v>
      </c>
      <c r="B32" t="s">
        <v>166</v>
      </c>
    </row>
    <row r="33" spans="1:2" x14ac:dyDescent="0.2">
      <c r="A33" t="s">
        <v>129</v>
      </c>
      <c r="B33" t="s">
        <v>108</v>
      </c>
    </row>
    <row r="34" spans="1:2" x14ac:dyDescent="0.2">
      <c r="A34" t="s">
        <v>129</v>
      </c>
      <c r="B34" t="s">
        <v>167</v>
      </c>
    </row>
    <row r="35" spans="1:2" x14ac:dyDescent="0.2">
      <c r="A35" t="s">
        <v>130</v>
      </c>
      <c r="B35" t="s">
        <v>168</v>
      </c>
    </row>
    <row r="36" spans="1:2" x14ac:dyDescent="0.2">
      <c r="A36" t="s">
        <v>131</v>
      </c>
      <c r="B36" t="s">
        <v>109</v>
      </c>
    </row>
    <row r="37" spans="1:2" x14ac:dyDescent="0.2">
      <c r="A37" t="s">
        <v>131</v>
      </c>
      <c r="B37" t="s">
        <v>169</v>
      </c>
    </row>
    <row r="38" spans="1:2" x14ac:dyDescent="0.2">
      <c r="A38" t="s">
        <v>132</v>
      </c>
      <c r="B38" t="s">
        <v>170</v>
      </c>
    </row>
    <row r="39" spans="1:2" x14ac:dyDescent="0.2">
      <c r="A39" t="s">
        <v>132</v>
      </c>
      <c r="B39" t="s">
        <v>171</v>
      </c>
    </row>
    <row r="40" spans="1:2" x14ac:dyDescent="0.2">
      <c r="A40" t="s">
        <v>133</v>
      </c>
      <c r="B40" t="s">
        <v>172</v>
      </c>
    </row>
    <row r="41" spans="1:2" x14ac:dyDescent="0.2">
      <c r="A41" t="s">
        <v>133</v>
      </c>
      <c r="B41" t="s">
        <v>173</v>
      </c>
    </row>
    <row r="42" spans="1:2" x14ac:dyDescent="0.2">
      <c r="A42" t="s">
        <v>134</v>
      </c>
      <c r="B42" t="s">
        <v>174</v>
      </c>
    </row>
    <row r="43" spans="1:2" x14ac:dyDescent="0.2">
      <c r="A43" t="s">
        <v>134</v>
      </c>
      <c r="B43" t="s">
        <v>175</v>
      </c>
    </row>
    <row r="44" spans="1:2" x14ac:dyDescent="0.2">
      <c r="A44" t="s">
        <v>135</v>
      </c>
      <c r="B44" t="s">
        <v>176</v>
      </c>
    </row>
    <row r="45" spans="1:2" x14ac:dyDescent="0.2">
      <c r="A45" t="s">
        <v>135</v>
      </c>
      <c r="B45" t="s">
        <v>177</v>
      </c>
    </row>
    <row r="46" spans="1:2" x14ac:dyDescent="0.2">
      <c r="A46" t="s">
        <v>136</v>
      </c>
      <c r="B46" t="s">
        <v>178</v>
      </c>
    </row>
    <row r="47" spans="1:2" x14ac:dyDescent="0.2">
      <c r="A47" t="s">
        <v>136</v>
      </c>
      <c r="B47" t="s">
        <v>179</v>
      </c>
    </row>
    <row r="48" spans="1:2" x14ac:dyDescent="0.2">
      <c r="A48" t="s">
        <v>137</v>
      </c>
      <c r="B48" t="s">
        <v>180</v>
      </c>
    </row>
    <row r="49" spans="1:2" x14ac:dyDescent="0.2">
      <c r="A49" t="s">
        <v>138</v>
      </c>
      <c r="B49" t="s">
        <v>181</v>
      </c>
    </row>
    <row r="50" spans="1:2" x14ac:dyDescent="0.2">
      <c r="A50" t="s">
        <v>139</v>
      </c>
      <c r="B50" t="s">
        <v>182</v>
      </c>
    </row>
    <row r="51" spans="1:2" x14ac:dyDescent="0.2">
      <c r="A51" t="s">
        <v>140</v>
      </c>
      <c r="B51" t="s">
        <v>110</v>
      </c>
    </row>
    <row r="52" spans="1:2" x14ac:dyDescent="0.2">
      <c r="A52" t="s">
        <v>140</v>
      </c>
      <c r="B52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276-E0E1-8F42-9DEF-F85A039F1EB5}">
  <dimension ref="A1:U18"/>
  <sheetViews>
    <sheetView workbookViewId="0">
      <selection activeCell="T18" sqref="T2:T18"/>
    </sheetView>
  </sheetViews>
  <sheetFormatPr baseColWidth="10" defaultRowHeight="16" x14ac:dyDescent="0.2"/>
  <cols>
    <col min="20" max="20" width="114.3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4</v>
      </c>
      <c r="B2" t="s">
        <v>18</v>
      </c>
      <c r="C2" t="s">
        <v>23</v>
      </c>
      <c r="D2" t="s">
        <v>12</v>
      </c>
      <c r="E2" t="s">
        <v>12</v>
      </c>
      <c r="F2" t="s">
        <v>24</v>
      </c>
      <c r="G2" t="s">
        <v>12</v>
      </c>
      <c r="H2">
        <v>3</v>
      </c>
      <c r="I2" t="s">
        <v>25</v>
      </c>
      <c r="J2" t="s">
        <v>26</v>
      </c>
      <c r="K2" t="s">
        <v>27</v>
      </c>
      <c r="L2" t="s">
        <v>28</v>
      </c>
      <c r="N2" s="2" t="s">
        <v>90</v>
      </c>
      <c r="O2" t="s">
        <v>390</v>
      </c>
      <c r="P2" t="s">
        <v>388</v>
      </c>
      <c r="Q2" t="s">
        <v>144</v>
      </c>
      <c r="R2" t="s">
        <v>388</v>
      </c>
      <c r="S2" t="s">
        <v>93</v>
      </c>
      <c r="T2" t="s">
        <v>391</v>
      </c>
      <c r="U2" t="s">
        <v>389</v>
      </c>
    </row>
    <row r="3" spans="1:21" x14ac:dyDescent="0.2">
      <c r="A3">
        <v>5</v>
      </c>
      <c r="B3" t="s">
        <v>18</v>
      </c>
      <c r="C3" t="s">
        <v>29</v>
      </c>
      <c r="D3" t="s">
        <v>12</v>
      </c>
      <c r="E3" t="s">
        <v>12</v>
      </c>
      <c r="F3" t="s">
        <v>12</v>
      </c>
      <c r="G3" t="s">
        <v>30</v>
      </c>
      <c r="H3">
        <v>3</v>
      </c>
      <c r="I3" t="s">
        <v>31</v>
      </c>
      <c r="J3" t="s">
        <v>32</v>
      </c>
      <c r="K3" t="s">
        <v>33</v>
      </c>
      <c r="L3" t="s">
        <v>34</v>
      </c>
      <c r="N3" s="2" t="s">
        <v>91</v>
      </c>
      <c r="O3" t="s">
        <v>392</v>
      </c>
      <c r="P3" t="s">
        <v>388</v>
      </c>
      <c r="Q3" t="s">
        <v>388</v>
      </c>
      <c r="R3" t="s">
        <v>145</v>
      </c>
      <c r="S3" t="s">
        <v>93</v>
      </c>
      <c r="T3" t="s">
        <v>393</v>
      </c>
      <c r="U3" t="s">
        <v>389</v>
      </c>
    </row>
    <row r="4" spans="1:21" x14ac:dyDescent="0.2">
      <c r="A4">
        <v>6</v>
      </c>
      <c r="B4" t="s">
        <v>18</v>
      </c>
      <c r="C4" t="s">
        <v>35</v>
      </c>
      <c r="D4" t="s">
        <v>12</v>
      </c>
      <c r="E4" t="s">
        <v>36</v>
      </c>
      <c r="F4" t="s">
        <v>12</v>
      </c>
      <c r="G4" t="s">
        <v>12</v>
      </c>
      <c r="H4">
        <v>3</v>
      </c>
      <c r="I4" t="s">
        <v>37</v>
      </c>
      <c r="J4" t="s">
        <v>38</v>
      </c>
      <c r="K4" t="s">
        <v>39</v>
      </c>
      <c r="L4" t="s">
        <v>40</v>
      </c>
      <c r="N4" s="2" t="s">
        <v>92</v>
      </c>
      <c r="O4" t="s">
        <v>394</v>
      </c>
      <c r="P4" t="s">
        <v>143</v>
      </c>
      <c r="Q4" t="s">
        <v>388</v>
      </c>
      <c r="R4" t="s">
        <v>388</v>
      </c>
      <c r="S4" t="s">
        <v>93</v>
      </c>
      <c r="T4" t="s">
        <v>395</v>
      </c>
      <c r="U4" t="s">
        <v>389</v>
      </c>
    </row>
    <row r="5" spans="1:21" x14ac:dyDescent="0.2">
      <c r="A5">
        <v>9</v>
      </c>
      <c r="B5" t="s">
        <v>41</v>
      </c>
      <c r="C5" t="s">
        <v>46</v>
      </c>
      <c r="D5" t="s">
        <v>12</v>
      </c>
      <c r="E5" t="s">
        <v>12</v>
      </c>
      <c r="F5" t="s">
        <v>47</v>
      </c>
      <c r="G5" t="s">
        <v>12</v>
      </c>
      <c r="H5">
        <v>4</v>
      </c>
      <c r="I5" t="s">
        <v>48</v>
      </c>
      <c r="J5" t="s">
        <v>49</v>
      </c>
      <c r="K5" t="s">
        <v>50</v>
      </c>
      <c r="L5" t="s">
        <v>51</v>
      </c>
      <c r="N5" s="2" t="s">
        <v>144</v>
      </c>
      <c r="O5" t="s">
        <v>397</v>
      </c>
      <c r="P5" t="s">
        <v>388</v>
      </c>
      <c r="Q5" t="s">
        <v>144</v>
      </c>
      <c r="R5" t="s">
        <v>388</v>
      </c>
      <c r="S5" t="s">
        <v>94</v>
      </c>
      <c r="T5" t="s">
        <v>398</v>
      </c>
      <c r="U5" t="s">
        <v>396</v>
      </c>
    </row>
    <row r="6" spans="1:21" x14ac:dyDescent="0.2">
      <c r="A6">
        <v>14</v>
      </c>
      <c r="B6" t="s">
        <v>54</v>
      </c>
      <c r="C6" t="s">
        <v>190</v>
      </c>
      <c r="D6" t="s">
        <v>12</v>
      </c>
      <c r="E6" t="s">
        <v>12</v>
      </c>
      <c r="F6" t="s">
        <v>12</v>
      </c>
      <c r="G6" t="s">
        <v>191</v>
      </c>
      <c r="H6">
        <v>4</v>
      </c>
      <c r="I6" t="s">
        <v>192</v>
      </c>
      <c r="J6" t="s">
        <v>193</v>
      </c>
      <c r="K6" t="s">
        <v>194</v>
      </c>
      <c r="L6" t="s">
        <v>195</v>
      </c>
      <c r="O6" t="s">
        <v>400</v>
      </c>
      <c r="P6" t="s">
        <v>388</v>
      </c>
      <c r="Q6" t="s">
        <v>388</v>
      </c>
      <c r="R6" t="s">
        <v>145</v>
      </c>
      <c r="S6" t="s">
        <v>185</v>
      </c>
      <c r="T6" t="s">
        <v>401</v>
      </c>
      <c r="U6" t="s">
        <v>399</v>
      </c>
    </row>
    <row r="7" spans="1:21" x14ac:dyDescent="0.2">
      <c r="A7">
        <v>19</v>
      </c>
      <c r="B7" t="s">
        <v>57</v>
      </c>
      <c r="C7" t="s">
        <v>228</v>
      </c>
      <c r="D7" t="s">
        <v>12</v>
      </c>
      <c r="E7" t="s">
        <v>12</v>
      </c>
      <c r="F7" t="s">
        <v>12</v>
      </c>
      <c r="G7" t="s">
        <v>229</v>
      </c>
      <c r="H7">
        <v>4</v>
      </c>
      <c r="I7" t="s">
        <v>61</v>
      </c>
      <c r="J7" t="s">
        <v>62</v>
      </c>
      <c r="K7" t="s">
        <v>63</v>
      </c>
      <c r="L7" t="s">
        <v>64</v>
      </c>
      <c r="O7" t="s">
        <v>403</v>
      </c>
      <c r="P7" t="s">
        <v>388</v>
      </c>
      <c r="Q7" t="s">
        <v>388</v>
      </c>
      <c r="R7" t="s">
        <v>145</v>
      </c>
      <c r="S7" t="s">
        <v>95</v>
      </c>
      <c r="T7" t="s">
        <v>404</v>
      </c>
      <c r="U7" t="s">
        <v>402</v>
      </c>
    </row>
    <row r="8" spans="1:21" x14ac:dyDescent="0.2">
      <c r="A8">
        <v>21</v>
      </c>
      <c r="B8" t="s">
        <v>65</v>
      </c>
      <c r="C8" t="s">
        <v>234</v>
      </c>
      <c r="D8" t="s">
        <v>12</v>
      </c>
      <c r="E8" t="s">
        <v>12</v>
      </c>
      <c r="F8" t="s">
        <v>12</v>
      </c>
      <c r="G8" t="s">
        <v>235</v>
      </c>
      <c r="H8">
        <v>4</v>
      </c>
      <c r="I8" t="s">
        <v>236</v>
      </c>
      <c r="J8" t="s">
        <v>237</v>
      </c>
      <c r="K8" t="s">
        <v>238</v>
      </c>
      <c r="L8" t="s">
        <v>239</v>
      </c>
      <c r="O8" t="s">
        <v>406</v>
      </c>
      <c r="P8" t="s">
        <v>388</v>
      </c>
      <c r="Q8" t="s">
        <v>388</v>
      </c>
      <c r="R8" t="s">
        <v>145</v>
      </c>
      <c r="S8" t="s">
        <v>95</v>
      </c>
      <c r="T8" t="s">
        <v>407</v>
      </c>
      <c r="U8" t="s">
        <v>405</v>
      </c>
    </row>
    <row r="9" spans="1:21" x14ac:dyDescent="0.2">
      <c r="A9">
        <v>31</v>
      </c>
      <c r="B9" t="s">
        <v>76</v>
      </c>
      <c r="C9" t="s">
        <v>270</v>
      </c>
      <c r="D9" t="s">
        <v>12</v>
      </c>
      <c r="E9" t="s">
        <v>271</v>
      </c>
      <c r="F9" t="s">
        <v>12</v>
      </c>
      <c r="G9" t="s">
        <v>12</v>
      </c>
      <c r="H9">
        <v>4</v>
      </c>
      <c r="I9" t="s">
        <v>272</v>
      </c>
      <c r="J9" t="s">
        <v>273</v>
      </c>
      <c r="K9" t="s">
        <v>274</v>
      </c>
      <c r="L9" t="s">
        <v>275</v>
      </c>
      <c r="O9" t="s">
        <v>409</v>
      </c>
      <c r="P9" t="s">
        <v>143</v>
      </c>
      <c r="Q9" t="s">
        <v>388</v>
      </c>
      <c r="R9" t="s">
        <v>388</v>
      </c>
      <c r="S9" t="s">
        <v>95</v>
      </c>
      <c r="T9" t="s">
        <v>410</v>
      </c>
      <c r="U9" t="s">
        <v>408</v>
      </c>
    </row>
    <row r="10" spans="1:21" x14ac:dyDescent="0.2">
      <c r="A10">
        <v>32</v>
      </c>
      <c r="B10" t="s">
        <v>77</v>
      </c>
      <c r="C10" t="s">
        <v>276</v>
      </c>
      <c r="D10" t="s">
        <v>12</v>
      </c>
      <c r="E10" t="s">
        <v>277</v>
      </c>
      <c r="F10" t="s">
        <v>12</v>
      </c>
      <c r="G10" t="s">
        <v>12</v>
      </c>
      <c r="H10">
        <v>4</v>
      </c>
      <c r="I10" t="s">
        <v>278</v>
      </c>
      <c r="J10" t="s">
        <v>279</v>
      </c>
      <c r="K10">
        <v>0</v>
      </c>
      <c r="L10" t="s">
        <v>280</v>
      </c>
      <c r="O10" t="s">
        <v>411</v>
      </c>
      <c r="P10" t="s">
        <v>143</v>
      </c>
      <c r="Q10" t="s">
        <v>388</v>
      </c>
      <c r="R10" t="s">
        <v>388</v>
      </c>
      <c r="S10" t="s">
        <v>95</v>
      </c>
      <c r="T10" t="s">
        <v>412</v>
      </c>
      <c r="U10" t="s">
        <v>413</v>
      </c>
    </row>
    <row r="11" spans="1:21" x14ac:dyDescent="0.2">
      <c r="A11">
        <v>35</v>
      </c>
      <c r="B11" t="s">
        <v>285</v>
      </c>
      <c r="C11" t="s">
        <v>289</v>
      </c>
      <c r="D11" t="s">
        <v>12</v>
      </c>
      <c r="E11" t="s">
        <v>12</v>
      </c>
      <c r="F11" t="s">
        <v>12</v>
      </c>
      <c r="G11" t="s">
        <v>290</v>
      </c>
      <c r="H11">
        <v>4</v>
      </c>
      <c r="I11" t="s">
        <v>291</v>
      </c>
      <c r="J11" t="s">
        <v>292</v>
      </c>
      <c r="K11" t="s">
        <v>293</v>
      </c>
      <c r="L11" t="s">
        <v>294</v>
      </c>
      <c r="O11" t="s">
        <v>415</v>
      </c>
      <c r="P11" t="s">
        <v>388</v>
      </c>
      <c r="Q11" t="s">
        <v>388</v>
      </c>
      <c r="R11" t="s">
        <v>145</v>
      </c>
      <c r="S11" t="s">
        <v>95</v>
      </c>
      <c r="T11" t="s">
        <v>416</v>
      </c>
      <c r="U11" t="s">
        <v>414</v>
      </c>
    </row>
    <row r="12" spans="1:21" x14ac:dyDescent="0.2">
      <c r="A12">
        <v>39</v>
      </c>
      <c r="B12" t="s">
        <v>79</v>
      </c>
      <c r="C12" t="s">
        <v>309</v>
      </c>
      <c r="D12" t="s">
        <v>12</v>
      </c>
      <c r="E12" t="s">
        <v>310</v>
      </c>
      <c r="F12" t="s">
        <v>12</v>
      </c>
      <c r="G12" t="s">
        <v>12</v>
      </c>
      <c r="H12">
        <v>4</v>
      </c>
      <c r="I12" t="s">
        <v>311</v>
      </c>
      <c r="J12" t="s">
        <v>312</v>
      </c>
      <c r="K12" t="s">
        <v>313</v>
      </c>
      <c r="L12" t="s">
        <v>314</v>
      </c>
      <c r="O12" t="s">
        <v>418</v>
      </c>
      <c r="P12" t="s">
        <v>143</v>
      </c>
      <c r="Q12" t="s">
        <v>388</v>
      </c>
      <c r="R12" t="s">
        <v>388</v>
      </c>
      <c r="S12" t="s">
        <v>95</v>
      </c>
      <c r="T12" t="s">
        <v>419</v>
      </c>
      <c r="U12" t="s">
        <v>417</v>
      </c>
    </row>
    <row r="13" spans="1:21" x14ac:dyDescent="0.2">
      <c r="A13">
        <v>43</v>
      </c>
      <c r="B13" t="s">
        <v>82</v>
      </c>
      <c r="C13" t="s">
        <v>327</v>
      </c>
      <c r="D13" t="s">
        <v>12</v>
      </c>
      <c r="E13" t="s">
        <v>12</v>
      </c>
      <c r="F13" t="s">
        <v>328</v>
      </c>
      <c r="G13" t="s">
        <v>12</v>
      </c>
      <c r="H13">
        <v>4</v>
      </c>
      <c r="I13" t="s">
        <v>329</v>
      </c>
      <c r="J13" t="s">
        <v>330</v>
      </c>
      <c r="K13" t="s">
        <v>331</v>
      </c>
      <c r="L13" t="s">
        <v>332</v>
      </c>
      <c r="O13" t="s">
        <v>421</v>
      </c>
      <c r="P13" t="s">
        <v>388</v>
      </c>
      <c r="Q13" t="s">
        <v>144</v>
      </c>
      <c r="R13" t="s">
        <v>388</v>
      </c>
      <c r="S13" t="s">
        <v>95</v>
      </c>
      <c r="T13" t="s">
        <v>422</v>
      </c>
      <c r="U13" t="s">
        <v>420</v>
      </c>
    </row>
    <row r="14" spans="1:21" x14ac:dyDescent="0.2">
      <c r="A14">
        <v>46</v>
      </c>
      <c r="B14" t="s">
        <v>85</v>
      </c>
      <c r="C14" t="s">
        <v>341</v>
      </c>
      <c r="D14" t="s">
        <v>12</v>
      </c>
      <c r="E14" t="s">
        <v>342</v>
      </c>
      <c r="F14" t="s">
        <v>12</v>
      </c>
      <c r="G14" t="s">
        <v>12</v>
      </c>
      <c r="H14">
        <v>4</v>
      </c>
      <c r="I14" t="s">
        <v>343</v>
      </c>
      <c r="J14" t="s">
        <v>344</v>
      </c>
      <c r="K14">
        <v>0</v>
      </c>
      <c r="L14" t="s">
        <v>345</v>
      </c>
      <c r="O14" t="s">
        <v>423</v>
      </c>
      <c r="P14" t="s">
        <v>143</v>
      </c>
      <c r="Q14" t="s">
        <v>388</v>
      </c>
      <c r="R14" t="s">
        <v>388</v>
      </c>
      <c r="S14" t="s">
        <v>95</v>
      </c>
      <c r="T14" t="s">
        <v>424</v>
      </c>
      <c r="U14" t="s">
        <v>425</v>
      </c>
    </row>
    <row r="15" spans="1:21" x14ac:dyDescent="0.2">
      <c r="A15">
        <v>48</v>
      </c>
      <c r="B15" t="s">
        <v>86</v>
      </c>
      <c r="C15" t="s">
        <v>351</v>
      </c>
      <c r="D15" t="s">
        <v>12</v>
      </c>
      <c r="E15" t="s">
        <v>352</v>
      </c>
      <c r="F15" t="s">
        <v>12</v>
      </c>
      <c r="G15" t="s">
        <v>12</v>
      </c>
      <c r="H15">
        <v>4</v>
      </c>
      <c r="I15" t="s">
        <v>353</v>
      </c>
      <c r="J15" t="s">
        <v>354</v>
      </c>
      <c r="K15">
        <v>0</v>
      </c>
      <c r="L15" t="s">
        <v>355</v>
      </c>
      <c r="O15" t="s">
        <v>426</v>
      </c>
      <c r="P15" t="s">
        <v>143</v>
      </c>
      <c r="Q15" t="s">
        <v>388</v>
      </c>
      <c r="R15" t="s">
        <v>388</v>
      </c>
      <c r="S15" t="s">
        <v>95</v>
      </c>
      <c r="T15" t="s">
        <v>427</v>
      </c>
      <c r="U15" t="s">
        <v>428</v>
      </c>
    </row>
    <row r="16" spans="1:21" x14ac:dyDescent="0.2">
      <c r="A16">
        <v>50</v>
      </c>
      <c r="B16" t="s">
        <v>360</v>
      </c>
      <c r="C16" t="s">
        <v>361</v>
      </c>
      <c r="D16" t="s">
        <v>12</v>
      </c>
      <c r="E16" t="s">
        <v>12</v>
      </c>
      <c r="F16" t="s">
        <v>362</v>
      </c>
      <c r="G16" t="s">
        <v>12</v>
      </c>
      <c r="H16">
        <v>4</v>
      </c>
      <c r="I16" t="s">
        <v>363</v>
      </c>
      <c r="J16" t="s">
        <v>364</v>
      </c>
      <c r="K16">
        <v>0</v>
      </c>
      <c r="L16" t="s">
        <v>365</v>
      </c>
      <c r="O16" t="s">
        <v>429</v>
      </c>
      <c r="P16" t="s">
        <v>388</v>
      </c>
      <c r="Q16" t="s">
        <v>144</v>
      </c>
      <c r="R16" t="s">
        <v>388</v>
      </c>
      <c r="S16" t="s">
        <v>95</v>
      </c>
      <c r="T16" t="s">
        <v>430</v>
      </c>
      <c r="U16" t="s">
        <v>431</v>
      </c>
    </row>
    <row r="17" spans="1:21" x14ac:dyDescent="0.2">
      <c r="A17">
        <v>52</v>
      </c>
      <c r="B17" t="s">
        <v>366</v>
      </c>
      <c r="C17" t="s">
        <v>371</v>
      </c>
      <c r="D17" t="s">
        <v>12</v>
      </c>
      <c r="E17" t="s">
        <v>12</v>
      </c>
      <c r="F17" t="s">
        <v>372</v>
      </c>
      <c r="G17" t="s">
        <v>12</v>
      </c>
      <c r="H17">
        <v>4</v>
      </c>
      <c r="I17" t="s">
        <v>373</v>
      </c>
      <c r="J17" t="s">
        <v>374</v>
      </c>
      <c r="K17" t="s">
        <v>375</v>
      </c>
      <c r="L17" t="s">
        <v>376</v>
      </c>
      <c r="O17" t="s">
        <v>433</v>
      </c>
      <c r="P17" t="s">
        <v>388</v>
      </c>
      <c r="Q17" t="s">
        <v>144</v>
      </c>
      <c r="R17" t="s">
        <v>388</v>
      </c>
      <c r="S17" t="s">
        <v>95</v>
      </c>
      <c r="T17" t="s">
        <v>434</v>
      </c>
      <c r="U17" t="s">
        <v>432</v>
      </c>
    </row>
    <row r="18" spans="1:21" x14ac:dyDescent="0.2">
      <c r="A18">
        <v>54</v>
      </c>
      <c r="B18" t="s">
        <v>377</v>
      </c>
      <c r="C18" t="s">
        <v>382</v>
      </c>
      <c r="D18" t="s">
        <v>12</v>
      </c>
      <c r="E18" t="s">
        <v>383</v>
      </c>
      <c r="F18" t="s">
        <v>12</v>
      </c>
      <c r="G18" t="s">
        <v>12</v>
      </c>
      <c r="H18">
        <v>4</v>
      </c>
      <c r="I18" t="s">
        <v>384</v>
      </c>
      <c r="J18" t="s">
        <v>385</v>
      </c>
      <c r="K18" t="s">
        <v>386</v>
      </c>
      <c r="L18" t="s">
        <v>387</v>
      </c>
      <c r="O18" t="s">
        <v>436</v>
      </c>
      <c r="P18" t="s">
        <v>143</v>
      </c>
      <c r="Q18" t="s">
        <v>388</v>
      </c>
      <c r="R18" t="s">
        <v>388</v>
      </c>
      <c r="S18" t="s">
        <v>95</v>
      </c>
      <c r="T18" t="s">
        <v>437</v>
      </c>
      <c r="U18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aic.models2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2020-01-21T14:12:05Z</dcterms:created>
  <dcterms:modified xsi:type="dcterms:W3CDTF">2020-02-04T10:55:31Z</dcterms:modified>
</cp:coreProperties>
</file>