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torui/Documents/GitHub/FinlandAnalysis/data/"/>
    </mc:Choice>
  </mc:AlternateContent>
  <xr:revisionPtr revIDLastSave="0" documentId="13_ncr:1_{E432473D-9B71-7F49-A8B4-008AFBF21E84}" xr6:coauthVersionLast="36" xr6:coauthVersionMax="36" xr10:uidLastSave="{00000000-0000-0000-0000-000000000000}"/>
  <bookViews>
    <workbookView xWindow="0" yWindow="460" windowWidth="51200" windowHeight="26840" activeTab="2" xr2:uid="{00000000-000D-0000-FFFF-FFFF00000000}"/>
  </bookViews>
  <sheets>
    <sheet name="aic.models2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2" i="2"/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2" i="2"/>
  <c r="P7" i="2" l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P3" i="2"/>
  <c r="P4" i="2"/>
  <c r="P5" i="2"/>
  <c r="P6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R2" i="2"/>
  <c r="Q2" i="2"/>
  <c r="P2" i="2"/>
  <c r="T30" i="2" l="1"/>
  <c r="T14" i="2"/>
  <c r="T4" i="2"/>
  <c r="T21" i="2"/>
  <c r="T41" i="2"/>
  <c r="T37" i="2"/>
  <c r="T33" i="2"/>
  <c r="T29" i="2"/>
  <c r="T25" i="2"/>
  <c r="T17" i="2"/>
  <c r="T13" i="2"/>
  <c r="T9" i="2"/>
  <c r="T38" i="2"/>
  <c r="T34" i="2"/>
  <c r="T26" i="2"/>
  <c r="T22" i="2"/>
  <c r="T18" i="2"/>
  <c r="T10" i="2"/>
  <c r="T40" i="2"/>
  <c r="T36" i="2"/>
  <c r="T32" i="2"/>
  <c r="T28" i="2"/>
  <c r="T24" i="2"/>
  <c r="T20" i="2"/>
  <c r="T16" i="2"/>
  <c r="T12" i="2"/>
  <c r="T8" i="2"/>
  <c r="T5" i="2"/>
  <c r="T3" i="2"/>
  <c r="T2" i="2"/>
  <c r="T39" i="2"/>
  <c r="T35" i="2"/>
  <c r="T31" i="2"/>
  <c r="T27" i="2"/>
  <c r="T23" i="2"/>
  <c r="T19" i="2"/>
  <c r="T15" i="2"/>
  <c r="T11" i="2"/>
  <c r="T6" i="2"/>
  <c r="T7" i="2"/>
</calcChain>
</file>

<file path=xl/sharedStrings.xml><?xml version="1.0" encoding="utf-8"?>
<sst xmlns="http://schemas.openxmlformats.org/spreadsheetml/2006/main" count="1031" uniqueCount="271">
  <si>
    <t>V1</t>
  </si>
  <si>
    <t>cond((Int))</t>
  </si>
  <si>
    <t>disp((Int))</t>
  </si>
  <si>
    <t>cond(Dist_edge_std)</t>
  </si>
  <si>
    <t>cond(Dist_trail_beginning_std)</t>
  </si>
  <si>
    <t>cond(Dist_trail_std)</t>
  </si>
  <si>
    <t>df</t>
  </si>
  <si>
    <t>logLik</t>
  </si>
  <si>
    <t>AICc</t>
  </si>
  <si>
    <t>delta</t>
  </si>
  <si>
    <t>weight</t>
  </si>
  <si>
    <t>TAlphaAll</t>
  </si>
  <si>
    <t>NA</t>
  </si>
  <si>
    <t>TAlphaNat</t>
  </si>
  <si>
    <t>2.202502</t>
  </si>
  <si>
    <t>-45.95565</t>
  </si>
  <si>
    <t>96.57797</t>
  </si>
  <si>
    <t>0.512138294</t>
  </si>
  <si>
    <t>TAlphaNInd</t>
  </si>
  <si>
    <t>0.8872957</t>
  </si>
  <si>
    <t>-40.95264</t>
  </si>
  <si>
    <t>86.57195</t>
  </si>
  <si>
    <t>0.31758761</t>
  </si>
  <si>
    <t>1.0242651</t>
  </si>
  <si>
    <t>-0.3051701</t>
  </si>
  <si>
    <t>-39.77542</t>
  </si>
  <si>
    <t>86.9626</t>
  </si>
  <si>
    <t>0.3906565</t>
  </si>
  <si>
    <t>0.26123633</t>
  </si>
  <si>
    <t>0.9374397</t>
  </si>
  <si>
    <t>-0.187222076</t>
  </si>
  <si>
    <t>-40.362</t>
  </si>
  <si>
    <t>88.13577</t>
  </si>
  <si>
    <t>1.5638288</t>
  </si>
  <si>
    <t>0.14530563</t>
  </si>
  <si>
    <t>1.0070485</t>
  </si>
  <si>
    <t>-0.26653406</t>
  </si>
  <si>
    <t>-40.5473</t>
  </si>
  <si>
    <t>88.50637</t>
  </si>
  <si>
    <t>1.9344197</t>
  </si>
  <si>
    <t>0.12072846</t>
  </si>
  <si>
    <t>FAlphaAll</t>
  </si>
  <si>
    <t>0.2074429</t>
  </si>
  <si>
    <t>-31.47552</t>
  </si>
  <si>
    <t>70.3628</t>
  </si>
  <si>
    <t>0.45276454</t>
  </si>
  <si>
    <t>0.2001998</t>
  </si>
  <si>
    <t>0.01469538</t>
  </si>
  <si>
    <t>-30.71133</t>
  </si>
  <si>
    <t>71.92266</t>
  </si>
  <si>
    <t>1.559864</t>
  </si>
  <si>
    <t>0.207564064</t>
  </si>
  <si>
    <t>FAlphaNat</t>
  </si>
  <si>
    <t>0.468554</t>
  </si>
  <si>
    <t>-0.9340902</t>
  </si>
  <si>
    <t>9.279945</t>
  </si>
  <si>
    <t>0.534838055</t>
  </si>
  <si>
    <t>FAlphaNInd</t>
  </si>
  <si>
    <t>abund.all</t>
  </si>
  <si>
    <t>abund.nat</t>
  </si>
  <si>
    <t>abund.nind</t>
  </si>
  <si>
    <t>prop.Talpha</t>
  </si>
  <si>
    <t>1.708011</t>
  </si>
  <si>
    <t>25.2288</t>
  </si>
  <si>
    <t>-43.04584</t>
  </si>
  <si>
    <t>0.34102145</t>
  </si>
  <si>
    <t>1.566253</t>
  </si>
  <si>
    <t>0.463315</t>
  </si>
  <si>
    <t>26.63058</t>
  </si>
  <si>
    <t>-42.76116</t>
  </si>
  <si>
    <t>0.2846753</t>
  </si>
  <si>
    <t>0.29577758</t>
  </si>
  <si>
    <t>prop.Falpha</t>
  </si>
  <si>
    <t>-0.1658975</t>
  </si>
  <si>
    <t>28.27434</t>
  </si>
  <si>
    <t>-49.13692</t>
  </si>
  <si>
    <t>0.479986625</t>
  </si>
  <si>
    <t>-0.218515</t>
  </si>
  <si>
    <t>0.07237669</t>
  </si>
  <si>
    <t>28.82702</t>
  </si>
  <si>
    <t>-47.15403</t>
  </si>
  <si>
    <t>1.982891</t>
  </si>
  <si>
    <t>0.178094185</t>
  </si>
  <si>
    <t>prop.abund</t>
  </si>
  <si>
    <t>2.658673</t>
  </si>
  <si>
    <t>42.2116</t>
  </si>
  <si>
    <t>-77.01144</t>
  </si>
  <si>
    <t>0.55388326</t>
  </si>
  <si>
    <t>all.tax.btotal</t>
  </si>
  <si>
    <t>all.tax.brich</t>
  </si>
  <si>
    <t>all.tax.brepl</t>
  </si>
  <si>
    <t>nat.tax.btotal</t>
  </si>
  <si>
    <t>nat.tax.brich</t>
  </si>
  <si>
    <t>nat.tax.brepl</t>
  </si>
  <si>
    <t>nind.tax.btotal</t>
  </si>
  <si>
    <t>nind.tax.brich</t>
  </si>
  <si>
    <t>nind.tax.brepl</t>
  </si>
  <si>
    <t>all.func.btotal</t>
  </si>
  <si>
    <t>all.func.brich</t>
  </si>
  <si>
    <t>all.func.brepl</t>
  </si>
  <si>
    <t>nat.func.btotal</t>
  </si>
  <si>
    <t>nat.func.brich</t>
  </si>
  <si>
    <t>nat.func.brepl</t>
  </si>
  <si>
    <t>nind.func.btotal</t>
  </si>
  <si>
    <t>nind.func.brich</t>
  </si>
  <si>
    <t>nind.func.brepl</t>
  </si>
  <si>
    <t xml:space="preserve"> ~ </t>
  </si>
  <si>
    <t xml:space="preserve">) </t>
  </si>
  <si>
    <t xml:space="preserve"> + </t>
  </si>
  <si>
    <t>(1 | ForestID), data= Results2,</t>
  </si>
  <si>
    <t xml:space="preserve">family = </t>
  </si>
  <si>
    <t>"poisson"</t>
  </si>
  <si>
    <t>"Gamma"</t>
  </si>
  <si>
    <t>"beta_family"</t>
  </si>
  <si>
    <t xml:space="preserve"> =</t>
  </si>
  <si>
    <t xml:space="preserve"> glmmTMB(</t>
  </si>
  <si>
    <t>Dist_edge_std +</t>
  </si>
  <si>
    <t>Dist_trail_beginning_std +</t>
  </si>
  <si>
    <t>Dist_trail_std +</t>
  </si>
  <si>
    <t>hist(</t>
  </si>
  <si>
    <t>Results2$</t>
  </si>
  <si>
    <t>"nbinom1"</t>
  </si>
  <si>
    <t>1.310766</t>
  </si>
  <si>
    <t>-6.902574</t>
  </si>
  <si>
    <t>21.21691</t>
  </si>
  <si>
    <t>0.55628249</t>
  </si>
  <si>
    <t>4.888916</t>
  </si>
  <si>
    <t>-106.5716</t>
  </si>
  <si>
    <t>220.555</t>
  </si>
  <si>
    <t>0.460303465</t>
  </si>
  <si>
    <t>4.859313</t>
  </si>
  <si>
    <t>0.07170305</t>
  </si>
  <si>
    <t>-106.0193</t>
  </si>
  <si>
    <t>222.5386</t>
  </si>
  <si>
    <t>1.983662</t>
  </si>
  <si>
    <t>0.170725197</t>
  </si>
  <si>
    <t>4.807528</t>
  </si>
  <si>
    <t>-103.9347</t>
  </si>
  <si>
    <t>215.2812</t>
  </si>
  <si>
    <t>0.536674442</t>
  </si>
  <si>
    <t>2.274465</t>
  </si>
  <si>
    <t>-68.8243</t>
  </si>
  <si>
    <t>145.0604</t>
  </si>
  <si>
    <t>0.528667122</t>
  </si>
  <si>
    <t>-1.914371</t>
  </si>
  <si>
    <t>17.11841</t>
  </si>
  <si>
    <t>-26.23683</t>
  </si>
  <si>
    <t>0.586141239</t>
  </si>
  <si>
    <t>-0.8538725</t>
  </si>
  <si>
    <t>5.424787</t>
  </si>
  <si>
    <t>-2.849574864</t>
  </si>
  <si>
    <t>0.563083538</t>
  </si>
  <si>
    <t>-0.2960353</t>
  </si>
  <si>
    <t>20.84388</t>
  </si>
  <si>
    <t>-33.68776</t>
  </si>
  <si>
    <t>0.518207644</t>
  </si>
  <si>
    <t>-2.36558</t>
  </si>
  <si>
    <t>41.24252</t>
  </si>
  <si>
    <t>-74.48503</t>
  </si>
  <si>
    <t>0.613050893</t>
  </si>
  <si>
    <t>-0.8636113</t>
  </si>
  <si>
    <t>4.72123</t>
  </si>
  <si>
    <t>-1.442459</t>
  </si>
  <si>
    <t>0.548566396</t>
  </si>
  <si>
    <t>0.7526596</t>
  </si>
  <si>
    <t>53.80345</t>
  </si>
  <si>
    <t>-99.60689</t>
  </si>
  <si>
    <t>0.404730282</t>
  </si>
  <si>
    <t>0.27545272</t>
  </si>
  <si>
    <t>0.8722556</t>
  </si>
  <si>
    <t>55.45543</t>
  </si>
  <si>
    <t>-99.27449</t>
  </si>
  <si>
    <t>0.3324063</t>
  </si>
  <si>
    <t>0.342755621</t>
  </si>
  <si>
    <t>-0.72577279</t>
  </si>
  <si>
    <t>1.680819</t>
  </si>
  <si>
    <t>56.09961</t>
  </si>
  <si>
    <t>-100.56285</t>
  </si>
  <si>
    <t>0.710189973</t>
  </si>
  <si>
    <t>-1.792202</t>
  </si>
  <si>
    <t>52.91144</t>
  </si>
  <si>
    <t>-97.82289</t>
  </si>
  <si>
    <t>0.578257418</t>
  </si>
  <si>
    <t>-0.052536892</t>
  </si>
  <si>
    <t>13.52259</t>
  </si>
  <si>
    <t>-19.04519</t>
  </si>
  <si>
    <t>0.413684585</t>
  </si>
  <si>
    <t>-0.182315796</t>
  </si>
  <si>
    <t>0.2451625</t>
  </si>
  <si>
    <t>14.60163</t>
  </si>
  <si>
    <t>-17.5669</t>
  </si>
  <si>
    <t>1.478291</t>
  </si>
  <si>
    <t>0.197543435</t>
  </si>
  <si>
    <t>-1.188191</t>
  </si>
  <si>
    <t>9.544353</t>
  </si>
  <si>
    <t>-11.088705</t>
  </si>
  <si>
    <t>0.61955055</t>
  </si>
  <si>
    <t>-1.1028</t>
  </si>
  <si>
    <t>14.46278</t>
  </si>
  <si>
    <t>-20.92555</t>
  </si>
  <si>
    <t>0.579942651</t>
  </si>
  <si>
    <t>0.23011424</t>
  </si>
  <si>
    <t>-0.4826984</t>
  </si>
  <si>
    <t>16.60461</t>
  </si>
  <si>
    <t>-21.57285</t>
  </si>
  <si>
    <t>0.4411579</t>
  </si>
  <si>
    <t>0.027071184</t>
  </si>
  <si>
    <t>14.11909</t>
  </si>
  <si>
    <t>-20.23818</t>
  </si>
  <si>
    <t>1.334671</t>
  </si>
  <si>
    <t>0.2263466</t>
  </si>
  <si>
    <t>-1.268172</t>
  </si>
  <si>
    <t>9.128715</t>
  </si>
  <si>
    <t>-10.25742946</t>
  </si>
  <si>
    <t>0.506463533</t>
  </si>
  <si>
    <t>-0.9553383</t>
  </si>
  <si>
    <t>8.889829</t>
  </si>
  <si>
    <t>-9.779659</t>
  </si>
  <si>
    <t>0.571862716</t>
  </si>
  <si>
    <t>0.026774804</t>
  </si>
  <si>
    <t>1.179021</t>
  </si>
  <si>
    <t>47.14039</t>
  </si>
  <si>
    <t>-82.64442</t>
  </si>
  <si>
    <t>0.571528702</t>
  </si>
  <si>
    <t>-0.1345238</t>
  </si>
  <si>
    <t>1.338422</t>
  </si>
  <si>
    <t>45.61443</t>
  </si>
  <si>
    <t>-79.5925</t>
  </si>
  <si>
    <t>0.65248555</t>
  </si>
  <si>
    <t>-3.043248</t>
  </si>
  <si>
    <t>60.46437</t>
  </si>
  <si>
    <t>-112.9287</t>
  </si>
  <si>
    <t>0.575213192</t>
  </si>
  <si>
    <t xml:space="preserve"> </t>
  </si>
  <si>
    <t xml:space="preserve">hist(Results2$TAlphaNInd) </t>
  </si>
  <si>
    <t>TAlphaNInd.glmm.4</t>
  </si>
  <si>
    <t xml:space="preserve">TAlphaNInd.glmm.4 = glmmTMB(TAlphaNInd ~  Dist_trail_beginning_std + (1 | ForestID), data= Results2,family = "poisson") </t>
  </si>
  <si>
    <t>TAlphaNInd.glmm.5</t>
  </si>
  <si>
    <t xml:space="preserve">TAlphaNInd.glmm.5 = glmmTMB(TAlphaNInd ~   Dist_trail_std +(1 | ForestID), data= Results2,family = "poisson") </t>
  </si>
  <si>
    <t>TAlphaNInd.glmm.6</t>
  </si>
  <si>
    <t xml:space="preserve">TAlphaNInd.glmm.6 = glmmTMB(TAlphaNInd ~ Dist_edge_std +  (1 | ForestID), data= Results2,family = "poisson") </t>
  </si>
  <si>
    <t xml:space="preserve">hist(Results2$FAlphaAll) </t>
  </si>
  <si>
    <t>FAlphaAll.glmm.8</t>
  </si>
  <si>
    <t xml:space="preserve">FAlphaAll.glmm.8 = glmmTMB(FAlphaAll ~  Dist_trail_beginning_std + (1 | ForestID), data= Results2,family = "Gamma") </t>
  </si>
  <si>
    <t xml:space="preserve">hist(Results2$abund.all) </t>
  </si>
  <si>
    <t>abund.all.glmm.12</t>
  </si>
  <si>
    <t xml:space="preserve">abund.all.glmm.12 = glmmTMB(abund.all ~   Dist_trail_std +(1 | ForestID), data= Results2,family = "nbinom1") </t>
  </si>
  <si>
    <t xml:space="preserve">hist(Results2$prop.Talpha) </t>
  </si>
  <si>
    <t>prop.Talpha.glmm.16</t>
  </si>
  <si>
    <t xml:space="preserve">prop.Talpha.glmm.16 = glmmTMB(prop.Talpha ~   Dist_trail_std +(1 | ForestID), data= Results2,family = "beta_family") </t>
  </si>
  <si>
    <t xml:space="preserve">hist(Results2$prop.Falpha) </t>
  </si>
  <si>
    <t>prop.Falpha.glmm.18</t>
  </si>
  <si>
    <t xml:space="preserve">prop.Falpha.glmm.18 = glmmTMB(prop.Falpha ~  Dist_trail_beginning_std + (1 | ForestID), data= Results2,family = "beta_family") </t>
  </si>
  <si>
    <t xml:space="preserve">hist(Results2$nind.tax.btotal) </t>
  </si>
  <si>
    <t>nind.tax.btotal.glmm.27</t>
  </si>
  <si>
    <t xml:space="preserve">nind.tax.btotal.glmm.27 = glmmTMB(nind.tax.btotal ~ Dist_edge_std +  (1 | ForestID), data= Results2,family = "beta_family") </t>
  </si>
  <si>
    <t>nind.tax.brich.glmm.28</t>
  </si>
  <si>
    <t xml:space="preserve">nind.tax.brich.glmm.28 = glmmTMB(nind.tax.brich ~ Dist_edge_std +  (1 | ForestID), data= Results2,family = "beta_family") </t>
  </si>
  <si>
    <t xml:space="preserve">hist(Results2$nind.tax.brich) </t>
  </si>
  <si>
    <t xml:space="preserve">hist(Results2$all.func.btotal) </t>
  </si>
  <si>
    <t>all.func.btotal.glmm.31</t>
  </si>
  <si>
    <t xml:space="preserve">all.func.btotal.glmm.31 = glmmTMB(all.func.btotal ~ Dist_edge_std +  (1 | ForestID), data= Results2,family = "beta_family") </t>
  </si>
  <si>
    <t>nat.func.btotal.glmm.34</t>
  </si>
  <si>
    <t xml:space="preserve">nat.func.btotal.glmm.34 = glmmTMB(nat.func.btotal ~  Dist_trail_beginning_std + (1 | ForestID), data= Results2,family = "beta_family") </t>
  </si>
  <si>
    <t xml:space="preserve">hist(Results2$nat.func.btotal) </t>
  </si>
  <si>
    <t>nind.func.btotal.glmm.38</t>
  </si>
  <si>
    <t xml:space="preserve">nind.func.btotal.glmm.38 = glmmTMB(nind.func.btotal ~ Dist_edge_std +  (1 | ForestID), data= Results2,family = "beta_family") </t>
  </si>
  <si>
    <t xml:space="preserve">hist(Results2$nind.func.btotal) </t>
  </si>
  <si>
    <t>nind.func.brich.glmm.39</t>
  </si>
  <si>
    <t xml:space="preserve">nind.func.brich.glmm.39 = glmmTMB(nind.func.brich ~ Dist_edge_std +  (1 | ForestID), data= Results2,family = "beta_family") </t>
  </si>
  <si>
    <t xml:space="preserve">hist(Results2$nind.func.brich)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</si>
</sst>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workbookViewId="0">
      <selection sqref="A1:L41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</row>
    <row r="3" spans="1:12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</row>
    <row r="4" spans="1:12" s="1" customFormat="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</row>
    <row r="5" spans="1:12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</row>
    <row r="6" spans="1:12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</row>
    <row r="7" spans="1:12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</row>
    <row r="8" spans="1:12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</row>
    <row r="9" spans="1:12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</row>
    <row r="10" spans="1:12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</row>
    <row r="11" spans="1:12" x14ac:dyDescent="0.2">
      <c r="A11">
        <v>10</v>
      </c>
      <c r="B11" t="s">
        <v>57</v>
      </c>
      <c r="C11" t="s">
        <v>122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123</v>
      </c>
      <c r="J11" t="s">
        <v>124</v>
      </c>
      <c r="K11">
        <v>0</v>
      </c>
      <c r="L11" t="s">
        <v>125</v>
      </c>
    </row>
    <row r="12" spans="1:12" x14ac:dyDescent="0.2">
      <c r="A12">
        <v>11</v>
      </c>
      <c r="B12" t="s">
        <v>58</v>
      </c>
      <c r="C12" t="s">
        <v>126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127</v>
      </c>
      <c r="J12" t="s">
        <v>128</v>
      </c>
      <c r="K12">
        <v>0</v>
      </c>
      <c r="L12" t="s">
        <v>129</v>
      </c>
    </row>
    <row r="13" spans="1:12" x14ac:dyDescent="0.2">
      <c r="A13">
        <v>12</v>
      </c>
      <c r="B13" t="s">
        <v>58</v>
      </c>
      <c r="C13" t="s">
        <v>130</v>
      </c>
      <c r="D13" t="s">
        <v>12</v>
      </c>
      <c r="E13" t="s">
        <v>12</v>
      </c>
      <c r="F13" t="s">
        <v>12</v>
      </c>
      <c r="G13" t="s">
        <v>131</v>
      </c>
      <c r="H13">
        <v>4</v>
      </c>
      <c r="I13" t="s">
        <v>132</v>
      </c>
      <c r="J13" t="s">
        <v>133</v>
      </c>
      <c r="K13" t="s">
        <v>134</v>
      </c>
      <c r="L13" t="s">
        <v>135</v>
      </c>
    </row>
    <row r="14" spans="1:12" x14ac:dyDescent="0.2">
      <c r="A14">
        <v>13</v>
      </c>
      <c r="B14" t="s">
        <v>59</v>
      </c>
      <c r="C14" t="s">
        <v>136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137</v>
      </c>
      <c r="J14" t="s">
        <v>138</v>
      </c>
      <c r="K14">
        <v>0</v>
      </c>
      <c r="L14" t="s">
        <v>139</v>
      </c>
    </row>
    <row r="15" spans="1:12" x14ac:dyDescent="0.2">
      <c r="A15">
        <v>14</v>
      </c>
      <c r="B15" t="s">
        <v>60</v>
      </c>
      <c r="C15" t="s">
        <v>140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 t="s">
        <v>141</v>
      </c>
      <c r="J15" t="s">
        <v>142</v>
      </c>
      <c r="K15">
        <v>0</v>
      </c>
      <c r="L15" t="s">
        <v>143</v>
      </c>
    </row>
    <row r="16" spans="1:12" x14ac:dyDescent="0.2">
      <c r="A16">
        <v>15</v>
      </c>
      <c r="B16" t="s">
        <v>61</v>
      </c>
      <c r="C16" t="s">
        <v>62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63</v>
      </c>
      <c r="J16" t="s">
        <v>64</v>
      </c>
      <c r="K16">
        <v>0</v>
      </c>
      <c r="L16" t="s">
        <v>65</v>
      </c>
    </row>
    <row r="17" spans="1:12" x14ac:dyDescent="0.2">
      <c r="A17">
        <v>16</v>
      </c>
      <c r="B17" t="s">
        <v>61</v>
      </c>
      <c r="C17" t="s">
        <v>66</v>
      </c>
      <c r="D17" t="s">
        <v>12</v>
      </c>
      <c r="E17" t="s">
        <v>12</v>
      </c>
      <c r="F17" t="s">
        <v>12</v>
      </c>
      <c r="G17" t="s">
        <v>67</v>
      </c>
      <c r="H17">
        <v>4</v>
      </c>
      <c r="I17" t="s">
        <v>68</v>
      </c>
      <c r="J17" t="s">
        <v>69</v>
      </c>
      <c r="K17" t="s">
        <v>70</v>
      </c>
      <c r="L17" t="s">
        <v>71</v>
      </c>
    </row>
    <row r="18" spans="1:12" x14ac:dyDescent="0.2">
      <c r="A18">
        <v>17</v>
      </c>
      <c r="B18" t="s">
        <v>72</v>
      </c>
      <c r="C18" t="s">
        <v>73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74</v>
      </c>
      <c r="J18" t="s">
        <v>75</v>
      </c>
      <c r="K18">
        <v>0</v>
      </c>
      <c r="L18" t="s">
        <v>76</v>
      </c>
    </row>
    <row r="19" spans="1:12" x14ac:dyDescent="0.2">
      <c r="A19">
        <v>18</v>
      </c>
      <c r="B19" t="s">
        <v>72</v>
      </c>
      <c r="C19" t="s">
        <v>77</v>
      </c>
      <c r="D19" t="s">
        <v>12</v>
      </c>
      <c r="E19" t="s">
        <v>12</v>
      </c>
      <c r="F19" t="s">
        <v>78</v>
      </c>
      <c r="G19" t="s">
        <v>12</v>
      </c>
      <c r="H19">
        <v>4</v>
      </c>
      <c r="I19" t="s">
        <v>79</v>
      </c>
      <c r="J19" t="s">
        <v>80</v>
      </c>
      <c r="K19" t="s">
        <v>81</v>
      </c>
      <c r="L19" t="s">
        <v>82</v>
      </c>
    </row>
    <row r="20" spans="1:12" x14ac:dyDescent="0.2">
      <c r="A20">
        <v>19</v>
      </c>
      <c r="B20" t="s">
        <v>83</v>
      </c>
      <c r="C20" t="s">
        <v>84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85</v>
      </c>
      <c r="J20" t="s">
        <v>86</v>
      </c>
      <c r="K20">
        <v>0</v>
      </c>
      <c r="L20" t="s">
        <v>87</v>
      </c>
    </row>
    <row r="21" spans="1:12" x14ac:dyDescent="0.2">
      <c r="A21">
        <v>20</v>
      </c>
      <c r="B21" t="s">
        <v>88</v>
      </c>
      <c r="C21">
        <v>2</v>
      </c>
      <c r="D21" t="s">
        <v>12</v>
      </c>
      <c r="E21" t="s">
        <v>12</v>
      </c>
      <c r="F21" t="s">
        <v>12</v>
      </c>
      <c r="G21" t="s">
        <v>12</v>
      </c>
      <c r="H21">
        <v>1</v>
      </c>
      <c r="I21">
        <v>1</v>
      </c>
      <c r="J21">
        <v>8</v>
      </c>
      <c r="K21">
        <v>1</v>
      </c>
      <c r="L21">
        <v>8</v>
      </c>
    </row>
    <row r="22" spans="1:12" x14ac:dyDescent="0.2">
      <c r="A22">
        <v>21</v>
      </c>
      <c r="B22" t="s">
        <v>89</v>
      </c>
      <c r="C22" t="s">
        <v>144</v>
      </c>
      <c r="D22" t="s">
        <v>12</v>
      </c>
      <c r="E22" t="s">
        <v>12</v>
      </c>
      <c r="F22" t="s">
        <v>12</v>
      </c>
      <c r="G22" t="s">
        <v>12</v>
      </c>
      <c r="H22">
        <v>3</v>
      </c>
      <c r="I22" t="s">
        <v>145</v>
      </c>
      <c r="J22" t="s">
        <v>146</v>
      </c>
      <c r="K22">
        <v>0</v>
      </c>
      <c r="L22" t="s">
        <v>147</v>
      </c>
    </row>
    <row r="23" spans="1:12" x14ac:dyDescent="0.2">
      <c r="A23">
        <v>22</v>
      </c>
      <c r="B23" t="s">
        <v>90</v>
      </c>
      <c r="C23" t="s">
        <v>148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149</v>
      </c>
      <c r="J23" t="s">
        <v>150</v>
      </c>
      <c r="K23">
        <v>0</v>
      </c>
      <c r="L23" t="s">
        <v>151</v>
      </c>
    </row>
    <row r="24" spans="1:12" x14ac:dyDescent="0.2">
      <c r="A24">
        <v>23</v>
      </c>
      <c r="B24" t="s">
        <v>91</v>
      </c>
      <c r="C24" t="s">
        <v>152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153</v>
      </c>
      <c r="J24" t="s">
        <v>154</v>
      </c>
      <c r="K24">
        <v>0</v>
      </c>
      <c r="L24" t="s">
        <v>155</v>
      </c>
    </row>
    <row r="25" spans="1:12" x14ac:dyDescent="0.2">
      <c r="A25">
        <v>24</v>
      </c>
      <c r="B25" t="s">
        <v>92</v>
      </c>
      <c r="C25" t="s">
        <v>156</v>
      </c>
      <c r="D25" t="s">
        <v>12</v>
      </c>
      <c r="E25" t="s">
        <v>12</v>
      </c>
      <c r="F25" t="s">
        <v>12</v>
      </c>
      <c r="G25" t="s">
        <v>12</v>
      </c>
      <c r="H25">
        <v>3</v>
      </c>
      <c r="I25" t="s">
        <v>157</v>
      </c>
      <c r="J25" t="s">
        <v>158</v>
      </c>
      <c r="K25">
        <v>0</v>
      </c>
      <c r="L25" t="s">
        <v>159</v>
      </c>
    </row>
    <row r="26" spans="1:12" x14ac:dyDescent="0.2">
      <c r="A26">
        <v>25</v>
      </c>
      <c r="B26" t="s">
        <v>93</v>
      </c>
      <c r="C26" t="s">
        <v>160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161</v>
      </c>
      <c r="J26" t="s">
        <v>162</v>
      </c>
      <c r="K26">
        <v>0</v>
      </c>
      <c r="L26" t="s">
        <v>163</v>
      </c>
    </row>
    <row r="27" spans="1:12" x14ac:dyDescent="0.2">
      <c r="A27">
        <v>26</v>
      </c>
      <c r="B27" t="s">
        <v>94</v>
      </c>
      <c r="C27" t="s">
        <v>164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165</v>
      </c>
      <c r="J27" t="s">
        <v>166</v>
      </c>
      <c r="K27">
        <v>0</v>
      </c>
      <c r="L27" t="s">
        <v>167</v>
      </c>
    </row>
    <row r="28" spans="1:12" x14ac:dyDescent="0.2">
      <c r="A28">
        <v>27</v>
      </c>
      <c r="B28" t="s">
        <v>94</v>
      </c>
      <c r="C28" t="s">
        <v>168</v>
      </c>
      <c r="D28" t="s">
        <v>12</v>
      </c>
      <c r="E28" t="s">
        <v>169</v>
      </c>
      <c r="F28" t="s">
        <v>12</v>
      </c>
      <c r="G28" t="s">
        <v>12</v>
      </c>
      <c r="H28">
        <v>4</v>
      </c>
      <c r="I28" t="s">
        <v>170</v>
      </c>
      <c r="J28" t="s">
        <v>171</v>
      </c>
      <c r="K28" t="s">
        <v>172</v>
      </c>
      <c r="L28" t="s">
        <v>173</v>
      </c>
    </row>
    <row r="29" spans="1:12" x14ac:dyDescent="0.2">
      <c r="A29">
        <v>28</v>
      </c>
      <c r="B29" t="s">
        <v>95</v>
      </c>
      <c r="C29" t="s">
        <v>174</v>
      </c>
      <c r="D29" t="s">
        <v>12</v>
      </c>
      <c r="E29" t="s">
        <v>175</v>
      </c>
      <c r="F29" t="s">
        <v>12</v>
      </c>
      <c r="G29" t="s">
        <v>12</v>
      </c>
      <c r="H29">
        <v>4</v>
      </c>
      <c r="I29" t="s">
        <v>176</v>
      </c>
      <c r="J29" t="s">
        <v>177</v>
      </c>
      <c r="K29">
        <v>0</v>
      </c>
      <c r="L29" t="s">
        <v>178</v>
      </c>
    </row>
    <row r="30" spans="1:12" x14ac:dyDescent="0.2">
      <c r="A30">
        <v>29</v>
      </c>
      <c r="B30" t="s">
        <v>96</v>
      </c>
      <c r="C30" t="s">
        <v>179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180</v>
      </c>
      <c r="J30" t="s">
        <v>181</v>
      </c>
      <c r="K30">
        <v>0</v>
      </c>
      <c r="L30" t="s">
        <v>182</v>
      </c>
    </row>
    <row r="31" spans="1:12" x14ac:dyDescent="0.2">
      <c r="A31">
        <v>30</v>
      </c>
      <c r="B31" t="s">
        <v>97</v>
      </c>
      <c r="C31" t="s">
        <v>183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184</v>
      </c>
      <c r="J31" t="s">
        <v>185</v>
      </c>
      <c r="K31">
        <v>0</v>
      </c>
      <c r="L31" t="s">
        <v>186</v>
      </c>
    </row>
    <row r="32" spans="1:12" x14ac:dyDescent="0.2">
      <c r="A32">
        <v>31</v>
      </c>
      <c r="B32" t="s">
        <v>97</v>
      </c>
      <c r="C32" t="s">
        <v>187</v>
      </c>
      <c r="D32" t="s">
        <v>12</v>
      </c>
      <c r="E32" t="s">
        <v>188</v>
      </c>
      <c r="F32" t="s">
        <v>12</v>
      </c>
      <c r="G32" t="s">
        <v>12</v>
      </c>
      <c r="H32">
        <v>4</v>
      </c>
      <c r="I32" t="s">
        <v>189</v>
      </c>
      <c r="J32" t="s">
        <v>190</v>
      </c>
      <c r="K32" t="s">
        <v>191</v>
      </c>
      <c r="L32" t="s">
        <v>192</v>
      </c>
    </row>
    <row r="33" spans="1:12" x14ac:dyDescent="0.2">
      <c r="A33">
        <v>32</v>
      </c>
      <c r="B33" t="s">
        <v>98</v>
      </c>
      <c r="C33" t="s">
        <v>193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194</v>
      </c>
      <c r="J33" t="s">
        <v>195</v>
      </c>
      <c r="K33">
        <v>0</v>
      </c>
      <c r="L33" t="s">
        <v>196</v>
      </c>
    </row>
    <row r="34" spans="1:12" x14ac:dyDescent="0.2">
      <c r="A34">
        <v>33</v>
      </c>
      <c r="B34" t="s">
        <v>99</v>
      </c>
      <c r="C34" t="s">
        <v>197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198</v>
      </c>
      <c r="J34" t="s">
        <v>199</v>
      </c>
      <c r="K34">
        <v>0</v>
      </c>
      <c r="L34" t="s">
        <v>200</v>
      </c>
    </row>
    <row r="35" spans="1:12" x14ac:dyDescent="0.2">
      <c r="A35">
        <v>34</v>
      </c>
      <c r="B35" t="s">
        <v>100</v>
      </c>
      <c r="C35" t="s">
        <v>201</v>
      </c>
      <c r="D35" t="s">
        <v>12</v>
      </c>
      <c r="E35" t="s">
        <v>12</v>
      </c>
      <c r="F35" t="s">
        <v>202</v>
      </c>
      <c r="G35" t="s">
        <v>12</v>
      </c>
      <c r="H35">
        <v>4</v>
      </c>
      <c r="I35" t="s">
        <v>203</v>
      </c>
      <c r="J35" t="s">
        <v>204</v>
      </c>
      <c r="K35">
        <v>0</v>
      </c>
      <c r="L35" t="s">
        <v>205</v>
      </c>
    </row>
    <row r="36" spans="1:12" x14ac:dyDescent="0.2">
      <c r="A36">
        <v>35</v>
      </c>
      <c r="B36" t="s">
        <v>100</v>
      </c>
      <c r="C36" t="s">
        <v>206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207</v>
      </c>
      <c r="J36" t="s">
        <v>208</v>
      </c>
      <c r="K36" t="s">
        <v>209</v>
      </c>
      <c r="L36" t="s">
        <v>210</v>
      </c>
    </row>
    <row r="37" spans="1:12" x14ac:dyDescent="0.2">
      <c r="A37">
        <v>36</v>
      </c>
      <c r="B37" t="s">
        <v>101</v>
      </c>
      <c r="C37" t="s">
        <v>211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212</v>
      </c>
      <c r="J37" t="s">
        <v>213</v>
      </c>
      <c r="K37">
        <v>0</v>
      </c>
      <c r="L37" t="s">
        <v>214</v>
      </c>
    </row>
    <row r="38" spans="1:12" x14ac:dyDescent="0.2">
      <c r="A38">
        <v>37</v>
      </c>
      <c r="B38" t="s">
        <v>102</v>
      </c>
      <c r="C38" t="s">
        <v>215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216</v>
      </c>
      <c r="J38" t="s">
        <v>217</v>
      </c>
      <c r="K38">
        <v>0</v>
      </c>
      <c r="L38" t="s">
        <v>218</v>
      </c>
    </row>
    <row r="39" spans="1:12" x14ac:dyDescent="0.2">
      <c r="A39">
        <v>38</v>
      </c>
      <c r="B39" t="s">
        <v>103</v>
      </c>
      <c r="C39" t="s">
        <v>219</v>
      </c>
      <c r="D39" t="s">
        <v>12</v>
      </c>
      <c r="E39" t="s">
        <v>220</v>
      </c>
      <c r="F39" t="s">
        <v>12</v>
      </c>
      <c r="G39" t="s">
        <v>12</v>
      </c>
      <c r="H39">
        <v>4</v>
      </c>
      <c r="I39" t="s">
        <v>221</v>
      </c>
      <c r="J39" t="s">
        <v>222</v>
      </c>
      <c r="K39">
        <v>0</v>
      </c>
      <c r="L39" t="s">
        <v>223</v>
      </c>
    </row>
    <row r="40" spans="1:12" x14ac:dyDescent="0.2">
      <c r="A40">
        <v>39</v>
      </c>
      <c r="B40" t="s">
        <v>104</v>
      </c>
      <c r="C40" t="s">
        <v>224</v>
      </c>
      <c r="D40" t="s">
        <v>12</v>
      </c>
      <c r="E40" t="s">
        <v>225</v>
      </c>
      <c r="F40" t="s">
        <v>12</v>
      </c>
      <c r="G40" t="s">
        <v>12</v>
      </c>
      <c r="H40">
        <v>4</v>
      </c>
      <c r="I40" t="s">
        <v>226</v>
      </c>
      <c r="J40" t="s">
        <v>227</v>
      </c>
      <c r="K40">
        <v>0</v>
      </c>
      <c r="L40" t="s">
        <v>228</v>
      </c>
    </row>
    <row r="41" spans="1:12" x14ac:dyDescent="0.2">
      <c r="A41">
        <v>40</v>
      </c>
      <c r="B41" t="s">
        <v>105</v>
      </c>
      <c r="C41" t="s">
        <v>229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230</v>
      </c>
      <c r="J41" t="s">
        <v>231</v>
      </c>
      <c r="K41">
        <v>0</v>
      </c>
      <c r="L41" t="s">
        <v>232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1"/>
  <sheetViews>
    <sheetView zoomScaleNormal="100" workbookViewId="0">
      <selection activeCell="L27" sqref="L27"/>
    </sheetView>
  </sheetViews>
  <sheetFormatPr baseColWidth="10" defaultRowHeight="16" x14ac:dyDescent="0.2"/>
  <cols>
    <col min="5" max="6" width="23.1640625" customWidth="1"/>
    <col min="7" max="7" width="19.83203125" customWidth="1"/>
    <col min="14" max="14" width="27.83203125" customWidth="1"/>
    <col min="15" max="15" width="21" customWidth="1"/>
    <col min="16" max="16" width="20" customWidth="1"/>
    <col min="17" max="17" width="28" customWidth="1"/>
    <col min="18" max="18" width="19" customWidth="1"/>
    <col min="19" max="19" width="14.6640625" customWidth="1"/>
    <col min="20" max="20" width="140.1640625" customWidth="1"/>
    <col min="21" max="21" width="112.83203125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1</v>
      </c>
      <c r="B2" t="s">
        <v>11</v>
      </c>
      <c r="C2">
        <v>1</v>
      </c>
      <c r="D2" t="s">
        <v>12</v>
      </c>
      <c r="E2" t="s">
        <v>12</v>
      </c>
      <c r="F2" t="s">
        <v>12</v>
      </c>
      <c r="G2" t="s">
        <v>12</v>
      </c>
      <c r="H2">
        <v>1</v>
      </c>
      <c r="I2">
        <v>8</v>
      </c>
      <c r="J2">
        <v>1</v>
      </c>
      <c r="K2">
        <v>1</v>
      </c>
      <c r="L2">
        <v>8</v>
      </c>
      <c r="N2" s="2" t="s">
        <v>115</v>
      </c>
      <c r="O2" t="str">
        <f xml:space="preserve"> CONCATENATE(B2, ".glmm.",A2)</f>
        <v>TAlphaAll.glmm.1</v>
      </c>
      <c r="P2" t="str">
        <f>IF(E2="NA"," ",$N$9)</f>
        <v xml:space="preserve"> </v>
      </c>
      <c r="Q2" t="str">
        <f>IF(F2="NA"," ",$N$10)</f>
        <v xml:space="preserve"> </v>
      </c>
      <c r="R2" t="str">
        <f>IF(G2="NA"," ",$N$11)</f>
        <v xml:space="preserve"> </v>
      </c>
      <c r="S2" t="s">
        <v>111</v>
      </c>
      <c r="T2" t="str">
        <f>CONCATENATE(O2,$N$3,$N$2,B2,$N$4,P2,Q2,R2,$N$6,$N$7,S2,$N$8)</f>
        <v xml:space="preserve">TAlphaAll.glmm.1 = glmmTMB(TAlphaAll ~    (1 | ForestID), data= Results2,family = "poisson") </v>
      </c>
      <c r="U2" t="str">
        <f>CONCATENATE($N$12,$N$13,B2,$N$8)</f>
        <v xml:space="preserve">hist(Results2$TAlphaAll) </v>
      </c>
    </row>
    <row r="3" spans="1:21" x14ac:dyDescent="0.2">
      <c r="A3">
        <v>2</v>
      </c>
      <c r="B3" t="s">
        <v>13</v>
      </c>
      <c r="C3" t="s">
        <v>14</v>
      </c>
      <c r="D3" t="s">
        <v>12</v>
      </c>
      <c r="E3" t="s">
        <v>12</v>
      </c>
      <c r="F3" t="s">
        <v>12</v>
      </c>
      <c r="G3" t="s">
        <v>12</v>
      </c>
      <c r="H3">
        <v>2</v>
      </c>
      <c r="I3" t="s">
        <v>15</v>
      </c>
      <c r="J3" t="s">
        <v>16</v>
      </c>
      <c r="K3">
        <v>0</v>
      </c>
      <c r="L3" t="s">
        <v>17</v>
      </c>
      <c r="N3" s="2" t="s">
        <v>114</v>
      </c>
      <c r="O3" t="str">
        <f t="shared" ref="O3:O41" si="0" xml:space="preserve"> CONCATENATE(B3, ".glmm.",A3)</f>
        <v>TAlphaNat.glmm.2</v>
      </c>
      <c r="P3" t="str">
        <f t="shared" ref="P3:P41" si="1">IF(E3="NA"," ",$N$9)</f>
        <v xml:space="preserve"> </v>
      </c>
      <c r="Q3" t="str">
        <f t="shared" ref="Q3:Q41" si="2">IF(F3="NA"," ",$N$10)</f>
        <v xml:space="preserve"> </v>
      </c>
      <c r="R3" t="str">
        <f t="shared" ref="R3:R41" si="3">IF(G3="NA"," ",$N$11)</f>
        <v xml:space="preserve"> </v>
      </c>
      <c r="S3" t="s">
        <v>111</v>
      </c>
      <c r="T3" t="str">
        <f t="shared" ref="T3:T41" si="4">CONCATENATE(O3,$N$3,$N$2,B3,$N$4,P3,Q3,R3,$N$6,$N$7,S3,$N$8)</f>
        <v xml:space="preserve">TAlphaNat.glmm.2 = glmmTMB(TAlphaNat ~    (1 | ForestID), data= Results2,family = "poisson") </v>
      </c>
      <c r="U3" t="str">
        <f t="shared" ref="U3:U41" si="5">CONCATENATE($N$12,$N$13,B3,$N$8)</f>
        <v xml:space="preserve">hist(Results2$TAlphaNat) </v>
      </c>
    </row>
    <row r="4" spans="1:21" x14ac:dyDescent="0.2">
      <c r="A4">
        <v>3</v>
      </c>
      <c r="B4" t="s">
        <v>18</v>
      </c>
      <c r="C4" t="s">
        <v>19</v>
      </c>
      <c r="D4" t="s">
        <v>12</v>
      </c>
      <c r="E4" t="s">
        <v>12</v>
      </c>
      <c r="F4" t="s">
        <v>12</v>
      </c>
      <c r="G4" t="s">
        <v>12</v>
      </c>
      <c r="H4">
        <v>2</v>
      </c>
      <c r="I4" t="s">
        <v>20</v>
      </c>
      <c r="J4" t="s">
        <v>21</v>
      </c>
      <c r="K4">
        <v>0</v>
      </c>
      <c r="L4" t="s">
        <v>22</v>
      </c>
      <c r="N4" s="2" t="s">
        <v>106</v>
      </c>
      <c r="O4" t="str">
        <f t="shared" si="0"/>
        <v>TAlphaNInd.glmm.3</v>
      </c>
      <c r="P4" t="str">
        <f t="shared" si="1"/>
        <v xml:space="preserve"> </v>
      </c>
      <c r="Q4" t="str">
        <f t="shared" si="2"/>
        <v xml:space="preserve"> </v>
      </c>
      <c r="R4" t="str">
        <f t="shared" si="3"/>
        <v xml:space="preserve"> </v>
      </c>
      <c r="S4" t="s">
        <v>111</v>
      </c>
      <c r="T4" t="str">
        <f t="shared" si="4"/>
        <v xml:space="preserve">TAlphaNInd.glmm.3 = glmmTMB(TAlphaNInd ~    (1 | ForestID), data= Results2,family = "poisson") </v>
      </c>
      <c r="U4" t="str">
        <f t="shared" si="5"/>
        <v xml:space="preserve">hist(Results2$TAlphaNInd) </v>
      </c>
    </row>
    <row r="5" spans="1:21" x14ac:dyDescent="0.2">
      <c r="A5">
        <v>4</v>
      </c>
      <c r="B5" t="s">
        <v>18</v>
      </c>
      <c r="C5" t="s">
        <v>23</v>
      </c>
      <c r="D5" t="s">
        <v>12</v>
      </c>
      <c r="E5" t="s">
        <v>12</v>
      </c>
      <c r="F5" t="s">
        <v>24</v>
      </c>
      <c r="G5" t="s">
        <v>12</v>
      </c>
      <c r="H5">
        <v>3</v>
      </c>
      <c r="I5" t="s">
        <v>25</v>
      </c>
      <c r="J5" t="s">
        <v>26</v>
      </c>
      <c r="K5" t="s">
        <v>27</v>
      </c>
      <c r="L5" t="s">
        <v>28</v>
      </c>
      <c r="N5" s="2" t="s">
        <v>108</v>
      </c>
      <c r="O5" t="str">
        <f t="shared" si="0"/>
        <v>TAlphaNInd.glmm.4</v>
      </c>
      <c r="P5" t="str">
        <f t="shared" si="1"/>
        <v xml:space="preserve"> </v>
      </c>
      <c r="Q5" t="str">
        <f t="shared" si="2"/>
        <v>Dist_trail_beginning_std +</v>
      </c>
      <c r="R5" t="str">
        <f t="shared" si="3"/>
        <v xml:space="preserve"> </v>
      </c>
      <c r="S5" t="s">
        <v>111</v>
      </c>
      <c r="T5" t="str">
        <f t="shared" si="4"/>
        <v xml:space="preserve">TAlphaNInd.glmm.4 = glmmTMB(TAlphaNInd ~  Dist_trail_beginning_std + (1 | ForestID), data= Results2,family = "poisson") </v>
      </c>
      <c r="U5" t="str">
        <f t="shared" si="5"/>
        <v xml:space="preserve">hist(Results2$TAlphaNInd) </v>
      </c>
    </row>
    <row r="6" spans="1:21" x14ac:dyDescent="0.2">
      <c r="A6">
        <v>5</v>
      </c>
      <c r="B6" t="s">
        <v>18</v>
      </c>
      <c r="C6" t="s">
        <v>29</v>
      </c>
      <c r="D6" t="s">
        <v>12</v>
      </c>
      <c r="E6" t="s">
        <v>12</v>
      </c>
      <c r="F6" t="s">
        <v>12</v>
      </c>
      <c r="G6" t="s">
        <v>30</v>
      </c>
      <c r="H6">
        <v>3</v>
      </c>
      <c r="I6" t="s">
        <v>31</v>
      </c>
      <c r="J6" t="s">
        <v>32</v>
      </c>
      <c r="K6" t="s">
        <v>33</v>
      </c>
      <c r="L6" t="s">
        <v>34</v>
      </c>
      <c r="N6" s="2" t="s">
        <v>109</v>
      </c>
      <c r="O6" t="str">
        <f t="shared" si="0"/>
        <v>TAlphaNInd.glmm.5</v>
      </c>
      <c r="P6" t="str">
        <f t="shared" si="1"/>
        <v xml:space="preserve"> </v>
      </c>
      <c r="Q6" t="str">
        <f t="shared" si="2"/>
        <v xml:space="preserve"> </v>
      </c>
      <c r="R6" t="str">
        <f t="shared" si="3"/>
        <v>Dist_trail_std +</v>
      </c>
      <c r="S6" t="s">
        <v>111</v>
      </c>
      <c r="T6" t="str">
        <f t="shared" si="4"/>
        <v xml:space="preserve">TAlphaNInd.glmm.5 = glmmTMB(TAlphaNInd ~   Dist_trail_std +(1 | ForestID), data= Results2,family = "poisson") </v>
      </c>
      <c r="U6" t="str">
        <f t="shared" si="5"/>
        <v xml:space="preserve">hist(Results2$TAlphaNInd) </v>
      </c>
    </row>
    <row r="7" spans="1:21" x14ac:dyDescent="0.2">
      <c r="A7">
        <v>6</v>
      </c>
      <c r="B7" t="s">
        <v>18</v>
      </c>
      <c r="C7" t="s">
        <v>35</v>
      </c>
      <c r="D7" t="s">
        <v>12</v>
      </c>
      <c r="E7" t="s">
        <v>36</v>
      </c>
      <c r="F7" t="s">
        <v>12</v>
      </c>
      <c r="G7" t="s">
        <v>12</v>
      </c>
      <c r="H7">
        <v>3</v>
      </c>
      <c r="I7" t="s">
        <v>37</v>
      </c>
      <c r="J7" t="s">
        <v>38</v>
      </c>
      <c r="K7" t="s">
        <v>39</v>
      </c>
      <c r="L7" t="s">
        <v>40</v>
      </c>
      <c r="N7" s="2" t="s">
        <v>110</v>
      </c>
      <c r="O7" t="str">
        <f t="shared" si="0"/>
        <v>TAlphaNInd.glmm.6</v>
      </c>
      <c r="P7" t="str">
        <f>IF(E7="NA"," ",$N$9)</f>
        <v>Dist_edge_std +</v>
      </c>
      <c r="Q7" t="str">
        <f t="shared" si="2"/>
        <v xml:space="preserve"> </v>
      </c>
      <c r="R7" t="str">
        <f t="shared" si="3"/>
        <v xml:space="preserve"> </v>
      </c>
      <c r="S7" t="s">
        <v>111</v>
      </c>
      <c r="T7" t="str">
        <f t="shared" si="4"/>
        <v xml:space="preserve">TAlphaNInd.glmm.6 = glmmTMB(TAlphaNInd ~ Dist_edge_std +  (1 | ForestID), data= Results2,family = "poisson") </v>
      </c>
      <c r="U7" t="str">
        <f t="shared" si="5"/>
        <v xml:space="preserve">hist(Results2$TAlphaNInd) </v>
      </c>
    </row>
    <row r="8" spans="1:21" x14ac:dyDescent="0.2">
      <c r="A8">
        <v>7</v>
      </c>
      <c r="B8" t="s">
        <v>41</v>
      </c>
      <c r="C8" t="s">
        <v>42</v>
      </c>
      <c r="D8" t="s">
        <v>12</v>
      </c>
      <c r="E8" t="s">
        <v>12</v>
      </c>
      <c r="F8" t="s">
        <v>12</v>
      </c>
      <c r="G8" t="s">
        <v>12</v>
      </c>
      <c r="H8">
        <v>3</v>
      </c>
      <c r="I8" t="s">
        <v>43</v>
      </c>
      <c r="J8" t="s">
        <v>44</v>
      </c>
      <c r="K8">
        <v>0</v>
      </c>
      <c r="L8" t="s">
        <v>45</v>
      </c>
      <c r="N8" s="2" t="s">
        <v>107</v>
      </c>
      <c r="O8" t="str">
        <f t="shared" si="0"/>
        <v>FAlphaAll.glmm.7</v>
      </c>
      <c r="P8" t="str">
        <f t="shared" si="1"/>
        <v xml:space="preserve"> </v>
      </c>
      <c r="Q8" t="str">
        <f t="shared" si="2"/>
        <v xml:space="preserve"> </v>
      </c>
      <c r="R8" t="str">
        <f t="shared" si="3"/>
        <v xml:space="preserve"> </v>
      </c>
      <c r="S8" t="s">
        <v>112</v>
      </c>
      <c r="T8" t="str">
        <f t="shared" si="4"/>
        <v xml:space="preserve">FAlphaAll.glmm.7 = glmmTMB(FAlphaAll ~    (1 | ForestID), data= Results2,family = "Gamma") </v>
      </c>
      <c r="U8" t="str">
        <f t="shared" si="5"/>
        <v xml:space="preserve">hist(Results2$FAlphaAll) </v>
      </c>
    </row>
    <row r="9" spans="1:21" x14ac:dyDescent="0.2">
      <c r="A9">
        <v>8</v>
      </c>
      <c r="B9" t="s">
        <v>41</v>
      </c>
      <c r="C9" t="s">
        <v>46</v>
      </c>
      <c r="D9" t="s">
        <v>12</v>
      </c>
      <c r="E9" t="s">
        <v>12</v>
      </c>
      <c r="F9" t="s">
        <v>47</v>
      </c>
      <c r="G9" t="s">
        <v>12</v>
      </c>
      <c r="H9">
        <v>4</v>
      </c>
      <c r="I9" t="s">
        <v>48</v>
      </c>
      <c r="J9" t="s">
        <v>49</v>
      </c>
      <c r="K9" t="s">
        <v>50</v>
      </c>
      <c r="L9" t="s">
        <v>51</v>
      </c>
      <c r="N9" s="2" t="s">
        <v>116</v>
      </c>
      <c r="O9" t="str">
        <f t="shared" si="0"/>
        <v>FAlphaAll.glmm.8</v>
      </c>
      <c r="P9" t="str">
        <f t="shared" si="1"/>
        <v xml:space="preserve"> </v>
      </c>
      <c r="Q9" t="str">
        <f t="shared" si="2"/>
        <v>Dist_trail_beginning_std +</v>
      </c>
      <c r="R9" t="str">
        <f t="shared" si="3"/>
        <v xml:space="preserve"> </v>
      </c>
      <c r="S9" t="s">
        <v>112</v>
      </c>
      <c r="T9" t="str">
        <f t="shared" si="4"/>
        <v xml:space="preserve">FAlphaAll.glmm.8 = glmmTMB(FAlphaAll ~  Dist_trail_beginning_std + (1 | ForestID), data= Results2,family = "Gamma") </v>
      </c>
      <c r="U9" t="str">
        <f t="shared" si="5"/>
        <v xml:space="preserve">hist(Results2$FAlphaAll) </v>
      </c>
    </row>
    <row r="10" spans="1:21" x14ac:dyDescent="0.2">
      <c r="A10">
        <v>9</v>
      </c>
      <c r="B10" t="s">
        <v>52</v>
      </c>
      <c r="C10" t="s">
        <v>53</v>
      </c>
      <c r="D10" t="s">
        <v>12</v>
      </c>
      <c r="E10" t="s">
        <v>12</v>
      </c>
      <c r="F10" t="s">
        <v>12</v>
      </c>
      <c r="G10" t="s">
        <v>12</v>
      </c>
      <c r="H10">
        <v>3</v>
      </c>
      <c r="I10" t="s">
        <v>54</v>
      </c>
      <c r="J10" t="s">
        <v>55</v>
      </c>
      <c r="K10">
        <v>0</v>
      </c>
      <c r="L10" t="s">
        <v>56</v>
      </c>
      <c r="N10" s="2" t="s">
        <v>117</v>
      </c>
      <c r="O10" t="str">
        <f t="shared" si="0"/>
        <v>FAlphaNat.glmm.9</v>
      </c>
      <c r="P10" t="str">
        <f t="shared" si="1"/>
        <v xml:space="preserve"> </v>
      </c>
      <c r="Q10" t="str">
        <f t="shared" si="2"/>
        <v xml:space="preserve"> </v>
      </c>
      <c r="R10" t="str">
        <f t="shared" si="3"/>
        <v xml:space="preserve"> </v>
      </c>
      <c r="S10" t="s">
        <v>112</v>
      </c>
      <c r="T10" t="str">
        <f t="shared" si="4"/>
        <v xml:space="preserve">FAlphaNat.glmm.9 = glmmTMB(FAlphaNat ~    (1 | ForestID), data= Results2,family = "Gamma") </v>
      </c>
      <c r="U10" t="str">
        <f t="shared" si="5"/>
        <v xml:space="preserve">hist(Results2$FAlphaNat) </v>
      </c>
    </row>
    <row r="11" spans="1:21" x14ac:dyDescent="0.2">
      <c r="A11">
        <v>10</v>
      </c>
      <c r="B11" t="s">
        <v>57</v>
      </c>
      <c r="C11" t="s">
        <v>122</v>
      </c>
      <c r="D11" t="s">
        <v>12</v>
      </c>
      <c r="E11" t="s">
        <v>12</v>
      </c>
      <c r="F11" t="s">
        <v>12</v>
      </c>
      <c r="G11" t="s">
        <v>12</v>
      </c>
      <c r="H11">
        <v>3</v>
      </c>
      <c r="I11" t="s">
        <v>123</v>
      </c>
      <c r="J11" t="s">
        <v>124</v>
      </c>
      <c r="K11">
        <v>0</v>
      </c>
      <c r="L11" t="s">
        <v>125</v>
      </c>
      <c r="N11" s="2" t="s">
        <v>118</v>
      </c>
      <c r="O11" t="str">
        <f t="shared" si="0"/>
        <v>FAlphaNInd.glmm.10</v>
      </c>
      <c r="P11" t="str">
        <f t="shared" si="1"/>
        <v xml:space="preserve"> </v>
      </c>
      <c r="Q11" t="str">
        <f t="shared" si="2"/>
        <v xml:space="preserve"> </v>
      </c>
      <c r="R11" t="str">
        <f t="shared" si="3"/>
        <v xml:space="preserve"> </v>
      </c>
      <c r="S11" t="s">
        <v>112</v>
      </c>
      <c r="T11" t="str">
        <f t="shared" si="4"/>
        <v xml:space="preserve">FAlphaNInd.glmm.10 = glmmTMB(FAlphaNInd ~    (1 | ForestID), data= Results2,family = "Gamma") </v>
      </c>
      <c r="U11" t="str">
        <f t="shared" si="5"/>
        <v xml:space="preserve">hist(Results2$FAlphaNInd) </v>
      </c>
    </row>
    <row r="12" spans="1:21" x14ac:dyDescent="0.2">
      <c r="A12">
        <v>11</v>
      </c>
      <c r="B12" t="s">
        <v>58</v>
      </c>
      <c r="C12" t="s">
        <v>126</v>
      </c>
      <c r="D12" t="s">
        <v>12</v>
      </c>
      <c r="E12" t="s">
        <v>12</v>
      </c>
      <c r="F12" t="s">
        <v>12</v>
      </c>
      <c r="G12" t="s">
        <v>12</v>
      </c>
      <c r="H12">
        <v>3</v>
      </c>
      <c r="I12" t="s">
        <v>127</v>
      </c>
      <c r="J12" t="s">
        <v>128</v>
      </c>
      <c r="K12">
        <v>0</v>
      </c>
      <c r="L12" t="s">
        <v>129</v>
      </c>
      <c r="N12" s="2" t="s">
        <v>119</v>
      </c>
      <c r="O12" t="str">
        <f t="shared" si="0"/>
        <v>abund.all.glmm.11</v>
      </c>
      <c r="P12" t="str">
        <f t="shared" si="1"/>
        <v xml:space="preserve"> </v>
      </c>
      <c r="Q12" t="str">
        <f t="shared" si="2"/>
        <v xml:space="preserve"> </v>
      </c>
      <c r="R12" t="str">
        <f t="shared" si="3"/>
        <v xml:space="preserve"> </v>
      </c>
      <c r="S12" t="s">
        <v>121</v>
      </c>
      <c r="T12" t="str">
        <f t="shared" si="4"/>
        <v xml:space="preserve">abund.all.glmm.11 = glmmTMB(abund.all ~    (1 | ForestID), data= Results2,family = "nbinom1") </v>
      </c>
      <c r="U12" t="str">
        <f t="shared" si="5"/>
        <v xml:space="preserve">hist(Results2$abund.all) </v>
      </c>
    </row>
    <row r="13" spans="1:21" x14ac:dyDescent="0.2">
      <c r="A13">
        <v>12</v>
      </c>
      <c r="B13" t="s">
        <v>58</v>
      </c>
      <c r="C13" t="s">
        <v>130</v>
      </c>
      <c r="D13" t="s">
        <v>12</v>
      </c>
      <c r="E13" t="s">
        <v>12</v>
      </c>
      <c r="F13" t="s">
        <v>12</v>
      </c>
      <c r="G13" t="s">
        <v>131</v>
      </c>
      <c r="H13">
        <v>4</v>
      </c>
      <c r="I13" t="s">
        <v>132</v>
      </c>
      <c r="J13" t="s">
        <v>133</v>
      </c>
      <c r="K13" t="s">
        <v>134</v>
      </c>
      <c r="L13" t="s">
        <v>135</v>
      </c>
      <c r="N13" s="2" t="s">
        <v>120</v>
      </c>
      <c r="O13" t="str">
        <f t="shared" si="0"/>
        <v>abund.all.glmm.12</v>
      </c>
      <c r="P13" t="str">
        <f t="shared" si="1"/>
        <v xml:space="preserve"> </v>
      </c>
      <c r="Q13" t="str">
        <f t="shared" si="2"/>
        <v xml:space="preserve"> </v>
      </c>
      <c r="R13" t="str">
        <f t="shared" si="3"/>
        <v>Dist_trail_std +</v>
      </c>
      <c r="S13" t="s">
        <v>121</v>
      </c>
      <c r="T13" t="str">
        <f t="shared" si="4"/>
        <v xml:space="preserve">abund.all.glmm.12 = glmmTMB(abund.all ~   Dist_trail_std +(1 | ForestID), data= Results2,family = "nbinom1") </v>
      </c>
      <c r="U13" t="str">
        <f t="shared" si="5"/>
        <v xml:space="preserve">hist(Results2$abund.all) </v>
      </c>
    </row>
    <row r="14" spans="1:21" x14ac:dyDescent="0.2">
      <c r="A14">
        <v>13</v>
      </c>
      <c r="B14" t="s">
        <v>59</v>
      </c>
      <c r="C14" t="s">
        <v>136</v>
      </c>
      <c r="D14" t="s">
        <v>12</v>
      </c>
      <c r="E14" t="s">
        <v>12</v>
      </c>
      <c r="F14" t="s">
        <v>12</v>
      </c>
      <c r="G14" t="s">
        <v>12</v>
      </c>
      <c r="H14">
        <v>3</v>
      </c>
      <c r="I14" t="s">
        <v>137</v>
      </c>
      <c r="J14" t="s">
        <v>138</v>
      </c>
      <c r="K14">
        <v>0</v>
      </c>
      <c r="L14" t="s">
        <v>139</v>
      </c>
      <c r="O14" t="str">
        <f t="shared" si="0"/>
        <v>abund.nat.glmm.13</v>
      </c>
      <c r="P14" t="str">
        <f t="shared" si="1"/>
        <v xml:space="preserve"> </v>
      </c>
      <c r="Q14" t="str">
        <f t="shared" si="2"/>
        <v xml:space="preserve"> </v>
      </c>
      <c r="R14" t="str">
        <f t="shared" si="3"/>
        <v xml:space="preserve"> </v>
      </c>
      <c r="S14" t="s">
        <v>121</v>
      </c>
      <c r="T14" t="str">
        <f t="shared" si="4"/>
        <v xml:space="preserve">abund.nat.glmm.13 = glmmTMB(abund.nat ~    (1 | ForestID), data= Results2,family = "nbinom1") </v>
      </c>
      <c r="U14" t="str">
        <f t="shared" si="5"/>
        <v xml:space="preserve">hist(Results2$abund.nat) </v>
      </c>
    </row>
    <row r="15" spans="1:21" x14ac:dyDescent="0.2">
      <c r="A15">
        <v>14</v>
      </c>
      <c r="B15" t="s">
        <v>60</v>
      </c>
      <c r="C15" t="s">
        <v>140</v>
      </c>
      <c r="D15" t="s">
        <v>12</v>
      </c>
      <c r="E15" t="s">
        <v>12</v>
      </c>
      <c r="F15" t="s">
        <v>12</v>
      </c>
      <c r="G15" t="s">
        <v>12</v>
      </c>
      <c r="H15">
        <v>3</v>
      </c>
      <c r="I15" t="s">
        <v>141</v>
      </c>
      <c r="J15" t="s">
        <v>142</v>
      </c>
      <c r="K15">
        <v>0</v>
      </c>
      <c r="L15" t="s">
        <v>143</v>
      </c>
      <c r="O15" t="str">
        <f t="shared" si="0"/>
        <v>abund.nind.glmm.14</v>
      </c>
      <c r="P15" t="str">
        <f t="shared" si="1"/>
        <v xml:space="preserve"> </v>
      </c>
      <c r="Q15" t="str">
        <f t="shared" si="2"/>
        <v xml:space="preserve"> </v>
      </c>
      <c r="R15" t="str">
        <f t="shared" si="3"/>
        <v xml:space="preserve"> </v>
      </c>
      <c r="S15" t="s">
        <v>121</v>
      </c>
      <c r="T15" t="str">
        <f t="shared" si="4"/>
        <v xml:space="preserve">abund.nind.glmm.14 = glmmTMB(abund.nind ~    (1 | ForestID), data= Results2,family = "nbinom1") </v>
      </c>
      <c r="U15" t="str">
        <f t="shared" si="5"/>
        <v xml:space="preserve">hist(Results2$abund.nind) </v>
      </c>
    </row>
    <row r="16" spans="1:21" x14ac:dyDescent="0.2">
      <c r="A16">
        <v>15</v>
      </c>
      <c r="B16" t="s">
        <v>61</v>
      </c>
      <c r="C16" t="s">
        <v>62</v>
      </c>
      <c r="D16" t="s">
        <v>12</v>
      </c>
      <c r="E16" t="s">
        <v>12</v>
      </c>
      <c r="F16" t="s">
        <v>12</v>
      </c>
      <c r="G16" t="s">
        <v>12</v>
      </c>
      <c r="H16">
        <v>3</v>
      </c>
      <c r="I16" t="s">
        <v>63</v>
      </c>
      <c r="J16" t="s">
        <v>64</v>
      </c>
      <c r="K16">
        <v>0</v>
      </c>
      <c r="L16" t="s">
        <v>65</v>
      </c>
      <c r="O16" t="str">
        <f t="shared" si="0"/>
        <v>prop.Talpha.glmm.15</v>
      </c>
      <c r="P16" t="str">
        <f t="shared" si="1"/>
        <v xml:space="preserve"> </v>
      </c>
      <c r="Q16" t="str">
        <f t="shared" si="2"/>
        <v xml:space="preserve"> </v>
      </c>
      <c r="R16" t="str">
        <f t="shared" si="3"/>
        <v xml:space="preserve"> </v>
      </c>
      <c r="S16" t="s">
        <v>113</v>
      </c>
      <c r="T16" t="str">
        <f t="shared" si="4"/>
        <v xml:space="preserve">prop.Talpha.glmm.15 = glmmTMB(prop.Talpha ~    (1 | ForestID), data= Results2,family = "beta_family") </v>
      </c>
      <c r="U16" t="str">
        <f t="shared" si="5"/>
        <v xml:space="preserve">hist(Results2$prop.Talpha) </v>
      </c>
    </row>
    <row r="17" spans="1:21" x14ac:dyDescent="0.2">
      <c r="A17">
        <v>16</v>
      </c>
      <c r="B17" t="s">
        <v>61</v>
      </c>
      <c r="C17" t="s">
        <v>66</v>
      </c>
      <c r="D17" t="s">
        <v>12</v>
      </c>
      <c r="E17" t="s">
        <v>12</v>
      </c>
      <c r="F17" t="s">
        <v>12</v>
      </c>
      <c r="G17" t="s">
        <v>67</v>
      </c>
      <c r="H17">
        <v>4</v>
      </c>
      <c r="I17" t="s">
        <v>68</v>
      </c>
      <c r="J17" t="s">
        <v>69</v>
      </c>
      <c r="K17" t="s">
        <v>70</v>
      </c>
      <c r="L17" t="s">
        <v>71</v>
      </c>
      <c r="O17" t="str">
        <f t="shared" si="0"/>
        <v>prop.Talpha.glmm.16</v>
      </c>
      <c r="P17" t="str">
        <f t="shared" si="1"/>
        <v xml:space="preserve"> </v>
      </c>
      <c r="Q17" t="str">
        <f t="shared" si="2"/>
        <v xml:space="preserve"> </v>
      </c>
      <c r="R17" t="str">
        <f t="shared" si="3"/>
        <v>Dist_trail_std +</v>
      </c>
      <c r="S17" t="s">
        <v>113</v>
      </c>
      <c r="T17" t="str">
        <f t="shared" si="4"/>
        <v xml:space="preserve">prop.Talpha.glmm.16 = glmmTMB(prop.Talpha ~   Dist_trail_std +(1 | ForestID), data= Results2,family = "beta_family") </v>
      </c>
      <c r="U17" t="str">
        <f t="shared" si="5"/>
        <v xml:space="preserve">hist(Results2$prop.Talpha) </v>
      </c>
    </row>
    <row r="18" spans="1:21" x14ac:dyDescent="0.2">
      <c r="A18">
        <v>17</v>
      </c>
      <c r="B18" t="s">
        <v>72</v>
      </c>
      <c r="C18" t="s">
        <v>73</v>
      </c>
      <c r="D18" t="s">
        <v>12</v>
      </c>
      <c r="E18" t="s">
        <v>12</v>
      </c>
      <c r="F18" t="s">
        <v>12</v>
      </c>
      <c r="G18" t="s">
        <v>12</v>
      </c>
      <c r="H18">
        <v>3</v>
      </c>
      <c r="I18" t="s">
        <v>74</v>
      </c>
      <c r="J18" t="s">
        <v>75</v>
      </c>
      <c r="K18">
        <v>0</v>
      </c>
      <c r="L18" t="s">
        <v>76</v>
      </c>
      <c r="O18" t="str">
        <f t="shared" si="0"/>
        <v>prop.Falpha.glmm.17</v>
      </c>
      <c r="P18" t="str">
        <f t="shared" si="1"/>
        <v xml:space="preserve"> </v>
      </c>
      <c r="Q18" t="str">
        <f t="shared" si="2"/>
        <v xml:space="preserve"> </v>
      </c>
      <c r="R18" t="str">
        <f t="shared" si="3"/>
        <v xml:space="preserve"> </v>
      </c>
      <c r="S18" t="s">
        <v>113</v>
      </c>
      <c r="T18" t="str">
        <f t="shared" si="4"/>
        <v xml:space="preserve">prop.Falpha.glmm.17 = glmmTMB(prop.Falpha ~    (1 | ForestID), data= Results2,family = "beta_family") </v>
      </c>
      <c r="U18" t="str">
        <f t="shared" si="5"/>
        <v xml:space="preserve">hist(Results2$prop.Falpha) </v>
      </c>
    </row>
    <row r="19" spans="1:21" x14ac:dyDescent="0.2">
      <c r="A19">
        <v>18</v>
      </c>
      <c r="B19" t="s">
        <v>72</v>
      </c>
      <c r="C19" t="s">
        <v>77</v>
      </c>
      <c r="D19" t="s">
        <v>12</v>
      </c>
      <c r="E19" t="s">
        <v>12</v>
      </c>
      <c r="F19" t="s">
        <v>78</v>
      </c>
      <c r="G19" t="s">
        <v>12</v>
      </c>
      <c r="H19">
        <v>4</v>
      </c>
      <c r="I19" t="s">
        <v>79</v>
      </c>
      <c r="J19" t="s">
        <v>80</v>
      </c>
      <c r="K19" t="s">
        <v>81</v>
      </c>
      <c r="L19" t="s">
        <v>82</v>
      </c>
      <c r="O19" t="str">
        <f t="shared" si="0"/>
        <v>prop.Falpha.glmm.18</v>
      </c>
      <c r="P19" t="str">
        <f t="shared" si="1"/>
        <v xml:space="preserve"> </v>
      </c>
      <c r="Q19" t="str">
        <f t="shared" si="2"/>
        <v>Dist_trail_beginning_std +</v>
      </c>
      <c r="R19" t="str">
        <f t="shared" si="3"/>
        <v xml:space="preserve"> </v>
      </c>
      <c r="S19" t="s">
        <v>113</v>
      </c>
      <c r="T19" t="str">
        <f t="shared" si="4"/>
        <v xml:space="preserve">prop.Falpha.glmm.18 = glmmTMB(prop.Falpha ~  Dist_trail_beginning_std + (1 | ForestID), data= Results2,family = "beta_family") </v>
      </c>
      <c r="U19" t="str">
        <f t="shared" si="5"/>
        <v xml:space="preserve">hist(Results2$prop.Falpha) </v>
      </c>
    </row>
    <row r="20" spans="1:21" x14ac:dyDescent="0.2">
      <c r="A20">
        <v>19</v>
      </c>
      <c r="B20" t="s">
        <v>83</v>
      </c>
      <c r="C20" t="s">
        <v>84</v>
      </c>
      <c r="D20" t="s">
        <v>12</v>
      </c>
      <c r="E20" t="s">
        <v>12</v>
      </c>
      <c r="F20" t="s">
        <v>12</v>
      </c>
      <c r="G20" t="s">
        <v>12</v>
      </c>
      <c r="H20">
        <v>3</v>
      </c>
      <c r="I20" t="s">
        <v>85</v>
      </c>
      <c r="J20" t="s">
        <v>86</v>
      </c>
      <c r="K20">
        <v>0</v>
      </c>
      <c r="L20" t="s">
        <v>87</v>
      </c>
      <c r="O20" t="str">
        <f t="shared" si="0"/>
        <v>prop.abund.glmm.19</v>
      </c>
      <c r="P20" t="str">
        <f t="shared" si="1"/>
        <v xml:space="preserve"> </v>
      </c>
      <c r="Q20" t="str">
        <f t="shared" si="2"/>
        <v xml:space="preserve"> </v>
      </c>
      <c r="R20" t="str">
        <f t="shared" si="3"/>
        <v xml:space="preserve"> </v>
      </c>
      <c r="S20" t="s">
        <v>113</v>
      </c>
      <c r="T20" t="str">
        <f t="shared" si="4"/>
        <v xml:space="preserve">prop.abund.glmm.19 = glmmTMB(prop.abund ~    (1 | ForestID), data= Results2,family = "beta_family") </v>
      </c>
      <c r="U20" t="str">
        <f t="shared" si="5"/>
        <v xml:space="preserve">hist(Results2$prop.abund) </v>
      </c>
    </row>
    <row r="21" spans="1:21" x14ac:dyDescent="0.2">
      <c r="A21">
        <v>20</v>
      </c>
      <c r="B21" t="s">
        <v>88</v>
      </c>
      <c r="C21">
        <v>2</v>
      </c>
      <c r="D21" t="s">
        <v>12</v>
      </c>
      <c r="E21" t="s">
        <v>12</v>
      </c>
      <c r="F21" t="s">
        <v>12</v>
      </c>
      <c r="G21" t="s">
        <v>12</v>
      </c>
      <c r="H21">
        <v>1</v>
      </c>
      <c r="I21">
        <v>1</v>
      </c>
      <c r="J21">
        <v>8</v>
      </c>
      <c r="K21">
        <v>1</v>
      </c>
      <c r="L21">
        <v>8</v>
      </c>
      <c r="O21" t="str">
        <f t="shared" si="0"/>
        <v>all.tax.btotal.glmm.20</v>
      </c>
      <c r="P21" t="str">
        <f t="shared" si="1"/>
        <v xml:space="preserve"> </v>
      </c>
      <c r="Q21" t="str">
        <f t="shared" si="2"/>
        <v xml:space="preserve"> </v>
      </c>
      <c r="R21" t="str">
        <f t="shared" si="3"/>
        <v xml:space="preserve"> </v>
      </c>
      <c r="S21" t="s">
        <v>113</v>
      </c>
      <c r="T21" t="str">
        <f t="shared" si="4"/>
        <v xml:space="preserve">all.tax.btotal.glmm.20 = glmmTMB(all.tax.btotal ~    (1 | ForestID), data= Results2,family = "beta_family") </v>
      </c>
      <c r="U21" t="str">
        <f t="shared" si="5"/>
        <v xml:space="preserve">hist(Results2$all.tax.btotal) </v>
      </c>
    </row>
    <row r="22" spans="1:21" x14ac:dyDescent="0.2">
      <c r="A22">
        <v>21</v>
      </c>
      <c r="B22" t="s">
        <v>89</v>
      </c>
      <c r="C22" t="s">
        <v>144</v>
      </c>
      <c r="D22" t="s">
        <v>12</v>
      </c>
      <c r="E22" t="s">
        <v>12</v>
      </c>
      <c r="F22" t="s">
        <v>12</v>
      </c>
      <c r="G22" t="s">
        <v>12</v>
      </c>
      <c r="H22">
        <v>3</v>
      </c>
      <c r="I22" t="s">
        <v>145</v>
      </c>
      <c r="J22" t="s">
        <v>146</v>
      </c>
      <c r="K22">
        <v>0</v>
      </c>
      <c r="L22" t="s">
        <v>147</v>
      </c>
      <c r="O22" t="str">
        <f t="shared" si="0"/>
        <v>all.tax.brich.glmm.21</v>
      </c>
      <c r="P22" t="str">
        <f t="shared" si="1"/>
        <v xml:space="preserve"> </v>
      </c>
      <c r="Q22" t="str">
        <f t="shared" si="2"/>
        <v xml:space="preserve"> </v>
      </c>
      <c r="R22" t="str">
        <f t="shared" si="3"/>
        <v xml:space="preserve"> </v>
      </c>
      <c r="S22" t="s">
        <v>113</v>
      </c>
      <c r="T22" t="str">
        <f t="shared" si="4"/>
        <v xml:space="preserve">all.tax.brich.glmm.21 = glmmTMB(all.tax.brich ~    (1 | ForestID), data= Results2,family = "beta_family") </v>
      </c>
      <c r="U22" t="str">
        <f t="shared" si="5"/>
        <v xml:space="preserve">hist(Results2$all.tax.brich) </v>
      </c>
    </row>
    <row r="23" spans="1:21" x14ac:dyDescent="0.2">
      <c r="A23">
        <v>22</v>
      </c>
      <c r="B23" t="s">
        <v>90</v>
      </c>
      <c r="C23" t="s">
        <v>148</v>
      </c>
      <c r="D23" t="s">
        <v>12</v>
      </c>
      <c r="E23" t="s">
        <v>12</v>
      </c>
      <c r="F23" t="s">
        <v>12</v>
      </c>
      <c r="G23" t="s">
        <v>12</v>
      </c>
      <c r="H23">
        <v>3</v>
      </c>
      <c r="I23" t="s">
        <v>149</v>
      </c>
      <c r="J23" t="s">
        <v>150</v>
      </c>
      <c r="K23">
        <v>0</v>
      </c>
      <c r="L23" t="s">
        <v>151</v>
      </c>
      <c r="O23" t="str">
        <f t="shared" si="0"/>
        <v>all.tax.brepl.glmm.22</v>
      </c>
      <c r="P23" t="str">
        <f t="shared" si="1"/>
        <v xml:space="preserve"> </v>
      </c>
      <c r="Q23" t="str">
        <f t="shared" si="2"/>
        <v xml:space="preserve"> </v>
      </c>
      <c r="R23" t="str">
        <f t="shared" si="3"/>
        <v xml:space="preserve"> </v>
      </c>
      <c r="S23" t="s">
        <v>113</v>
      </c>
      <c r="T23" t="str">
        <f t="shared" si="4"/>
        <v xml:space="preserve">all.tax.brepl.glmm.22 = glmmTMB(all.tax.brepl ~    (1 | ForestID), data= Results2,family = "beta_family") </v>
      </c>
      <c r="U23" t="str">
        <f t="shared" si="5"/>
        <v xml:space="preserve">hist(Results2$all.tax.brepl) </v>
      </c>
    </row>
    <row r="24" spans="1:21" x14ac:dyDescent="0.2">
      <c r="A24">
        <v>23</v>
      </c>
      <c r="B24" t="s">
        <v>91</v>
      </c>
      <c r="C24" t="s">
        <v>152</v>
      </c>
      <c r="D24" t="s">
        <v>12</v>
      </c>
      <c r="E24" t="s">
        <v>12</v>
      </c>
      <c r="F24" t="s">
        <v>12</v>
      </c>
      <c r="G24" t="s">
        <v>12</v>
      </c>
      <c r="H24">
        <v>3</v>
      </c>
      <c r="I24" t="s">
        <v>153</v>
      </c>
      <c r="J24" t="s">
        <v>154</v>
      </c>
      <c r="K24">
        <v>0</v>
      </c>
      <c r="L24" t="s">
        <v>155</v>
      </c>
      <c r="O24" t="str">
        <f t="shared" si="0"/>
        <v>nat.tax.btotal.glmm.23</v>
      </c>
      <c r="P24" t="str">
        <f t="shared" si="1"/>
        <v xml:space="preserve"> </v>
      </c>
      <c r="Q24" t="str">
        <f t="shared" si="2"/>
        <v xml:space="preserve"> </v>
      </c>
      <c r="R24" t="str">
        <f t="shared" si="3"/>
        <v xml:space="preserve"> </v>
      </c>
      <c r="S24" t="s">
        <v>113</v>
      </c>
      <c r="T24" t="str">
        <f t="shared" si="4"/>
        <v xml:space="preserve">nat.tax.btotal.glmm.23 = glmmTMB(nat.tax.btotal ~    (1 | ForestID), data= Results2,family = "beta_family") </v>
      </c>
      <c r="U24" t="str">
        <f t="shared" si="5"/>
        <v xml:space="preserve">hist(Results2$nat.tax.btotal) </v>
      </c>
    </row>
    <row r="25" spans="1:21" x14ac:dyDescent="0.2">
      <c r="A25">
        <v>24</v>
      </c>
      <c r="B25" t="s">
        <v>92</v>
      </c>
      <c r="C25" t="s">
        <v>156</v>
      </c>
      <c r="D25" t="s">
        <v>12</v>
      </c>
      <c r="E25" t="s">
        <v>12</v>
      </c>
      <c r="F25" t="s">
        <v>12</v>
      </c>
      <c r="G25" t="s">
        <v>12</v>
      </c>
      <c r="H25">
        <v>3</v>
      </c>
      <c r="I25" t="s">
        <v>157</v>
      </c>
      <c r="J25" t="s">
        <v>158</v>
      </c>
      <c r="K25">
        <v>0</v>
      </c>
      <c r="L25" t="s">
        <v>159</v>
      </c>
      <c r="O25" t="str">
        <f t="shared" si="0"/>
        <v>nat.tax.brich.glmm.24</v>
      </c>
      <c r="P25" t="str">
        <f t="shared" si="1"/>
        <v xml:space="preserve"> </v>
      </c>
      <c r="Q25" t="str">
        <f t="shared" si="2"/>
        <v xml:space="preserve"> </v>
      </c>
      <c r="R25" t="str">
        <f t="shared" si="3"/>
        <v xml:space="preserve"> </v>
      </c>
      <c r="S25" t="s">
        <v>113</v>
      </c>
      <c r="T25" t="str">
        <f t="shared" si="4"/>
        <v xml:space="preserve">nat.tax.brich.glmm.24 = glmmTMB(nat.tax.brich ~    (1 | ForestID), data= Results2,family = "beta_family") </v>
      </c>
      <c r="U25" t="str">
        <f t="shared" si="5"/>
        <v xml:space="preserve">hist(Results2$nat.tax.brich) </v>
      </c>
    </row>
    <row r="26" spans="1:21" x14ac:dyDescent="0.2">
      <c r="A26">
        <v>25</v>
      </c>
      <c r="B26" t="s">
        <v>93</v>
      </c>
      <c r="C26" t="s">
        <v>160</v>
      </c>
      <c r="D26" t="s">
        <v>12</v>
      </c>
      <c r="E26" t="s">
        <v>12</v>
      </c>
      <c r="F26" t="s">
        <v>12</v>
      </c>
      <c r="G26" t="s">
        <v>12</v>
      </c>
      <c r="H26">
        <v>3</v>
      </c>
      <c r="I26" t="s">
        <v>161</v>
      </c>
      <c r="J26" t="s">
        <v>162</v>
      </c>
      <c r="K26">
        <v>0</v>
      </c>
      <c r="L26" t="s">
        <v>163</v>
      </c>
      <c r="O26" t="str">
        <f t="shared" si="0"/>
        <v>nat.tax.brepl.glmm.25</v>
      </c>
      <c r="P26" t="str">
        <f t="shared" si="1"/>
        <v xml:space="preserve"> </v>
      </c>
      <c r="Q26" t="str">
        <f t="shared" si="2"/>
        <v xml:space="preserve"> </v>
      </c>
      <c r="R26" t="str">
        <f t="shared" si="3"/>
        <v xml:space="preserve"> </v>
      </c>
      <c r="S26" t="s">
        <v>113</v>
      </c>
      <c r="T26" t="str">
        <f t="shared" si="4"/>
        <v xml:space="preserve">nat.tax.brepl.glmm.25 = glmmTMB(nat.tax.brepl ~    (1 | ForestID), data= Results2,family = "beta_family") </v>
      </c>
      <c r="U26" t="str">
        <f t="shared" si="5"/>
        <v xml:space="preserve">hist(Results2$nat.tax.brepl) </v>
      </c>
    </row>
    <row r="27" spans="1:21" x14ac:dyDescent="0.2">
      <c r="A27">
        <v>26</v>
      </c>
      <c r="B27" t="s">
        <v>94</v>
      </c>
      <c r="C27" t="s">
        <v>164</v>
      </c>
      <c r="D27" t="s">
        <v>12</v>
      </c>
      <c r="E27" t="s">
        <v>12</v>
      </c>
      <c r="F27" t="s">
        <v>12</v>
      </c>
      <c r="G27" t="s">
        <v>12</v>
      </c>
      <c r="H27">
        <v>3</v>
      </c>
      <c r="I27" t="s">
        <v>165</v>
      </c>
      <c r="J27" t="s">
        <v>166</v>
      </c>
      <c r="K27">
        <v>0</v>
      </c>
      <c r="L27" t="s">
        <v>167</v>
      </c>
      <c r="O27" t="str">
        <f t="shared" si="0"/>
        <v>nind.tax.btotal.glmm.26</v>
      </c>
      <c r="P27" t="str">
        <f t="shared" si="1"/>
        <v xml:space="preserve"> </v>
      </c>
      <c r="Q27" t="str">
        <f t="shared" si="2"/>
        <v xml:space="preserve"> </v>
      </c>
      <c r="R27" t="str">
        <f t="shared" si="3"/>
        <v xml:space="preserve"> </v>
      </c>
      <c r="S27" t="s">
        <v>113</v>
      </c>
      <c r="T27" t="str">
        <f t="shared" si="4"/>
        <v xml:space="preserve">nind.tax.btotal.glmm.26 = glmmTMB(nind.tax.btotal ~    (1 | ForestID), data= Results2,family = "beta_family") </v>
      </c>
      <c r="U27" t="str">
        <f t="shared" si="5"/>
        <v xml:space="preserve">hist(Results2$nind.tax.btotal) </v>
      </c>
    </row>
    <row r="28" spans="1:21" x14ac:dyDescent="0.2">
      <c r="A28">
        <v>27</v>
      </c>
      <c r="B28" t="s">
        <v>94</v>
      </c>
      <c r="C28" t="s">
        <v>168</v>
      </c>
      <c r="D28" t="s">
        <v>12</v>
      </c>
      <c r="E28" t="s">
        <v>169</v>
      </c>
      <c r="F28" t="s">
        <v>12</v>
      </c>
      <c r="G28" t="s">
        <v>12</v>
      </c>
      <c r="H28">
        <v>4</v>
      </c>
      <c r="I28" t="s">
        <v>170</v>
      </c>
      <c r="J28" t="s">
        <v>171</v>
      </c>
      <c r="K28" t="s">
        <v>172</v>
      </c>
      <c r="L28" t="s">
        <v>173</v>
      </c>
      <c r="O28" t="str">
        <f t="shared" si="0"/>
        <v>nind.tax.btotal.glmm.27</v>
      </c>
      <c r="P28" t="str">
        <f t="shared" si="1"/>
        <v>Dist_edge_std +</v>
      </c>
      <c r="Q28" t="str">
        <f t="shared" si="2"/>
        <v xml:space="preserve"> </v>
      </c>
      <c r="R28" t="str">
        <f t="shared" si="3"/>
        <v xml:space="preserve"> </v>
      </c>
      <c r="S28" t="s">
        <v>113</v>
      </c>
      <c r="T28" t="str">
        <f t="shared" si="4"/>
        <v xml:space="preserve">nind.tax.btotal.glmm.27 = glmmTMB(nind.tax.btotal ~ Dist_edge_std +  (1 | ForestID), data= Results2,family = "beta_family") </v>
      </c>
      <c r="U28" t="str">
        <f t="shared" si="5"/>
        <v xml:space="preserve">hist(Results2$nind.tax.btotal) </v>
      </c>
    </row>
    <row r="29" spans="1:21" x14ac:dyDescent="0.2">
      <c r="A29">
        <v>28</v>
      </c>
      <c r="B29" t="s">
        <v>95</v>
      </c>
      <c r="C29" t="s">
        <v>174</v>
      </c>
      <c r="D29" t="s">
        <v>12</v>
      </c>
      <c r="E29" t="s">
        <v>175</v>
      </c>
      <c r="F29" t="s">
        <v>12</v>
      </c>
      <c r="G29" t="s">
        <v>12</v>
      </c>
      <c r="H29">
        <v>4</v>
      </c>
      <c r="I29" t="s">
        <v>176</v>
      </c>
      <c r="J29" t="s">
        <v>177</v>
      </c>
      <c r="K29">
        <v>0</v>
      </c>
      <c r="L29" t="s">
        <v>178</v>
      </c>
      <c r="O29" t="str">
        <f t="shared" si="0"/>
        <v>nind.tax.brich.glmm.28</v>
      </c>
      <c r="P29" t="str">
        <f t="shared" si="1"/>
        <v>Dist_edge_std +</v>
      </c>
      <c r="Q29" t="str">
        <f t="shared" si="2"/>
        <v xml:space="preserve"> </v>
      </c>
      <c r="R29" t="str">
        <f t="shared" si="3"/>
        <v xml:space="preserve"> </v>
      </c>
      <c r="S29" t="s">
        <v>113</v>
      </c>
      <c r="T29" t="str">
        <f t="shared" si="4"/>
        <v xml:space="preserve">nind.tax.brich.glmm.28 = glmmTMB(nind.tax.brich ~ Dist_edge_std +  (1 | ForestID), data= Results2,family = "beta_family") </v>
      </c>
      <c r="U29" t="str">
        <f t="shared" si="5"/>
        <v xml:space="preserve">hist(Results2$nind.tax.brich) </v>
      </c>
    </row>
    <row r="30" spans="1:21" x14ac:dyDescent="0.2">
      <c r="A30">
        <v>29</v>
      </c>
      <c r="B30" t="s">
        <v>96</v>
      </c>
      <c r="C30" t="s">
        <v>179</v>
      </c>
      <c r="D30" t="s">
        <v>12</v>
      </c>
      <c r="E30" t="s">
        <v>12</v>
      </c>
      <c r="F30" t="s">
        <v>12</v>
      </c>
      <c r="G30" t="s">
        <v>12</v>
      </c>
      <c r="H30">
        <v>3</v>
      </c>
      <c r="I30" t="s">
        <v>180</v>
      </c>
      <c r="J30" t="s">
        <v>181</v>
      </c>
      <c r="K30">
        <v>0</v>
      </c>
      <c r="L30" t="s">
        <v>182</v>
      </c>
      <c r="O30" t="str">
        <f t="shared" si="0"/>
        <v>nind.tax.brepl.glmm.29</v>
      </c>
      <c r="P30" t="str">
        <f t="shared" si="1"/>
        <v xml:space="preserve"> </v>
      </c>
      <c r="Q30" t="str">
        <f t="shared" si="2"/>
        <v xml:space="preserve"> </v>
      </c>
      <c r="R30" t="str">
        <f t="shared" si="3"/>
        <v xml:space="preserve"> </v>
      </c>
      <c r="S30" t="s">
        <v>113</v>
      </c>
      <c r="T30" t="str">
        <f t="shared" si="4"/>
        <v xml:space="preserve">nind.tax.brepl.glmm.29 = glmmTMB(nind.tax.brepl ~    (1 | ForestID), data= Results2,family = "beta_family") </v>
      </c>
      <c r="U30" t="str">
        <f t="shared" si="5"/>
        <v xml:space="preserve">hist(Results2$nind.tax.brepl) </v>
      </c>
    </row>
    <row r="31" spans="1:21" x14ac:dyDescent="0.2">
      <c r="A31">
        <v>30</v>
      </c>
      <c r="B31" t="s">
        <v>97</v>
      </c>
      <c r="C31" t="s">
        <v>183</v>
      </c>
      <c r="D31" t="s">
        <v>12</v>
      </c>
      <c r="E31" t="s">
        <v>12</v>
      </c>
      <c r="F31" t="s">
        <v>12</v>
      </c>
      <c r="G31" t="s">
        <v>12</v>
      </c>
      <c r="H31">
        <v>3</v>
      </c>
      <c r="I31" t="s">
        <v>184</v>
      </c>
      <c r="J31" t="s">
        <v>185</v>
      </c>
      <c r="K31">
        <v>0</v>
      </c>
      <c r="L31" t="s">
        <v>186</v>
      </c>
      <c r="O31" t="str">
        <f t="shared" si="0"/>
        <v>all.func.btotal.glmm.30</v>
      </c>
      <c r="P31" t="str">
        <f t="shared" si="1"/>
        <v xml:space="preserve"> </v>
      </c>
      <c r="Q31" t="str">
        <f t="shared" si="2"/>
        <v xml:space="preserve"> </v>
      </c>
      <c r="R31" t="str">
        <f t="shared" si="3"/>
        <v xml:space="preserve"> </v>
      </c>
      <c r="S31" t="s">
        <v>113</v>
      </c>
      <c r="T31" t="str">
        <f t="shared" si="4"/>
        <v xml:space="preserve">all.func.btotal.glmm.30 = glmmTMB(all.func.btotal ~    (1 | ForestID), data= Results2,family = "beta_family") </v>
      </c>
      <c r="U31" t="str">
        <f t="shared" si="5"/>
        <v xml:space="preserve">hist(Results2$all.func.btotal) </v>
      </c>
    </row>
    <row r="32" spans="1:21" x14ac:dyDescent="0.2">
      <c r="A32">
        <v>31</v>
      </c>
      <c r="B32" t="s">
        <v>97</v>
      </c>
      <c r="C32" t="s">
        <v>187</v>
      </c>
      <c r="D32" t="s">
        <v>12</v>
      </c>
      <c r="E32" t="s">
        <v>188</v>
      </c>
      <c r="F32" t="s">
        <v>12</v>
      </c>
      <c r="G32" t="s">
        <v>12</v>
      </c>
      <c r="H32">
        <v>4</v>
      </c>
      <c r="I32" t="s">
        <v>189</v>
      </c>
      <c r="J32" t="s">
        <v>190</v>
      </c>
      <c r="K32" t="s">
        <v>191</v>
      </c>
      <c r="L32" t="s">
        <v>192</v>
      </c>
      <c r="O32" t="str">
        <f t="shared" si="0"/>
        <v>all.func.btotal.glmm.31</v>
      </c>
      <c r="P32" t="str">
        <f t="shared" si="1"/>
        <v>Dist_edge_std +</v>
      </c>
      <c r="Q32" t="str">
        <f t="shared" si="2"/>
        <v xml:space="preserve"> </v>
      </c>
      <c r="R32" t="str">
        <f t="shared" si="3"/>
        <v xml:space="preserve"> </v>
      </c>
      <c r="S32" t="s">
        <v>113</v>
      </c>
      <c r="T32" t="str">
        <f t="shared" si="4"/>
        <v xml:space="preserve">all.func.btotal.glmm.31 = glmmTMB(all.func.btotal ~ Dist_edge_std +  (1 | ForestID), data= Results2,family = "beta_family") </v>
      </c>
      <c r="U32" t="str">
        <f t="shared" si="5"/>
        <v xml:space="preserve">hist(Results2$all.func.btotal) </v>
      </c>
    </row>
    <row r="33" spans="1:21" x14ac:dyDescent="0.2">
      <c r="A33">
        <v>32</v>
      </c>
      <c r="B33" t="s">
        <v>98</v>
      </c>
      <c r="C33" t="s">
        <v>193</v>
      </c>
      <c r="D33" t="s">
        <v>12</v>
      </c>
      <c r="E33" t="s">
        <v>12</v>
      </c>
      <c r="F33" t="s">
        <v>12</v>
      </c>
      <c r="G33" t="s">
        <v>12</v>
      </c>
      <c r="H33">
        <v>3</v>
      </c>
      <c r="I33" t="s">
        <v>194</v>
      </c>
      <c r="J33" t="s">
        <v>195</v>
      </c>
      <c r="K33">
        <v>0</v>
      </c>
      <c r="L33" t="s">
        <v>196</v>
      </c>
      <c r="O33" t="str">
        <f t="shared" si="0"/>
        <v>all.func.brich.glmm.32</v>
      </c>
      <c r="P33" t="str">
        <f t="shared" si="1"/>
        <v xml:space="preserve"> </v>
      </c>
      <c r="Q33" t="str">
        <f t="shared" si="2"/>
        <v xml:space="preserve"> </v>
      </c>
      <c r="R33" t="str">
        <f t="shared" si="3"/>
        <v xml:space="preserve"> </v>
      </c>
      <c r="S33" t="s">
        <v>113</v>
      </c>
      <c r="T33" t="str">
        <f t="shared" si="4"/>
        <v xml:space="preserve">all.func.brich.glmm.32 = glmmTMB(all.func.brich ~    (1 | ForestID), data= Results2,family = "beta_family") </v>
      </c>
      <c r="U33" t="str">
        <f t="shared" si="5"/>
        <v xml:space="preserve">hist(Results2$all.func.brich) </v>
      </c>
    </row>
    <row r="34" spans="1:21" x14ac:dyDescent="0.2">
      <c r="A34">
        <v>33</v>
      </c>
      <c r="B34" t="s">
        <v>99</v>
      </c>
      <c r="C34" t="s">
        <v>197</v>
      </c>
      <c r="D34" t="s">
        <v>12</v>
      </c>
      <c r="E34" t="s">
        <v>12</v>
      </c>
      <c r="F34" t="s">
        <v>12</v>
      </c>
      <c r="G34" t="s">
        <v>12</v>
      </c>
      <c r="H34">
        <v>3</v>
      </c>
      <c r="I34" t="s">
        <v>198</v>
      </c>
      <c r="J34" t="s">
        <v>199</v>
      </c>
      <c r="K34">
        <v>0</v>
      </c>
      <c r="L34" t="s">
        <v>200</v>
      </c>
      <c r="O34" t="str">
        <f t="shared" si="0"/>
        <v>all.func.brepl.glmm.33</v>
      </c>
      <c r="P34" t="str">
        <f t="shared" si="1"/>
        <v xml:space="preserve"> </v>
      </c>
      <c r="Q34" t="str">
        <f t="shared" si="2"/>
        <v xml:space="preserve"> </v>
      </c>
      <c r="R34" t="str">
        <f t="shared" si="3"/>
        <v xml:space="preserve"> </v>
      </c>
      <c r="S34" t="s">
        <v>113</v>
      </c>
      <c r="T34" t="str">
        <f t="shared" si="4"/>
        <v xml:space="preserve">all.func.brepl.glmm.33 = glmmTMB(all.func.brepl ~    (1 | ForestID), data= Results2,family = "beta_family") </v>
      </c>
      <c r="U34" t="str">
        <f t="shared" si="5"/>
        <v xml:space="preserve">hist(Results2$all.func.brepl) </v>
      </c>
    </row>
    <row r="35" spans="1:21" x14ac:dyDescent="0.2">
      <c r="A35">
        <v>34</v>
      </c>
      <c r="B35" t="s">
        <v>100</v>
      </c>
      <c r="C35" t="s">
        <v>201</v>
      </c>
      <c r="D35" t="s">
        <v>12</v>
      </c>
      <c r="E35" t="s">
        <v>12</v>
      </c>
      <c r="F35" t="s">
        <v>202</v>
      </c>
      <c r="G35" t="s">
        <v>12</v>
      </c>
      <c r="H35">
        <v>4</v>
      </c>
      <c r="I35" t="s">
        <v>203</v>
      </c>
      <c r="J35" t="s">
        <v>204</v>
      </c>
      <c r="K35">
        <v>0</v>
      </c>
      <c r="L35" t="s">
        <v>205</v>
      </c>
      <c r="O35" t="str">
        <f t="shared" si="0"/>
        <v>nat.func.btotal.glmm.34</v>
      </c>
      <c r="P35" t="str">
        <f t="shared" si="1"/>
        <v xml:space="preserve"> </v>
      </c>
      <c r="Q35" t="str">
        <f t="shared" si="2"/>
        <v>Dist_trail_beginning_std +</v>
      </c>
      <c r="R35" t="str">
        <f t="shared" si="3"/>
        <v xml:space="preserve"> </v>
      </c>
      <c r="S35" t="s">
        <v>113</v>
      </c>
      <c r="T35" t="str">
        <f t="shared" si="4"/>
        <v xml:space="preserve">nat.func.btotal.glmm.34 = glmmTMB(nat.func.btotal ~  Dist_trail_beginning_std + (1 | ForestID), data= Results2,family = "beta_family") </v>
      </c>
      <c r="U35" t="str">
        <f t="shared" si="5"/>
        <v xml:space="preserve">hist(Results2$nat.func.btotal) </v>
      </c>
    </row>
    <row r="36" spans="1:21" x14ac:dyDescent="0.2">
      <c r="A36">
        <v>35</v>
      </c>
      <c r="B36" t="s">
        <v>100</v>
      </c>
      <c r="C36" t="s">
        <v>206</v>
      </c>
      <c r="D36" t="s">
        <v>12</v>
      </c>
      <c r="E36" t="s">
        <v>12</v>
      </c>
      <c r="F36" t="s">
        <v>12</v>
      </c>
      <c r="G36" t="s">
        <v>12</v>
      </c>
      <c r="H36">
        <v>3</v>
      </c>
      <c r="I36" t="s">
        <v>207</v>
      </c>
      <c r="J36" t="s">
        <v>208</v>
      </c>
      <c r="K36" t="s">
        <v>209</v>
      </c>
      <c r="L36" t="s">
        <v>210</v>
      </c>
      <c r="O36" t="str">
        <f t="shared" si="0"/>
        <v>nat.func.btotal.glmm.35</v>
      </c>
      <c r="P36" t="str">
        <f t="shared" si="1"/>
        <v xml:space="preserve"> </v>
      </c>
      <c r="Q36" t="str">
        <f t="shared" si="2"/>
        <v xml:space="preserve"> </v>
      </c>
      <c r="R36" t="str">
        <f t="shared" si="3"/>
        <v xml:space="preserve"> </v>
      </c>
      <c r="S36" t="s">
        <v>113</v>
      </c>
      <c r="T36" t="str">
        <f t="shared" si="4"/>
        <v xml:space="preserve">nat.func.btotal.glmm.35 = glmmTMB(nat.func.btotal ~    (1 | ForestID), data= Results2,family = "beta_family") </v>
      </c>
      <c r="U36" t="str">
        <f t="shared" si="5"/>
        <v xml:space="preserve">hist(Results2$nat.func.btotal) </v>
      </c>
    </row>
    <row r="37" spans="1:21" x14ac:dyDescent="0.2">
      <c r="A37">
        <v>36</v>
      </c>
      <c r="B37" t="s">
        <v>101</v>
      </c>
      <c r="C37" t="s">
        <v>211</v>
      </c>
      <c r="D37" t="s">
        <v>12</v>
      </c>
      <c r="E37" t="s">
        <v>12</v>
      </c>
      <c r="F37" t="s">
        <v>12</v>
      </c>
      <c r="G37" t="s">
        <v>12</v>
      </c>
      <c r="H37">
        <v>3</v>
      </c>
      <c r="I37" t="s">
        <v>212</v>
      </c>
      <c r="J37" t="s">
        <v>213</v>
      </c>
      <c r="K37">
        <v>0</v>
      </c>
      <c r="L37" t="s">
        <v>214</v>
      </c>
      <c r="O37" t="str">
        <f t="shared" si="0"/>
        <v>nat.func.brich.glmm.36</v>
      </c>
      <c r="P37" t="str">
        <f t="shared" si="1"/>
        <v xml:space="preserve"> </v>
      </c>
      <c r="Q37" t="str">
        <f t="shared" si="2"/>
        <v xml:space="preserve"> </v>
      </c>
      <c r="R37" t="str">
        <f t="shared" si="3"/>
        <v xml:space="preserve"> </v>
      </c>
      <c r="S37" t="s">
        <v>113</v>
      </c>
      <c r="T37" t="str">
        <f t="shared" si="4"/>
        <v xml:space="preserve">nat.func.brich.glmm.36 = glmmTMB(nat.func.brich ~    (1 | ForestID), data= Results2,family = "beta_family") </v>
      </c>
      <c r="U37" t="str">
        <f t="shared" si="5"/>
        <v xml:space="preserve">hist(Results2$nat.func.brich) </v>
      </c>
    </row>
    <row r="38" spans="1:21" x14ac:dyDescent="0.2">
      <c r="A38">
        <v>37</v>
      </c>
      <c r="B38" t="s">
        <v>102</v>
      </c>
      <c r="C38" t="s">
        <v>215</v>
      </c>
      <c r="D38" t="s">
        <v>12</v>
      </c>
      <c r="E38" t="s">
        <v>12</v>
      </c>
      <c r="F38" t="s">
        <v>12</v>
      </c>
      <c r="G38" t="s">
        <v>12</v>
      </c>
      <c r="H38">
        <v>3</v>
      </c>
      <c r="I38" t="s">
        <v>216</v>
      </c>
      <c r="J38" t="s">
        <v>217</v>
      </c>
      <c r="K38">
        <v>0</v>
      </c>
      <c r="L38" t="s">
        <v>218</v>
      </c>
      <c r="O38" t="str">
        <f t="shared" si="0"/>
        <v>nat.func.brepl.glmm.37</v>
      </c>
      <c r="P38" t="str">
        <f t="shared" si="1"/>
        <v xml:space="preserve"> </v>
      </c>
      <c r="Q38" t="str">
        <f t="shared" si="2"/>
        <v xml:space="preserve"> </v>
      </c>
      <c r="R38" t="str">
        <f t="shared" si="3"/>
        <v xml:space="preserve"> </v>
      </c>
      <c r="S38" t="s">
        <v>113</v>
      </c>
      <c r="T38" t="str">
        <f t="shared" si="4"/>
        <v xml:space="preserve">nat.func.brepl.glmm.37 = glmmTMB(nat.func.brepl ~    (1 | ForestID), data= Results2,family = "beta_family") </v>
      </c>
      <c r="U38" t="str">
        <f t="shared" si="5"/>
        <v xml:space="preserve">hist(Results2$nat.func.brepl) </v>
      </c>
    </row>
    <row r="39" spans="1:21" x14ac:dyDescent="0.2">
      <c r="A39">
        <v>38</v>
      </c>
      <c r="B39" t="s">
        <v>103</v>
      </c>
      <c r="C39" t="s">
        <v>219</v>
      </c>
      <c r="D39" t="s">
        <v>12</v>
      </c>
      <c r="E39" t="s">
        <v>220</v>
      </c>
      <c r="F39" t="s">
        <v>12</v>
      </c>
      <c r="G39" t="s">
        <v>12</v>
      </c>
      <c r="H39">
        <v>4</v>
      </c>
      <c r="I39" t="s">
        <v>221</v>
      </c>
      <c r="J39" t="s">
        <v>222</v>
      </c>
      <c r="K39">
        <v>0</v>
      </c>
      <c r="L39" t="s">
        <v>223</v>
      </c>
      <c r="O39" t="str">
        <f t="shared" si="0"/>
        <v>nind.func.btotal.glmm.38</v>
      </c>
      <c r="P39" t="str">
        <f t="shared" si="1"/>
        <v>Dist_edge_std +</v>
      </c>
      <c r="Q39" t="str">
        <f t="shared" si="2"/>
        <v xml:space="preserve"> </v>
      </c>
      <c r="R39" t="str">
        <f t="shared" si="3"/>
        <v xml:space="preserve"> </v>
      </c>
      <c r="S39" t="s">
        <v>113</v>
      </c>
      <c r="T39" t="str">
        <f t="shared" si="4"/>
        <v xml:space="preserve">nind.func.btotal.glmm.38 = glmmTMB(nind.func.btotal ~ Dist_edge_std +  (1 | ForestID), data= Results2,family = "beta_family") </v>
      </c>
      <c r="U39" t="str">
        <f t="shared" si="5"/>
        <v xml:space="preserve">hist(Results2$nind.func.btotal) </v>
      </c>
    </row>
    <row r="40" spans="1:21" x14ac:dyDescent="0.2">
      <c r="A40">
        <v>39</v>
      </c>
      <c r="B40" t="s">
        <v>104</v>
      </c>
      <c r="C40" t="s">
        <v>224</v>
      </c>
      <c r="D40" t="s">
        <v>12</v>
      </c>
      <c r="E40" t="s">
        <v>225</v>
      </c>
      <c r="F40" t="s">
        <v>12</v>
      </c>
      <c r="G40" t="s">
        <v>12</v>
      </c>
      <c r="H40">
        <v>4</v>
      </c>
      <c r="I40" t="s">
        <v>226</v>
      </c>
      <c r="J40" t="s">
        <v>227</v>
      </c>
      <c r="K40">
        <v>0</v>
      </c>
      <c r="L40" t="s">
        <v>228</v>
      </c>
      <c r="O40" t="str">
        <f t="shared" si="0"/>
        <v>nind.func.brich.glmm.39</v>
      </c>
      <c r="P40" t="str">
        <f t="shared" si="1"/>
        <v>Dist_edge_std +</v>
      </c>
      <c r="Q40" t="str">
        <f t="shared" si="2"/>
        <v xml:space="preserve"> </v>
      </c>
      <c r="R40" t="str">
        <f t="shared" si="3"/>
        <v xml:space="preserve"> </v>
      </c>
      <c r="S40" t="s">
        <v>113</v>
      </c>
      <c r="T40" t="str">
        <f t="shared" si="4"/>
        <v xml:space="preserve">nind.func.brich.glmm.39 = glmmTMB(nind.func.brich ~ Dist_edge_std +  (1 | ForestID), data= Results2,family = "beta_family") </v>
      </c>
      <c r="U40" t="str">
        <f t="shared" si="5"/>
        <v xml:space="preserve">hist(Results2$nind.func.brich) </v>
      </c>
    </row>
    <row r="41" spans="1:21" x14ac:dyDescent="0.2">
      <c r="A41">
        <v>40</v>
      </c>
      <c r="B41" t="s">
        <v>105</v>
      </c>
      <c r="C41" t="s">
        <v>229</v>
      </c>
      <c r="D41" t="s">
        <v>12</v>
      </c>
      <c r="E41" t="s">
        <v>12</v>
      </c>
      <c r="F41" t="s">
        <v>12</v>
      </c>
      <c r="G41" t="s">
        <v>12</v>
      </c>
      <c r="H41">
        <v>3</v>
      </c>
      <c r="I41" t="s">
        <v>230</v>
      </c>
      <c r="J41" t="s">
        <v>231</v>
      </c>
      <c r="K41">
        <v>0</v>
      </c>
      <c r="L41" t="s">
        <v>232</v>
      </c>
      <c r="O41" t="str">
        <f t="shared" si="0"/>
        <v>nind.func.brepl.glmm.40</v>
      </c>
      <c r="P41" t="str">
        <f t="shared" si="1"/>
        <v xml:space="preserve"> </v>
      </c>
      <c r="Q41" t="str">
        <f t="shared" si="2"/>
        <v xml:space="preserve"> </v>
      </c>
      <c r="R41" t="str">
        <f t="shared" si="3"/>
        <v xml:space="preserve"> </v>
      </c>
      <c r="S41" t="s">
        <v>113</v>
      </c>
      <c r="T41" t="str">
        <f t="shared" si="4"/>
        <v xml:space="preserve">nind.func.brepl.glmm.40 = glmmTMB(nind.func.brepl ~    (1 | ForestID), data= Results2,family = "beta_family") </v>
      </c>
      <c r="U41" t="str">
        <f t="shared" si="5"/>
        <v xml:space="preserve">hist(Results2$nind.func.brepl)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tabSelected="1" workbookViewId="0">
      <selection activeCell="T14" sqref="T2:T14"/>
    </sheetView>
  </sheetViews>
  <sheetFormatPr baseColWidth="10" defaultRowHeight="16" x14ac:dyDescent="0.2"/>
  <cols>
    <col min="1" max="1" width="21" customWidth="1"/>
    <col min="2" max="2" width="19.5" customWidth="1"/>
    <col min="15" max="15" width="25.1640625" customWidth="1"/>
    <col min="20" max="20" width="119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 x14ac:dyDescent="0.2">
      <c r="A2">
        <v>4</v>
      </c>
      <c r="B2" t="s">
        <v>18</v>
      </c>
      <c r="C2" t="s">
        <v>23</v>
      </c>
      <c r="D2" t="s">
        <v>12</v>
      </c>
      <c r="E2" t="s">
        <v>12</v>
      </c>
      <c r="F2" t="s">
        <v>24</v>
      </c>
      <c r="G2" t="s">
        <v>12</v>
      </c>
      <c r="H2">
        <v>3</v>
      </c>
      <c r="I2" t="s">
        <v>25</v>
      </c>
      <c r="J2" t="s">
        <v>26</v>
      </c>
      <c r="K2" t="s">
        <v>27</v>
      </c>
      <c r="L2" t="s">
        <v>28</v>
      </c>
      <c r="N2" t="s">
        <v>108</v>
      </c>
      <c r="O2" t="s">
        <v>235</v>
      </c>
      <c r="P2" t="s">
        <v>233</v>
      </c>
      <c r="Q2" t="s">
        <v>117</v>
      </c>
      <c r="R2" t="s">
        <v>233</v>
      </c>
      <c r="S2" t="s">
        <v>111</v>
      </c>
      <c r="T2" t="s">
        <v>236</v>
      </c>
      <c r="U2" t="s">
        <v>234</v>
      </c>
    </row>
    <row r="3" spans="1:21" x14ac:dyDescent="0.2">
      <c r="A3">
        <v>5</v>
      </c>
      <c r="B3" t="s">
        <v>18</v>
      </c>
      <c r="C3" t="s">
        <v>29</v>
      </c>
      <c r="D3" t="s">
        <v>12</v>
      </c>
      <c r="E3" t="s">
        <v>12</v>
      </c>
      <c r="F3" t="s">
        <v>12</v>
      </c>
      <c r="G3" t="s">
        <v>30</v>
      </c>
      <c r="H3">
        <v>3</v>
      </c>
      <c r="I3" t="s">
        <v>31</v>
      </c>
      <c r="J3" t="s">
        <v>32</v>
      </c>
      <c r="K3" t="s">
        <v>33</v>
      </c>
      <c r="L3" t="s">
        <v>34</v>
      </c>
      <c r="N3" t="s">
        <v>109</v>
      </c>
      <c r="O3" t="s">
        <v>237</v>
      </c>
      <c r="P3" t="s">
        <v>233</v>
      </c>
      <c r="Q3" t="s">
        <v>233</v>
      </c>
      <c r="R3" t="s">
        <v>118</v>
      </c>
      <c r="S3" t="s">
        <v>111</v>
      </c>
      <c r="T3" t="s">
        <v>238</v>
      </c>
      <c r="U3" t="s">
        <v>234</v>
      </c>
    </row>
    <row r="4" spans="1:21" x14ac:dyDescent="0.2">
      <c r="A4">
        <v>6</v>
      </c>
      <c r="B4" t="s">
        <v>18</v>
      </c>
      <c r="C4" t="s">
        <v>35</v>
      </c>
      <c r="D4" t="s">
        <v>12</v>
      </c>
      <c r="E4" t="s">
        <v>36</v>
      </c>
      <c r="F4" t="s">
        <v>12</v>
      </c>
      <c r="G4" t="s">
        <v>12</v>
      </c>
      <c r="H4">
        <v>3</v>
      </c>
      <c r="I4" t="s">
        <v>37</v>
      </c>
      <c r="J4" t="s">
        <v>38</v>
      </c>
      <c r="K4" t="s">
        <v>39</v>
      </c>
      <c r="L4" t="s">
        <v>40</v>
      </c>
      <c r="N4" t="s">
        <v>110</v>
      </c>
      <c r="O4" t="s">
        <v>239</v>
      </c>
      <c r="P4" t="s">
        <v>116</v>
      </c>
      <c r="Q4" t="s">
        <v>233</v>
      </c>
      <c r="R4" t="s">
        <v>233</v>
      </c>
      <c r="S4" t="s">
        <v>111</v>
      </c>
      <c r="T4" t="s">
        <v>240</v>
      </c>
      <c r="U4" t="s">
        <v>234</v>
      </c>
    </row>
    <row r="5" spans="1:21" x14ac:dyDescent="0.2">
      <c r="A5">
        <v>8</v>
      </c>
      <c r="B5" t="s">
        <v>41</v>
      </c>
      <c r="C5" t="s">
        <v>46</v>
      </c>
      <c r="D5" t="s">
        <v>12</v>
      </c>
      <c r="E5" t="s">
        <v>12</v>
      </c>
      <c r="F5" t="s">
        <v>47</v>
      </c>
      <c r="G5" t="s">
        <v>12</v>
      </c>
      <c r="H5">
        <v>4</v>
      </c>
      <c r="I5" t="s">
        <v>48</v>
      </c>
      <c r="J5" t="s">
        <v>49</v>
      </c>
      <c r="K5" t="s">
        <v>50</v>
      </c>
      <c r="L5" t="s">
        <v>51</v>
      </c>
      <c r="N5" t="s">
        <v>116</v>
      </c>
      <c r="O5" t="s">
        <v>242</v>
      </c>
      <c r="P5" t="s">
        <v>233</v>
      </c>
      <c r="Q5" t="s">
        <v>117</v>
      </c>
      <c r="R5" t="s">
        <v>233</v>
      </c>
      <c r="S5" t="s">
        <v>112</v>
      </c>
      <c r="T5" t="s">
        <v>243</v>
      </c>
      <c r="U5" t="s">
        <v>241</v>
      </c>
    </row>
    <row r="6" spans="1:21" x14ac:dyDescent="0.2">
      <c r="A6">
        <v>12</v>
      </c>
      <c r="B6" t="s">
        <v>58</v>
      </c>
      <c r="C6" t="s">
        <v>130</v>
      </c>
      <c r="D6" t="s">
        <v>12</v>
      </c>
      <c r="E6" t="s">
        <v>12</v>
      </c>
      <c r="F6" t="s">
        <v>12</v>
      </c>
      <c r="G6" t="s">
        <v>131</v>
      </c>
      <c r="H6">
        <v>4</v>
      </c>
      <c r="I6" t="s">
        <v>132</v>
      </c>
      <c r="J6" t="s">
        <v>133</v>
      </c>
      <c r="K6" t="s">
        <v>134</v>
      </c>
      <c r="L6" t="s">
        <v>135</v>
      </c>
      <c r="N6" t="s">
        <v>120</v>
      </c>
      <c r="O6" t="s">
        <v>245</v>
      </c>
      <c r="P6" t="s">
        <v>233</v>
      </c>
      <c r="Q6" t="s">
        <v>233</v>
      </c>
      <c r="R6" t="s">
        <v>118</v>
      </c>
      <c r="S6" t="s">
        <v>121</v>
      </c>
      <c r="T6" t="s">
        <v>246</v>
      </c>
      <c r="U6" t="s">
        <v>244</v>
      </c>
    </row>
    <row r="7" spans="1:21" x14ac:dyDescent="0.2">
      <c r="A7">
        <v>16</v>
      </c>
      <c r="B7" t="s">
        <v>61</v>
      </c>
      <c r="C7" t="s">
        <v>66</v>
      </c>
      <c r="D7" t="s">
        <v>12</v>
      </c>
      <c r="E7" t="s">
        <v>12</v>
      </c>
      <c r="F7" t="s">
        <v>12</v>
      </c>
      <c r="G7" t="s">
        <v>67</v>
      </c>
      <c r="H7">
        <v>4</v>
      </c>
      <c r="I7" t="s">
        <v>68</v>
      </c>
      <c r="J7" t="s">
        <v>69</v>
      </c>
      <c r="K7" t="s">
        <v>70</v>
      </c>
      <c r="L7" t="s">
        <v>71</v>
      </c>
      <c r="O7" t="s">
        <v>248</v>
      </c>
      <c r="P7" t="s">
        <v>233</v>
      </c>
      <c r="Q7" t="s">
        <v>233</v>
      </c>
      <c r="R7" t="s">
        <v>118</v>
      </c>
      <c r="S7" t="s">
        <v>113</v>
      </c>
      <c r="T7" t="s">
        <v>249</v>
      </c>
      <c r="U7" t="s">
        <v>247</v>
      </c>
    </row>
    <row r="8" spans="1:21" x14ac:dyDescent="0.2">
      <c r="A8">
        <v>18</v>
      </c>
      <c r="B8" t="s">
        <v>72</v>
      </c>
      <c r="C8" t="s">
        <v>77</v>
      </c>
      <c r="D8" t="s">
        <v>12</v>
      </c>
      <c r="E8" t="s">
        <v>12</v>
      </c>
      <c r="F8" t="s">
        <v>78</v>
      </c>
      <c r="G8" t="s">
        <v>12</v>
      </c>
      <c r="H8">
        <v>4</v>
      </c>
      <c r="I8" t="s">
        <v>79</v>
      </c>
      <c r="J8" t="s">
        <v>80</v>
      </c>
      <c r="K8" t="s">
        <v>81</v>
      </c>
      <c r="L8" t="s">
        <v>82</v>
      </c>
      <c r="O8" t="s">
        <v>251</v>
      </c>
      <c r="P8" t="s">
        <v>233</v>
      </c>
      <c r="Q8" t="s">
        <v>117</v>
      </c>
      <c r="R8" t="s">
        <v>233</v>
      </c>
      <c r="S8" t="s">
        <v>113</v>
      </c>
      <c r="T8" t="s">
        <v>252</v>
      </c>
      <c r="U8" t="s">
        <v>250</v>
      </c>
    </row>
    <row r="9" spans="1:21" x14ac:dyDescent="0.2">
      <c r="A9">
        <v>27</v>
      </c>
      <c r="B9" t="s">
        <v>94</v>
      </c>
      <c r="C9" t="s">
        <v>168</v>
      </c>
      <c r="D9" t="s">
        <v>12</v>
      </c>
      <c r="E9" t="s">
        <v>169</v>
      </c>
      <c r="F9" t="s">
        <v>12</v>
      </c>
      <c r="G9" t="s">
        <v>12</v>
      </c>
      <c r="H9">
        <v>4</v>
      </c>
      <c r="I9" t="s">
        <v>170</v>
      </c>
      <c r="J9" t="s">
        <v>171</v>
      </c>
      <c r="K9" t="s">
        <v>172</v>
      </c>
      <c r="L9" t="s">
        <v>173</v>
      </c>
      <c r="O9" t="s">
        <v>254</v>
      </c>
      <c r="P9" t="s">
        <v>116</v>
      </c>
      <c r="Q9" t="s">
        <v>233</v>
      </c>
      <c r="R9" t="s">
        <v>233</v>
      </c>
      <c r="S9" t="s">
        <v>113</v>
      </c>
      <c r="T9" t="s">
        <v>255</v>
      </c>
      <c r="U9" t="s">
        <v>253</v>
      </c>
    </row>
    <row r="10" spans="1:21" x14ac:dyDescent="0.2">
      <c r="A10">
        <v>28</v>
      </c>
      <c r="B10" t="s">
        <v>95</v>
      </c>
      <c r="C10" t="s">
        <v>174</v>
      </c>
      <c r="D10" t="s">
        <v>12</v>
      </c>
      <c r="E10" t="s">
        <v>175</v>
      </c>
      <c r="F10" t="s">
        <v>12</v>
      </c>
      <c r="G10" t="s">
        <v>12</v>
      </c>
      <c r="H10">
        <v>4</v>
      </c>
      <c r="I10" t="s">
        <v>176</v>
      </c>
      <c r="J10" t="s">
        <v>177</v>
      </c>
      <c r="K10">
        <v>0</v>
      </c>
      <c r="L10" t="s">
        <v>178</v>
      </c>
      <c r="O10" t="s">
        <v>256</v>
      </c>
      <c r="P10" t="s">
        <v>116</v>
      </c>
      <c r="Q10" t="s">
        <v>233</v>
      </c>
      <c r="R10" t="s">
        <v>233</v>
      </c>
      <c r="S10" t="s">
        <v>113</v>
      </c>
      <c r="T10" t="s">
        <v>257</v>
      </c>
      <c r="U10" t="s">
        <v>258</v>
      </c>
    </row>
    <row r="11" spans="1:21" x14ac:dyDescent="0.2">
      <c r="A11">
        <v>31</v>
      </c>
      <c r="B11" t="s">
        <v>97</v>
      </c>
      <c r="C11" t="s">
        <v>187</v>
      </c>
      <c r="D11" t="s">
        <v>12</v>
      </c>
      <c r="E11" t="s">
        <v>188</v>
      </c>
      <c r="F11" t="s">
        <v>12</v>
      </c>
      <c r="G11" t="s">
        <v>12</v>
      </c>
      <c r="H11">
        <v>4</v>
      </c>
      <c r="I11" t="s">
        <v>189</v>
      </c>
      <c r="J11" t="s">
        <v>190</v>
      </c>
      <c r="K11" t="s">
        <v>191</v>
      </c>
      <c r="L11" t="s">
        <v>192</v>
      </c>
      <c r="O11" t="s">
        <v>260</v>
      </c>
      <c r="P11" t="s">
        <v>116</v>
      </c>
      <c r="Q11" t="s">
        <v>233</v>
      </c>
      <c r="R11" t="s">
        <v>233</v>
      </c>
      <c r="S11" t="s">
        <v>113</v>
      </c>
      <c r="T11" t="s">
        <v>261</v>
      </c>
      <c r="U11" t="s">
        <v>259</v>
      </c>
    </row>
    <row r="12" spans="1:21" x14ac:dyDescent="0.2">
      <c r="A12">
        <v>34</v>
      </c>
      <c r="B12" t="s">
        <v>100</v>
      </c>
      <c r="C12" t="s">
        <v>201</v>
      </c>
      <c r="D12" t="s">
        <v>12</v>
      </c>
      <c r="E12" t="s">
        <v>12</v>
      </c>
      <c r="F12" t="s">
        <v>202</v>
      </c>
      <c r="G12" t="s">
        <v>12</v>
      </c>
      <c r="H12">
        <v>4</v>
      </c>
      <c r="I12" t="s">
        <v>203</v>
      </c>
      <c r="J12" t="s">
        <v>204</v>
      </c>
      <c r="K12">
        <v>0</v>
      </c>
      <c r="L12" t="s">
        <v>205</v>
      </c>
      <c r="O12" t="s">
        <v>262</v>
      </c>
      <c r="P12" t="s">
        <v>233</v>
      </c>
      <c r="Q12" t="s">
        <v>117</v>
      </c>
      <c r="R12" t="s">
        <v>233</v>
      </c>
      <c r="S12" t="s">
        <v>113</v>
      </c>
      <c r="T12" t="s">
        <v>263</v>
      </c>
      <c r="U12" t="s">
        <v>264</v>
      </c>
    </row>
    <row r="13" spans="1:21" x14ac:dyDescent="0.2">
      <c r="A13">
        <v>38</v>
      </c>
      <c r="B13" t="s">
        <v>103</v>
      </c>
      <c r="C13" t="s">
        <v>219</v>
      </c>
      <c r="D13" t="s">
        <v>12</v>
      </c>
      <c r="E13" t="s">
        <v>220</v>
      </c>
      <c r="F13" t="s">
        <v>12</v>
      </c>
      <c r="G13" t="s">
        <v>12</v>
      </c>
      <c r="H13">
        <v>4</v>
      </c>
      <c r="I13" t="s">
        <v>221</v>
      </c>
      <c r="J13" t="s">
        <v>222</v>
      </c>
      <c r="K13">
        <v>0</v>
      </c>
      <c r="L13" t="s">
        <v>223</v>
      </c>
      <c r="O13" t="s">
        <v>265</v>
      </c>
      <c r="P13" t="s">
        <v>116</v>
      </c>
      <c r="Q13" t="s">
        <v>233</v>
      </c>
      <c r="R13" t="s">
        <v>233</v>
      </c>
      <c r="S13" t="s">
        <v>113</v>
      </c>
      <c r="T13" t="s">
        <v>266</v>
      </c>
      <c r="U13" t="s">
        <v>267</v>
      </c>
    </row>
    <row r="14" spans="1:21" x14ac:dyDescent="0.2">
      <c r="A14">
        <v>39</v>
      </c>
      <c r="B14" t="s">
        <v>104</v>
      </c>
      <c r="C14" t="s">
        <v>224</v>
      </c>
      <c r="D14" t="s">
        <v>12</v>
      </c>
      <c r="E14" t="s">
        <v>225</v>
      </c>
      <c r="F14" t="s">
        <v>12</v>
      </c>
      <c r="G14" t="s">
        <v>12</v>
      </c>
      <c r="H14">
        <v>4</v>
      </c>
      <c r="I14" t="s">
        <v>226</v>
      </c>
      <c r="J14" t="s">
        <v>227</v>
      </c>
      <c r="K14">
        <v>0</v>
      </c>
      <c r="L14" t="s">
        <v>228</v>
      </c>
      <c r="O14" t="s">
        <v>268</v>
      </c>
      <c r="P14" t="s">
        <v>116</v>
      </c>
      <c r="Q14" t="s">
        <v>233</v>
      </c>
      <c r="R14" t="s">
        <v>233</v>
      </c>
      <c r="S14" t="s">
        <v>113</v>
      </c>
      <c r="T14" t="s">
        <v>269</v>
      </c>
      <c r="U14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aic.models2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2020-01-22T16:44:02Z</dcterms:created>
  <dcterms:modified xsi:type="dcterms:W3CDTF">2020-01-23T16:40:50Z</dcterms:modified>
</cp:coreProperties>
</file>