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data.veg/"/>
    </mc:Choice>
  </mc:AlternateContent>
  <xr:revisionPtr revIDLastSave="0" documentId="13_ncr:40009_{8A6C89C4-E383-E649-A5F6-FA6F3E92AEC9}" xr6:coauthVersionLast="36" xr6:coauthVersionMax="36" xr10:uidLastSave="{00000000-0000-0000-0000-000000000000}"/>
  <bookViews>
    <workbookView xWindow="700" yWindow="460" windowWidth="50260" windowHeight="26760" activeTab="1"/>
  </bookViews>
  <sheets>
    <sheet name="First Results" sheetId="1" r:id="rId1"/>
    <sheet name="Tests table 1" sheetId="2" r:id="rId2"/>
    <sheet name="Tests table 2" sheetId="3" r:id="rId3"/>
  </sheets>
  <calcPr calcId="0"/>
</workbook>
</file>

<file path=xl/calcChain.xml><?xml version="1.0" encoding="utf-8"?>
<calcChain xmlns="http://schemas.openxmlformats.org/spreadsheetml/2006/main">
  <c r="U41" i="1" l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X27" i="1" l="1"/>
  <c r="Y23" i="1"/>
  <c r="AA16" i="1"/>
  <c r="AD15" i="1" s="1"/>
  <c r="AB10" i="1"/>
  <c r="AA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U3" i="1"/>
  <c r="X3" i="1" s="1"/>
  <c r="U4" i="1"/>
  <c r="Y4" i="1" s="1"/>
  <c r="U5" i="1"/>
  <c r="W5" i="1" s="1"/>
  <c r="U6" i="1"/>
  <c r="X6" i="1" s="1"/>
  <c r="U7" i="1"/>
  <c r="Y7" i="1" s="1"/>
  <c r="U8" i="1"/>
  <c r="W8" i="1" s="1"/>
  <c r="U9" i="1"/>
  <c r="U10" i="1"/>
  <c r="U11" i="1"/>
  <c r="U12" i="1"/>
  <c r="U13" i="1"/>
  <c r="V13" i="1" s="1"/>
  <c r="AB13" i="1" s="1"/>
  <c r="U14" i="1"/>
  <c r="U15" i="1"/>
  <c r="U16" i="1"/>
  <c r="X16" i="1" s="1"/>
  <c r="U17" i="1"/>
  <c r="Y17" i="1" s="1"/>
  <c r="U18" i="1"/>
  <c r="U19" i="1"/>
  <c r="X19" i="1" s="1"/>
  <c r="U20" i="1"/>
  <c r="U21" i="1"/>
  <c r="W21" i="1" s="1"/>
  <c r="W31" i="1" s="1"/>
  <c r="U22" i="1"/>
  <c r="X22" i="1" s="1"/>
  <c r="U23" i="1"/>
  <c r="U24" i="1"/>
  <c r="W24" i="1" s="1"/>
  <c r="U25" i="1"/>
  <c r="X25" i="1" s="1"/>
  <c r="U26" i="1"/>
  <c r="Y26" i="1" s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2" i="1"/>
  <c r="W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N2" i="1"/>
  <c r="V3" i="1"/>
  <c r="V4" i="1"/>
  <c r="V5" i="1"/>
  <c r="Z5" i="1" s="1"/>
  <c r="Z30" i="1" s="1"/>
  <c r="V6" i="1"/>
  <c r="V7" i="1"/>
  <c r="AB7" i="1" s="1"/>
  <c r="V8" i="1"/>
  <c r="V9" i="1"/>
  <c r="AA9" i="1" s="1"/>
  <c r="V10" i="1"/>
  <c r="V11" i="1"/>
  <c r="V12" i="1"/>
  <c r="AA12" i="1" s="1"/>
  <c r="V14" i="1"/>
  <c r="AA14" i="1" s="1"/>
  <c r="V15" i="1"/>
  <c r="V16" i="1"/>
  <c r="V17" i="1"/>
  <c r="AB17" i="1" s="1"/>
  <c r="AB31" i="1" s="1"/>
  <c r="V18" i="1"/>
  <c r="Z18" i="1" s="1"/>
  <c r="V19" i="1"/>
  <c r="AA19" i="1" s="1"/>
  <c r="V20" i="1"/>
  <c r="Z21" i="1" s="1"/>
  <c r="Z28" i="1" s="1"/>
  <c r="V21" i="1"/>
  <c r="AA22" i="1" s="1"/>
  <c r="V22" i="1"/>
  <c r="AB23" i="1" s="1"/>
  <c r="V23" i="1"/>
  <c r="V24" i="1"/>
  <c r="V25" i="1"/>
  <c r="V26" i="1"/>
  <c r="V27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W28" i="1" l="1"/>
  <c r="AC15" i="1"/>
  <c r="Y30" i="1"/>
  <c r="Y28" i="1"/>
  <c r="X31" i="1"/>
  <c r="AA31" i="1"/>
  <c r="AB30" i="1"/>
  <c r="W30" i="1"/>
  <c r="Y31" i="1"/>
  <c r="Y13" i="1"/>
  <c r="T29" i="1"/>
  <c r="Z31" i="1"/>
  <c r="X30" i="1"/>
  <c r="AB28" i="1"/>
  <c r="X28" i="1"/>
  <c r="AD2" i="1"/>
  <c r="AA30" i="1"/>
  <c r="AA28" i="1"/>
  <c r="AC2" i="1"/>
</calcChain>
</file>

<file path=xl/sharedStrings.xml><?xml version="1.0" encoding="utf-8"?>
<sst xmlns="http://schemas.openxmlformats.org/spreadsheetml/2006/main" count="369" uniqueCount="110">
  <si>
    <t>ForestID</t>
  </si>
  <si>
    <t>Dist_trail</t>
  </si>
  <si>
    <t>Dist_edge</t>
  </si>
  <si>
    <t>Dist_trail_beginning</t>
  </si>
  <si>
    <t>Dist_trail_std</t>
  </si>
  <si>
    <t>Dist_edge_std</t>
  </si>
  <si>
    <t>Dist_trail_beginning_std</t>
  </si>
  <si>
    <t>2017.guil.moniz.0.1</t>
  </si>
  <si>
    <t>Guilherme_moniz</t>
  </si>
  <si>
    <t>2017.guil.moniz.0.2</t>
  </si>
  <si>
    <t>2017.guil.moniz.0.3</t>
  </si>
  <si>
    <t>2017.serreta .0.1</t>
  </si>
  <si>
    <t>Lagoinha</t>
  </si>
  <si>
    <t>2017.serreta .0.2</t>
  </si>
  <si>
    <t>2017.serreta .0.3</t>
  </si>
  <si>
    <t>2017.serreta .50.1</t>
  </si>
  <si>
    <t>2017.serreta .50.2</t>
  </si>
  <si>
    <t>2017.serreta .50.3</t>
  </si>
  <si>
    <t>2017.serreta .250.1</t>
  </si>
  <si>
    <t>2017.serreta .250.2</t>
  </si>
  <si>
    <t>2017.serreta .250.3</t>
  </si>
  <si>
    <t>2017.serreta .Control 50.2</t>
  </si>
  <si>
    <t>2017.mist.negros.0.1</t>
  </si>
  <si>
    <t>MistÈrios_Negros</t>
  </si>
  <si>
    <t>2017.mist.negros.0.2</t>
  </si>
  <si>
    <t>2017.mist.negros.0.3</t>
  </si>
  <si>
    <t>2017.mist.negros.50.1</t>
  </si>
  <si>
    <t>2017.mist.negros.50.2</t>
  </si>
  <si>
    <t>2017.mist.negros.50.3</t>
  </si>
  <si>
    <t>2017.mist.negros.250.1</t>
  </si>
  <si>
    <t>2017.mist.negros.250.2</t>
  </si>
  <si>
    <t>2017.mist.negros.250.3</t>
  </si>
  <si>
    <t>2017.mist.negros.max.1</t>
  </si>
  <si>
    <t>2017.mist.negros.max.2</t>
  </si>
  <si>
    <t>2017.mist.negros.max.3</t>
  </si>
  <si>
    <t>2017.mist.negros.control50.2</t>
  </si>
  <si>
    <t>2017.malhadas.0.1</t>
  </si>
  <si>
    <t>Pico_Vara</t>
  </si>
  <si>
    <t>2017.malhadas.0.2</t>
  </si>
  <si>
    <t>2017.malhadas.0.3</t>
  </si>
  <si>
    <t>2017.malhadas.50.1.</t>
  </si>
  <si>
    <t>2017.malhadas.50.2</t>
  </si>
  <si>
    <t>2017.malhadas.50.3</t>
  </si>
  <si>
    <t>2017.malhadas.250.1</t>
  </si>
  <si>
    <t>2017.malhadas.250.2</t>
  </si>
  <si>
    <t>2017.malhadas.250.3</t>
  </si>
  <si>
    <t>2017.malhadas.max.1</t>
  </si>
  <si>
    <t>2017.malhadas.max.2</t>
  </si>
  <si>
    <t>2017.malhadas.max.3</t>
  </si>
  <si>
    <t>2017.malhadas.control50.2</t>
  </si>
  <si>
    <t>2019.guil.moniz.0.1</t>
  </si>
  <si>
    <t>2019.guil.moniz.0.2</t>
  </si>
  <si>
    <t>2019.guil.moniz.0.3</t>
  </si>
  <si>
    <t>2019.serreta .0.1</t>
  </si>
  <si>
    <t>2019.serreta .0.2</t>
  </si>
  <si>
    <t>2019.serreta .0.3</t>
  </si>
  <si>
    <t>2019.serreta .50.1</t>
  </si>
  <si>
    <t>2019.serreta .50.2</t>
  </si>
  <si>
    <t>2019.serreta .50.3</t>
  </si>
  <si>
    <t>2019.serreta .250.1</t>
  </si>
  <si>
    <t>2019.serreta .250.2</t>
  </si>
  <si>
    <t>2019.serreta .250.3</t>
  </si>
  <si>
    <t>2019.serreta .Control 50.2</t>
  </si>
  <si>
    <t>2019.mist.negros.0.1</t>
  </si>
  <si>
    <t>2019.mist.negros.0.2</t>
  </si>
  <si>
    <t>2019.mist.negros.0.3</t>
  </si>
  <si>
    <t>2019.mist.negros.50.1</t>
  </si>
  <si>
    <t>2019.mist.negros.50.2</t>
  </si>
  <si>
    <t>2019.mist.negros.50.3</t>
  </si>
  <si>
    <t>2019.mist.negros.250.1</t>
  </si>
  <si>
    <t>2019.mist.negros.250.2</t>
  </si>
  <si>
    <t>2019.mist.negros.250.3</t>
  </si>
  <si>
    <t>2019.mist.negros.max.1</t>
  </si>
  <si>
    <t>2019.mist.negros.max.2</t>
  </si>
  <si>
    <t>2019.mist.negros.max.3</t>
  </si>
  <si>
    <t>2019.mist.negros.control50.2</t>
  </si>
  <si>
    <t>all.2017</t>
  </si>
  <si>
    <t>all.2019</t>
  </si>
  <si>
    <t>inv.2017</t>
  </si>
  <si>
    <t>inv.2019</t>
  </si>
  <si>
    <t>subtr.inv</t>
  </si>
  <si>
    <t>percent.inv.2017</t>
  </si>
  <si>
    <t>percent.inv.2019</t>
  </si>
  <si>
    <t>Inv 2019</t>
  </si>
  <si>
    <t>Inv 2017</t>
  </si>
  <si>
    <t>Abund 2019</t>
  </si>
  <si>
    <t>Abund 2017</t>
  </si>
  <si>
    <t>Plot1 percent 2017</t>
  </si>
  <si>
    <t>Plot 2 percent 2017</t>
  </si>
  <si>
    <t>Plot1 percent 2019</t>
  </si>
  <si>
    <t>Plot 2 percent 2019</t>
  </si>
  <si>
    <t>Serreta</t>
  </si>
  <si>
    <t>MistNeg</t>
  </si>
  <si>
    <t>Plot 3 percent 2017</t>
  </si>
  <si>
    <t>Plot 3 percent 2019</t>
  </si>
  <si>
    <t>Serr % 2017</t>
  </si>
  <si>
    <t>Serr % 2019</t>
  </si>
  <si>
    <t>MN % 2017</t>
  </si>
  <si>
    <t>MN % 2019</t>
  </si>
  <si>
    <t>percent.alfa.2017</t>
  </si>
  <si>
    <t>percent.abund.2017</t>
  </si>
  <si>
    <t>abund.all2017</t>
  </si>
  <si>
    <t>abund.inv 2017</t>
  </si>
  <si>
    <t>alpha.all.2017</t>
  </si>
  <si>
    <t>alpha.inv.2017</t>
  </si>
  <si>
    <t>Misterios_Negros</t>
  </si>
  <si>
    <t>delta.alpha</t>
  </si>
  <si>
    <t>delta.abund</t>
  </si>
  <si>
    <t>delta.percent.alpha</t>
  </si>
  <si>
    <t>delta.percent.abund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</si>
</sst>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zoomScale="120" zoomScaleNormal="120" workbookViewId="0">
      <pane xSplit="1" topLeftCell="B1" activePane="topRight" state="frozen"/>
      <selection activeCell="A3" sqref="A3"/>
      <selection pane="topRight" activeCell="A27" sqref="A1:V27"/>
    </sheetView>
  </sheetViews>
  <sheetFormatPr baseColWidth="10" defaultRowHeight="16" x14ac:dyDescent="0.2"/>
  <cols>
    <col min="1" max="1" width="25.6640625" customWidth="1"/>
    <col min="2" max="2" width="16.6640625" customWidth="1"/>
    <col min="3" max="3" width="9.33203125" customWidth="1"/>
    <col min="4" max="4" width="10.1640625" customWidth="1"/>
    <col min="5" max="5" width="18.5" customWidth="1"/>
    <col min="6" max="6" width="13" customWidth="1"/>
    <col min="7" max="7" width="13.5" customWidth="1"/>
    <col min="8" max="8" width="25.33203125" style="7" customWidth="1"/>
    <col min="9" max="9" width="10" style="7" customWidth="1"/>
    <col min="10" max="10" width="9.83203125" style="7" customWidth="1"/>
    <col min="11" max="11" width="10" style="7" customWidth="1"/>
    <col min="12" max="12" width="8.83203125" style="7" customWidth="1"/>
    <col min="13" max="13" width="8.6640625" style="7" customWidth="1"/>
    <col min="14" max="15" width="14.33203125" style="7" customWidth="1"/>
    <col min="16" max="16" width="10.33203125" style="7" customWidth="1"/>
    <col min="17" max="17" width="10.83203125" style="7" customWidth="1"/>
    <col min="18" max="18" width="8.6640625" style="7" customWidth="1"/>
    <col min="19" max="19" width="8" style="7" customWidth="1"/>
    <col min="20" max="20" width="8.1640625" style="7" customWidth="1"/>
    <col min="21" max="21" width="15" style="11" customWidth="1"/>
    <col min="22" max="22" width="15.83203125" style="11" customWidth="1"/>
    <col min="23" max="23" width="16.83203125" style="7" customWidth="1"/>
    <col min="24" max="24" width="17.6640625" style="7" customWidth="1"/>
    <col min="25" max="25" width="17.5" style="7" customWidth="1"/>
    <col min="26" max="26" width="16.83203125" style="7" customWidth="1"/>
    <col min="27" max="27" width="17.6640625" style="7" customWidth="1"/>
    <col min="28" max="28" width="17.5" style="7" customWidth="1"/>
    <col min="30" max="30" width="12.5" customWidth="1"/>
  </cols>
  <sheetData>
    <row r="1" spans="1:30" ht="17" thickBo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7" t="s">
        <v>6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86</v>
      </c>
      <c r="Q1" s="7" t="s">
        <v>85</v>
      </c>
      <c r="R1" s="7" t="s">
        <v>84</v>
      </c>
      <c r="S1" s="7" t="s">
        <v>83</v>
      </c>
      <c r="T1" s="7" t="s">
        <v>80</v>
      </c>
      <c r="U1" s="11" t="s">
        <v>81</v>
      </c>
      <c r="V1" s="12" t="s">
        <v>82</v>
      </c>
      <c r="W1" s="2" t="s">
        <v>87</v>
      </c>
      <c r="X1" s="2" t="s">
        <v>88</v>
      </c>
      <c r="Y1" s="3" t="s">
        <v>93</v>
      </c>
      <c r="Z1" s="1" t="s">
        <v>89</v>
      </c>
      <c r="AA1" s="2" t="s">
        <v>90</v>
      </c>
      <c r="AB1" s="3" t="s">
        <v>94</v>
      </c>
      <c r="AC1" s="13" t="s">
        <v>95</v>
      </c>
      <c r="AD1" s="13" t="s">
        <v>96</v>
      </c>
    </row>
    <row r="2" spans="1:30" ht="17" thickBot="1" x14ac:dyDescent="0.25">
      <c r="A2" t="s">
        <v>7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 s="7">
        <v>0</v>
      </c>
      <c r="I2" s="7">
        <v>4</v>
      </c>
      <c r="J2" s="7">
        <v>9</v>
      </c>
      <c r="K2" s="7">
        <v>0</v>
      </c>
      <c r="L2" s="7">
        <v>0</v>
      </c>
      <c r="M2" s="7">
        <v>0</v>
      </c>
      <c r="N2" s="7">
        <f>K2/I2*100</f>
        <v>0</v>
      </c>
      <c r="O2" s="7">
        <f>L2/J2*100</f>
        <v>0</v>
      </c>
      <c r="P2" s="7">
        <v>25</v>
      </c>
      <c r="Q2" s="7">
        <v>40</v>
      </c>
      <c r="R2" s="7">
        <v>0</v>
      </c>
      <c r="S2" s="7">
        <v>0</v>
      </c>
      <c r="T2" s="7">
        <f>S2-R2</f>
        <v>0</v>
      </c>
      <c r="U2" s="11">
        <f>R2/P2*100</f>
        <v>0</v>
      </c>
      <c r="V2" s="11">
        <f>S2/Q2*100</f>
        <v>0</v>
      </c>
      <c r="W2" s="4">
        <f>U2</f>
        <v>0</v>
      </c>
      <c r="X2" s="5"/>
      <c r="Y2" s="6"/>
      <c r="Z2" s="4">
        <v>0</v>
      </c>
      <c r="AA2" s="5"/>
      <c r="AB2" s="6"/>
      <c r="AC2" s="1">
        <f>SUM(W2:Y14)</f>
        <v>104.66424752922535</v>
      </c>
      <c r="AD2" s="14">
        <f>SUM(Z2:AB14)</f>
        <v>98.815964017742388</v>
      </c>
    </row>
    <row r="3" spans="1:30" x14ac:dyDescent="0.2">
      <c r="A3" t="s">
        <v>9</v>
      </c>
      <c r="B3" t="s">
        <v>8</v>
      </c>
      <c r="C3">
        <v>2</v>
      </c>
      <c r="D3">
        <v>2</v>
      </c>
      <c r="E3">
        <v>0</v>
      </c>
      <c r="F3">
        <v>9.6553876819705106E-2</v>
      </c>
      <c r="G3">
        <v>2.04330775444641E-2</v>
      </c>
      <c r="H3" s="7">
        <v>0</v>
      </c>
      <c r="I3" s="7">
        <v>5</v>
      </c>
      <c r="J3" s="7">
        <v>5</v>
      </c>
      <c r="K3" s="7">
        <v>1</v>
      </c>
      <c r="L3" s="7">
        <v>0</v>
      </c>
      <c r="M3" s="7">
        <v>-1</v>
      </c>
      <c r="N3" s="7">
        <f>K3/I3*100</f>
        <v>20</v>
      </c>
      <c r="O3" s="7">
        <f>L3/J3*100</f>
        <v>0</v>
      </c>
      <c r="P3" s="7">
        <v>15</v>
      </c>
      <c r="Q3" s="7">
        <v>22</v>
      </c>
      <c r="R3" s="7">
        <v>3</v>
      </c>
      <c r="S3" s="7">
        <v>0</v>
      </c>
      <c r="T3" s="7">
        <f t="shared" ref="T3:T27" si="0">S3-R3</f>
        <v>-3</v>
      </c>
      <c r="U3" s="11">
        <f t="shared" ref="U3:U40" si="1">R3/P3*100</f>
        <v>20</v>
      </c>
      <c r="V3" s="11">
        <f t="shared" ref="V3:V27" si="2">S3/Q3*100</f>
        <v>0</v>
      </c>
      <c r="W3" s="4"/>
      <c r="X3" s="5">
        <f>U3</f>
        <v>20</v>
      </c>
      <c r="Y3" s="6"/>
      <c r="Z3" s="4"/>
      <c r="AA3" s="5">
        <v>0</v>
      </c>
      <c r="AB3" s="6"/>
      <c r="AC3" s="7"/>
      <c r="AD3" s="7"/>
    </row>
    <row r="4" spans="1:30" x14ac:dyDescent="0.2">
      <c r="A4" t="s">
        <v>10</v>
      </c>
      <c r="B4" t="s">
        <v>8</v>
      </c>
      <c r="C4">
        <v>12</v>
      </c>
      <c r="D4">
        <v>12</v>
      </c>
      <c r="E4">
        <v>0</v>
      </c>
      <c r="F4">
        <v>0.57932326091823005</v>
      </c>
      <c r="G4">
        <v>0.122598465266785</v>
      </c>
      <c r="H4" s="7">
        <v>0</v>
      </c>
      <c r="I4" s="7">
        <v>4</v>
      </c>
      <c r="J4" s="7">
        <v>7</v>
      </c>
      <c r="K4" s="7">
        <v>1</v>
      </c>
      <c r="L4" s="7">
        <v>0</v>
      </c>
      <c r="M4" s="7">
        <v>-1</v>
      </c>
      <c r="N4" s="7">
        <f>K4/I4*100</f>
        <v>25</v>
      </c>
      <c r="O4" s="7">
        <f>L4/J4*100</f>
        <v>0</v>
      </c>
      <c r="P4" s="7">
        <v>17</v>
      </c>
      <c r="Q4" s="7">
        <v>25</v>
      </c>
      <c r="R4" s="7">
        <v>1</v>
      </c>
      <c r="S4" s="7">
        <v>0</v>
      </c>
      <c r="T4" s="7">
        <f t="shared" si="0"/>
        <v>-1</v>
      </c>
      <c r="U4" s="11">
        <f t="shared" si="1"/>
        <v>5.8823529411764701</v>
      </c>
      <c r="V4" s="11">
        <f t="shared" si="2"/>
        <v>0</v>
      </c>
      <c r="W4" s="4"/>
      <c r="X4" s="5"/>
      <c r="Y4" s="6">
        <f>U4</f>
        <v>5.8823529411764701</v>
      </c>
      <c r="Z4" s="4"/>
      <c r="AA4" s="5"/>
      <c r="AB4" s="6">
        <v>0</v>
      </c>
      <c r="AC4" s="7"/>
      <c r="AD4" s="7"/>
    </row>
    <row r="5" spans="1:30" x14ac:dyDescent="0.2">
      <c r="A5" t="s">
        <v>11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 s="7">
        <v>0</v>
      </c>
      <c r="I5" s="7">
        <v>17</v>
      </c>
      <c r="J5" s="7">
        <v>15</v>
      </c>
      <c r="K5" s="7">
        <v>2</v>
      </c>
      <c r="L5" s="7">
        <v>1</v>
      </c>
      <c r="M5" s="7">
        <v>-1</v>
      </c>
      <c r="N5" s="7">
        <f>K5/I5*100</f>
        <v>11.76470588235294</v>
      </c>
      <c r="O5" s="7">
        <f>L5/J5*100</f>
        <v>6.666666666666667</v>
      </c>
      <c r="P5" s="7">
        <v>80</v>
      </c>
      <c r="Q5" s="7">
        <v>88</v>
      </c>
      <c r="R5" s="7">
        <v>9</v>
      </c>
      <c r="S5" s="7">
        <v>9</v>
      </c>
      <c r="T5" s="7">
        <f t="shared" si="0"/>
        <v>0</v>
      </c>
      <c r="U5" s="11">
        <f t="shared" si="1"/>
        <v>11.25</v>
      </c>
      <c r="V5" s="11">
        <f t="shared" si="2"/>
        <v>10.227272727272728</v>
      </c>
      <c r="W5" s="4">
        <f>U5</f>
        <v>11.25</v>
      </c>
      <c r="X5" s="5"/>
      <c r="Y5" s="6"/>
      <c r="Z5" s="4">
        <f>V5</f>
        <v>10.227272727272728</v>
      </c>
      <c r="AA5" s="5"/>
      <c r="AB5" s="6"/>
      <c r="AC5" s="7"/>
      <c r="AD5" s="7"/>
    </row>
    <row r="6" spans="1:30" x14ac:dyDescent="0.2">
      <c r="A6" t="s">
        <v>13</v>
      </c>
      <c r="B6" t="s">
        <v>12</v>
      </c>
      <c r="C6">
        <v>2</v>
      </c>
      <c r="D6">
        <v>2</v>
      </c>
      <c r="E6">
        <v>0</v>
      </c>
      <c r="F6">
        <v>9.6553876819705106E-2</v>
      </c>
      <c r="G6">
        <v>2.04330775444641E-2</v>
      </c>
      <c r="H6" s="7">
        <v>0</v>
      </c>
      <c r="I6" s="7">
        <v>11</v>
      </c>
      <c r="J6" s="7">
        <v>10</v>
      </c>
      <c r="K6" s="7">
        <v>2</v>
      </c>
      <c r="L6" s="7">
        <v>1</v>
      </c>
      <c r="M6" s="7">
        <v>-1</v>
      </c>
      <c r="N6" s="7">
        <f>K6/I6*100</f>
        <v>18.181818181818183</v>
      </c>
      <c r="O6" s="7">
        <f>L6/J6*100</f>
        <v>10</v>
      </c>
      <c r="P6" s="7">
        <v>42</v>
      </c>
      <c r="Q6" s="7">
        <v>48</v>
      </c>
      <c r="R6" s="7">
        <v>8</v>
      </c>
      <c r="S6" s="7">
        <v>12</v>
      </c>
      <c r="T6" s="7">
        <f t="shared" si="0"/>
        <v>4</v>
      </c>
      <c r="U6" s="11">
        <f t="shared" si="1"/>
        <v>19.047619047619047</v>
      </c>
      <c r="V6" s="11">
        <f t="shared" si="2"/>
        <v>25</v>
      </c>
      <c r="W6" s="4"/>
      <c r="X6" s="5">
        <f>U6</f>
        <v>19.047619047619047</v>
      </c>
      <c r="Y6" s="6"/>
      <c r="Z6" s="4"/>
      <c r="AA6" s="5">
        <f>V6</f>
        <v>25</v>
      </c>
      <c r="AB6" s="6"/>
      <c r="AC6" s="7"/>
      <c r="AD6" s="7"/>
    </row>
    <row r="7" spans="1:30" x14ac:dyDescent="0.2">
      <c r="A7" t="s">
        <v>14</v>
      </c>
      <c r="B7" t="s">
        <v>12</v>
      </c>
      <c r="C7">
        <v>12</v>
      </c>
      <c r="D7">
        <v>12</v>
      </c>
      <c r="E7">
        <v>0</v>
      </c>
      <c r="F7">
        <v>0.57932326091823005</v>
      </c>
      <c r="G7">
        <v>0.122598465266785</v>
      </c>
      <c r="H7" s="7">
        <v>0</v>
      </c>
      <c r="I7" s="7">
        <v>10</v>
      </c>
      <c r="J7" s="7">
        <v>12</v>
      </c>
      <c r="K7" s="7">
        <v>1</v>
      </c>
      <c r="L7" s="7">
        <v>2</v>
      </c>
      <c r="M7" s="7">
        <v>1</v>
      </c>
      <c r="N7" s="7">
        <f>K7/I7*100</f>
        <v>10</v>
      </c>
      <c r="O7" s="7">
        <f>L7/J7*100</f>
        <v>16.666666666666664</v>
      </c>
      <c r="P7" s="7">
        <v>41</v>
      </c>
      <c r="Q7" s="7">
        <v>56</v>
      </c>
      <c r="R7" s="7">
        <v>6</v>
      </c>
      <c r="S7" s="7">
        <v>8</v>
      </c>
      <c r="T7" s="7">
        <f t="shared" si="0"/>
        <v>2</v>
      </c>
      <c r="U7" s="11">
        <f t="shared" si="1"/>
        <v>14.634146341463413</v>
      </c>
      <c r="V7" s="11">
        <f t="shared" si="2"/>
        <v>14.285714285714285</v>
      </c>
      <c r="W7" s="4"/>
      <c r="X7" s="5"/>
      <c r="Y7" s="6">
        <f>U7</f>
        <v>14.634146341463413</v>
      </c>
      <c r="Z7" s="4"/>
      <c r="AA7" s="5"/>
      <c r="AB7" s="6">
        <f>V7</f>
        <v>14.285714285714285</v>
      </c>
      <c r="AC7" s="7"/>
      <c r="AD7" s="7"/>
    </row>
    <row r="8" spans="1:30" x14ac:dyDescent="0.2">
      <c r="A8" t="s">
        <v>15</v>
      </c>
      <c r="B8" t="s">
        <v>12</v>
      </c>
      <c r="C8">
        <v>0</v>
      </c>
      <c r="D8">
        <v>50</v>
      </c>
      <c r="E8">
        <v>50</v>
      </c>
      <c r="F8">
        <v>0</v>
      </c>
      <c r="G8">
        <v>0.510826938611603</v>
      </c>
      <c r="H8" s="7">
        <v>0.14858599071209799</v>
      </c>
      <c r="I8" s="7">
        <v>11</v>
      </c>
      <c r="J8" s="7">
        <v>12</v>
      </c>
      <c r="K8" s="7">
        <v>2</v>
      </c>
      <c r="L8" s="7">
        <v>0</v>
      </c>
      <c r="M8" s="7">
        <v>-2</v>
      </c>
      <c r="N8" s="7">
        <f>K8/I8*100</f>
        <v>18.181818181818183</v>
      </c>
      <c r="O8" s="7">
        <f>L8/J8*100</f>
        <v>0</v>
      </c>
      <c r="P8" s="7">
        <v>36</v>
      </c>
      <c r="Q8" s="7">
        <v>67</v>
      </c>
      <c r="R8" s="7">
        <v>8</v>
      </c>
      <c r="S8" s="7">
        <v>0</v>
      </c>
      <c r="T8" s="7">
        <f t="shared" si="0"/>
        <v>-8</v>
      </c>
      <c r="U8" s="11">
        <f t="shared" si="1"/>
        <v>22.222222222222221</v>
      </c>
      <c r="V8" s="11">
        <f t="shared" si="2"/>
        <v>0</v>
      </c>
      <c r="W8" s="4">
        <f>U8</f>
        <v>22.222222222222221</v>
      </c>
      <c r="X8" s="5"/>
      <c r="Y8" s="6"/>
      <c r="Z8" s="4">
        <v>0</v>
      </c>
      <c r="AA8" s="5"/>
      <c r="AB8" s="6"/>
      <c r="AC8" s="7"/>
      <c r="AD8" s="7"/>
    </row>
    <row r="9" spans="1:30" x14ac:dyDescent="0.2">
      <c r="A9" t="s">
        <v>16</v>
      </c>
      <c r="B9" t="s">
        <v>12</v>
      </c>
      <c r="C9">
        <v>2</v>
      </c>
      <c r="D9">
        <v>50</v>
      </c>
      <c r="E9">
        <v>50</v>
      </c>
      <c r="F9">
        <v>9.6553876819705106E-2</v>
      </c>
      <c r="G9">
        <v>0.510826938611603</v>
      </c>
      <c r="H9" s="7">
        <v>0.14858599071209799</v>
      </c>
      <c r="I9" s="7">
        <v>6</v>
      </c>
      <c r="J9" s="7">
        <v>11</v>
      </c>
      <c r="K9" s="7">
        <v>0</v>
      </c>
      <c r="L9" s="7">
        <v>1</v>
      </c>
      <c r="M9" s="7">
        <v>1</v>
      </c>
      <c r="N9" s="7">
        <f>K9/I9*100</f>
        <v>0</v>
      </c>
      <c r="O9" s="7">
        <f>L9/J9*100</f>
        <v>9.0909090909090917</v>
      </c>
      <c r="P9" s="7">
        <v>38</v>
      </c>
      <c r="Q9" s="7">
        <v>35</v>
      </c>
      <c r="R9" s="7">
        <v>0</v>
      </c>
      <c r="S9" s="7">
        <v>6</v>
      </c>
      <c r="T9" s="7">
        <f t="shared" si="0"/>
        <v>6</v>
      </c>
      <c r="U9" s="11">
        <f t="shared" si="1"/>
        <v>0</v>
      </c>
      <c r="V9" s="11">
        <f t="shared" si="2"/>
        <v>17.142857142857142</v>
      </c>
      <c r="W9" s="4"/>
      <c r="X9" s="5">
        <v>0</v>
      </c>
      <c r="Y9" s="6"/>
      <c r="Z9" s="4"/>
      <c r="AA9" s="5">
        <f>V9</f>
        <v>17.142857142857142</v>
      </c>
      <c r="AB9" s="6"/>
      <c r="AC9" s="7"/>
      <c r="AD9" s="7"/>
    </row>
    <row r="10" spans="1:30" x14ac:dyDescent="0.2">
      <c r="A10" t="s">
        <v>17</v>
      </c>
      <c r="B10" t="s">
        <v>12</v>
      </c>
      <c r="C10">
        <v>12</v>
      </c>
      <c r="D10">
        <v>50</v>
      </c>
      <c r="E10">
        <v>50</v>
      </c>
      <c r="F10">
        <v>0.57932326091823005</v>
      </c>
      <c r="G10">
        <v>0.510826938611603</v>
      </c>
      <c r="H10" s="7">
        <v>0.14858599071209799</v>
      </c>
      <c r="I10" s="7">
        <v>8</v>
      </c>
      <c r="J10" s="7">
        <v>11</v>
      </c>
      <c r="K10" s="7">
        <v>0</v>
      </c>
      <c r="L10" s="7">
        <v>1</v>
      </c>
      <c r="M10" s="7">
        <v>1</v>
      </c>
      <c r="N10" s="7">
        <f>K10/I10*100</f>
        <v>0</v>
      </c>
      <c r="O10" s="7">
        <f>L10/J10*100</f>
        <v>9.0909090909090917</v>
      </c>
      <c r="P10" s="7">
        <v>33</v>
      </c>
      <c r="Q10" s="7">
        <v>35</v>
      </c>
      <c r="R10" s="7">
        <v>0</v>
      </c>
      <c r="S10" s="7">
        <v>6</v>
      </c>
      <c r="T10" s="7">
        <f t="shared" si="0"/>
        <v>6</v>
      </c>
      <c r="U10" s="11">
        <f t="shared" si="1"/>
        <v>0</v>
      </c>
      <c r="V10" s="11">
        <f t="shared" si="2"/>
        <v>17.142857142857142</v>
      </c>
      <c r="W10" s="4"/>
      <c r="X10" s="5"/>
      <c r="Y10" s="6">
        <v>0</v>
      </c>
      <c r="Z10" s="4"/>
      <c r="AA10" s="5"/>
      <c r="AB10" s="6">
        <f>V10</f>
        <v>17.142857142857142</v>
      </c>
      <c r="AC10" s="7"/>
      <c r="AD10" s="7"/>
    </row>
    <row r="11" spans="1:30" x14ac:dyDescent="0.2">
      <c r="A11" t="s">
        <v>18</v>
      </c>
      <c r="B11" t="s">
        <v>12</v>
      </c>
      <c r="C11">
        <v>0</v>
      </c>
      <c r="D11">
        <v>250</v>
      </c>
      <c r="E11">
        <v>250</v>
      </c>
      <c r="F11">
        <v>0</v>
      </c>
      <c r="G11">
        <v>2.5541346930580202</v>
      </c>
      <c r="H11" s="7">
        <v>0.74292995356049096</v>
      </c>
      <c r="I11" s="7">
        <v>10</v>
      </c>
      <c r="J11" s="7">
        <v>9</v>
      </c>
      <c r="K11" s="7">
        <v>0</v>
      </c>
      <c r="L11" s="7">
        <v>0</v>
      </c>
      <c r="M11" s="7">
        <v>0</v>
      </c>
      <c r="N11" s="7">
        <f>K11/I11*100</f>
        <v>0</v>
      </c>
      <c r="O11" s="7">
        <f>L11/J11*100</f>
        <v>0</v>
      </c>
      <c r="P11" s="7">
        <v>77</v>
      </c>
      <c r="Q11" s="7">
        <v>70</v>
      </c>
      <c r="R11" s="7">
        <v>0</v>
      </c>
      <c r="S11" s="7">
        <v>0</v>
      </c>
      <c r="T11" s="7">
        <f t="shared" si="0"/>
        <v>0</v>
      </c>
      <c r="U11" s="11">
        <f t="shared" si="1"/>
        <v>0</v>
      </c>
      <c r="V11" s="11">
        <f t="shared" si="2"/>
        <v>0</v>
      </c>
      <c r="W11" s="4">
        <v>0</v>
      </c>
      <c r="X11" s="5"/>
      <c r="Y11" s="6"/>
      <c r="Z11" s="4">
        <v>0</v>
      </c>
      <c r="AA11" s="5"/>
      <c r="AB11" s="6"/>
      <c r="AC11" s="7"/>
      <c r="AD11" s="7"/>
    </row>
    <row r="12" spans="1:30" x14ac:dyDescent="0.2">
      <c r="A12" t="s">
        <v>19</v>
      </c>
      <c r="B12" t="s">
        <v>12</v>
      </c>
      <c r="C12">
        <v>2</v>
      </c>
      <c r="D12">
        <v>250</v>
      </c>
      <c r="E12">
        <v>250</v>
      </c>
      <c r="F12">
        <v>9.6553876819705106E-2</v>
      </c>
      <c r="G12">
        <v>2.5541346930580202</v>
      </c>
      <c r="H12" s="7">
        <v>0.74292995356049096</v>
      </c>
      <c r="I12" s="7">
        <v>8</v>
      </c>
      <c r="J12" s="7">
        <v>11</v>
      </c>
      <c r="K12" s="7">
        <v>0</v>
      </c>
      <c r="L12" s="7">
        <v>1</v>
      </c>
      <c r="M12" s="7">
        <v>1</v>
      </c>
      <c r="N12" s="7">
        <f>K12/I12*100</f>
        <v>0</v>
      </c>
      <c r="O12" s="7">
        <f>L12/J12*100</f>
        <v>9.0909090909090917</v>
      </c>
      <c r="P12" s="7">
        <v>48</v>
      </c>
      <c r="Q12" s="7">
        <v>51</v>
      </c>
      <c r="R12" s="7">
        <v>0</v>
      </c>
      <c r="S12" s="7">
        <v>1</v>
      </c>
      <c r="T12" s="7">
        <f t="shared" si="0"/>
        <v>1</v>
      </c>
      <c r="U12" s="11">
        <f t="shared" si="1"/>
        <v>0</v>
      </c>
      <c r="V12" s="11">
        <f t="shared" si="2"/>
        <v>1.9607843137254901</v>
      </c>
      <c r="W12" s="4"/>
      <c r="X12" s="5">
        <v>0</v>
      </c>
      <c r="Y12" s="6"/>
      <c r="Z12" s="4"/>
      <c r="AA12" s="5">
        <f>V12</f>
        <v>1.9607843137254901</v>
      </c>
      <c r="AB12" s="6"/>
      <c r="AC12" s="7"/>
      <c r="AD12" s="7"/>
    </row>
    <row r="13" spans="1:30" ht="17" thickBot="1" x14ac:dyDescent="0.25">
      <c r="A13" t="s">
        <v>20</v>
      </c>
      <c r="B13" t="s">
        <v>12</v>
      </c>
      <c r="C13">
        <v>12</v>
      </c>
      <c r="D13">
        <v>250</v>
      </c>
      <c r="E13">
        <v>250</v>
      </c>
      <c r="F13">
        <v>0.57932326091823005</v>
      </c>
      <c r="G13">
        <v>2.5541346930580202</v>
      </c>
      <c r="H13" s="7">
        <v>0.74292995356049096</v>
      </c>
      <c r="I13" s="7">
        <v>9</v>
      </c>
      <c r="J13" s="7">
        <v>9</v>
      </c>
      <c r="K13" s="7">
        <v>1</v>
      </c>
      <c r="L13" s="7">
        <v>1</v>
      </c>
      <c r="M13" s="7">
        <v>0</v>
      </c>
      <c r="N13" s="7">
        <f>K13/I13*100</f>
        <v>11.111111111111111</v>
      </c>
      <c r="O13" s="7">
        <f>L13/J13*100</f>
        <v>11.111111111111111</v>
      </c>
      <c r="P13" s="7">
        <v>43</v>
      </c>
      <c r="Q13" s="7">
        <v>48</v>
      </c>
      <c r="R13" s="7">
        <v>5</v>
      </c>
      <c r="S13" s="7">
        <v>6</v>
      </c>
      <c r="T13" s="7">
        <f t="shared" si="0"/>
        <v>1</v>
      </c>
      <c r="U13" s="11">
        <f t="shared" si="1"/>
        <v>11.627906976744185</v>
      </c>
      <c r="V13" s="11">
        <f>U13</f>
        <v>11.627906976744185</v>
      </c>
      <c r="W13" s="4"/>
      <c r="X13" s="5"/>
      <c r="Y13" s="6">
        <f>U13</f>
        <v>11.627906976744185</v>
      </c>
      <c r="Z13" s="4"/>
      <c r="AA13" s="5"/>
      <c r="AB13" s="6">
        <f>V13</f>
        <v>11.627906976744185</v>
      </c>
      <c r="AC13" s="7"/>
      <c r="AD13" s="7"/>
    </row>
    <row r="14" spans="1:30" ht="17" thickBot="1" x14ac:dyDescent="0.25">
      <c r="A14" t="s">
        <v>21</v>
      </c>
      <c r="B14" t="s">
        <v>12</v>
      </c>
      <c r="C14">
        <v>70</v>
      </c>
      <c r="D14">
        <v>293</v>
      </c>
      <c r="E14">
        <v>300</v>
      </c>
      <c r="F14">
        <v>3.37938568868968</v>
      </c>
      <c r="G14">
        <v>2.9934458602639999</v>
      </c>
      <c r="H14" s="7">
        <v>0.89151594427258896</v>
      </c>
      <c r="I14" s="7">
        <v>11</v>
      </c>
      <c r="J14" s="7">
        <v>13</v>
      </c>
      <c r="K14" s="7">
        <v>0</v>
      </c>
      <c r="L14" s="7">
        <v>1</v>
      </c>
      <c r="M14" s="7">
        <v>1</v>
      </c>
      <c r="N14" s="7">
        <f>K14/I14*100</f>
        <v>0</v>
      </c>
      <c r="O14" s="7">
        <f>L14/J14*100</f>
        <v>7.6923076923076925</v>
      </c>
      <c r="P14" s="7">
        <v>62</v>
      </c>
      <c r="Q14" s="7">
        <v>70</v>
      </c>
      <c r="R14" s="7">
        <v>0</v>
      </c>
      <c r="S14" s="7">
        <v>1</v>
      </c>
      <c r="T14" s="7">
        <f t="shared" si="0"/>
        <v>1</v>
      </c>
      <c r="U14" s="11">
        <f t="shared" si="1"/>
        <v>0</v>
      </c>
      <c r="V14" s="11">
        <f t="shared" si="2"/>
        <v>1.4285714285714286</v>
      </c>
      <c r="W14" s="4"/>
      <c r="X14" s="5">
        <v>0</v>
      </c>
      <c r="Y14" s="6"/>
      <c r="AA14" s="5">
        <f>V14</f>
        <v>1.4285714285714286</v>
      </c>
      <c r="AB14" s="6"/>
      <c r="AC14" s="14" t="s">
        <v>97</v>
      </c>
      <c r="AD14" s="14" t="s">
        <v>98</v>
      </c>
    </row>
    <row r="15" spans="1:30" ht="17" thickBot="1" x14ac:dyDescent="0.25">
      <c r="A15" t="s">
        <v>22</v>
      </c>
      <c r="B15" t="s">
        <v>23</v>
      </c>
      <c r="C15">
        <v>0</v>
      </c>
      <c r="D15">
        <v>0</v>
      </c>
      <c r="E15">
        <v>0</v>
      </c>
      <c r="F15">
        <v>0</v>
      </c>
      <c r="G15">
        <v>0</v>
      </c>
      <c r="H15" s="7">
        <v>0</v>
      </c>
      <c r="I15" s="7">
        <v>4</v>
      </c>
      <c r="J15" s="7">
        <v>4</v>
      </c>
      <c r="K15" s="7">
        <v>0</v>
      </c>
      <c r="L15" s="7">
        <v>0</v>
      </c>
      <c r="M15" s="7">
        <v>0</v>
      </c>
      <c r="N15" s="7">
        <f>K15/I15*100</f>
        <v>0</v>
      </c>
      <c r="O15" s="7">
        <f>L15/J15*100</f>
        <v>0</v>
      </c>
      <c r="P15" s="7">
        <v>25</v>
      </c>
      <c r="Q15" s="7">
        <v>9</v>
      </c>
      <c r="R15" s="7">
        <v>0</v>
      </c>
      <c r="S15" s="7">
        <v>0</v>
      </c>
      <c r="T15" s="7">
        <f t="shared" si="0"/>
        <v>0</v>
      </c>
      <c r="U15" s="11">
        <f t="shared" si="1"/>
        <v>0</v>
      </c>
      <c r="V15" s="11">
        <f t="shared" si="2"/>
        <v>0</v>
      </c>
      <c r="W15" s="4">
        <v>0</v>
      </c>
      <c r="X15" s="5"/>
      <c r="Y15" s="6"/>
      <c r="Z15" s="4">
        <v>0</v>
      </c>
      <c r="AA15" s="5"/>
      <c r="AB15" s="6"/>
      <c r="AC15" s="14">
        <f>SUM(W15:Y27)</f>
        <v>142.10526315789474</v>
      </c>
      <c r="AD15" s="14">
        <f>SUM(Z15:AB27)</f>
        <v>121.75531914893617</v>
      </c>
    </row>
    <row r="16" spans="1:30" x14ac:dyDescent="0.2">
      <c r="A16" t="s">
        <v>24</v>
      </c>
      <c r="B16" t="s">
        <v>23</v>
      </c>
      <c r="C16">
        <v>2</v>
      </c>
      <c r="D16">
        <v>2</v>
      </c>
      <c r="E16">
        <v>0</v>
      </c>
      <c r="F16">
        <v>9.6553876819705106E-2</v>
      </c>
      <c r="G16">
        <v>2.04330775444641E-2</v>
      </c>
      <c r="H16" s="7">
        <v>0</v>
      </c>
      <c r="I16" s="7">
        <v>6</v>
      </c>
      <c r="J16" s="7">
        <v>7</v>
      </c>
      <c r="K16" s="7">
        <v>0</v>
      </c>
      <c r="L16" s="7">
        <v>1</v>
      </c>
      <c r="M16" s="7">
        <v>1</v>
      </c>
      <c r="N16" s="7">
        <f>K16/I16*100</f>
        <v>0</v>
      </c>
      <c r="O16" s="7">
        <f>L16/J16*100</f>
        <v>14.285714285714285</v>
      </c>
      <c r="P16" s="7">
        <v>24</v>
      </c>
      <c r="Q16" s="7">
        <v>20</v>
      </c>
      <c r="R16" s="7">
        <v>12</v>
      </c>
      <c r="S16" s="7">
        <v>6</v>
      </c>
      <c r="T16" s="7">
        <f t="shared" si="0"/>
        <v>-6</v>
      </c>
      <c r="U16" s="11">
        <f t="shared" si="1"/>
        <v>50</v>
      </c>
      <c r="V16" s="11">
        <f t="shared" si="2"/>
        <v>30</v>
      </c>
      <c r="W16" s="4"/>
      <c r="X16" s="5">
        <f>U16</f>
        <v>50</v>
      </c>
      <c r="Y16" s="6"/>
      <c r="Z16" s="4"/>
      <c r="AA16" s="5">
        <f>V16</f>
        <v>30</v>
      </c>
      <c r="AB16" s="6"/>
    </row>
    <row r="17" spans="1:28" x14ac:dyDescent="0.2">
      <c r="A17" t="s">
        <v>25</v>
      </c>
      <c r="B17" t="s">
        <v>23</v>
      </c>
      <c r="C17">
        <v>12</v>
      </c>
      <c r="D17">
        <v>12</v>
      </c>
      <c r="E17">
        <v>0</v>
      </c>
      <c r="F17">
        <v>0.57932326091823005</v>
      </c>
      <c r="G17">
        <v>0.122598465266785</v>
      </c>
      <c r="H17" s="7">
        <v>0</v>
      </c>
      <c r="I17" s="7">
        <v>8</v>
      </c>
      <c r="J17" s="7">
        <v>7</v>
      </c>
      <c r="K17" s="7">
        <v>0</v>
      </c>
      <c r="L17" s="7">
        <v>1</v>
      </c>
      <c r="M17" s="7">
        <v>1</v>
      </c>
      <c r="N17" s="7">
        <f>K17/I17*100</f>
        <v>0</v>
      </c>
      <c r="O17" s="7">
        <f>L17/J17*100</f>
        <v>14.285714285714285</v>
      </c>
      <c r="P17" s="7">
        <v>19</v>
      </c>
      <c r="Q17" s="7">
        <v>16</v>
      </c>
      <c r="R17" s="7">
        <v>8</v>
      </c>
      <c r="S17" s="7">
        <v>2</v>
      </c>
      <c r="T17" s="7">
        <f t="shared" si="0"/>
        <v>-6</v>
      </c>
      <c r="U17" s="11">
        <f t="shared" si="1"/>
        <v>42.105263157894733</v>
      </c>
      <c r="V17" s="11">
        <f t="shared" si="2"/>
        <v>12.5</v>
      </c>
      <c r="W17" s="4"/>
      <c r="X17" s="5"/>
      <c r="Y17" s="6">
        <f>U17</f>
        <v>42.105263157894733</v>
      </c>
      <c r="Z17" s="4"/>
      <c r="AA17" s="5"/>
      <c r="AB17" s="6">
        <f>V17</f>
        <v>12.5</v>
      </c>
    </row>
    <row r="18" spans="1:28" x14ac:dyDescent="0.2">
      <c r="A18" t="s">
        <v>26</v>
      </c>
      <c r="B18" t="s">
        <v>23</v>
      </c>
      <c r="C18">
        <v>0</v>
      </c>
      <c r="D18">
        <v>-25</v>
      </c>
      <c r="E18">
        <v>50</v>
      </c>
      <c r="F18">
        <v>0</v>
      </c>
      <c r="G18">
        <v>-0.255413469305802</v>
      </c>
      <c r="H18" s="7">
        <v>0.14858599071209799</v>
      </c>
      <c r="I18" s="7">
        <v>4</v>
      </c>
      <c r="J18" s="7">
        <v>8</v>
      </c>
      <c r="K18" s="7">
        <v>0</v>
      </c>
      <c r="L18" s="7">
        <v>1</v>
      </c>
      <c r="M18" s="7">
        <v>1</v>
      </c>
      <c r="N18" s="7">
        <f>K18/I18*100</f>
        <v>0</v>
      </c>
      <c r="O18" s="7">
        <f>L18/J18*100</f>
        <v>12.5</v>
      </c>
      <c r="P18" s="7">
        <v>20</v>
      </c>
      <c r="Q18" s="7">
        <v>47</v>
      </c>
      <c r="R18" s="7">
        <v>0</v>
      </c>
      <c r="S18" s="7">
        <v>2</v>
      </c>
      <c r="T18" s="7">
        <f t="shared" si="0"/>
        <v>2</v>
      </c>
      <c r="U18" s="11">
        <f t="shared" si="1"/>
        <v>0</v>
      </c>
      <c r="V18" s="11">
        <f t="shared" si="2"/>
        <v>4.2553191489361701</v>
      </c>
      <c r="W18" s="4">
        <v>0</v>
      </c>
      <c r="X18" s="5"/>
      <c r="Y18" s="6"/>
      <c r="Z18" s="4">
        <f>V18</f>
        <v>4.2553191489361701</v>
      </c>
      <c r="AA18" s="5"/>
      <c r="AB18" s="6"/>
    </row>
    <row r="19" spans="1:28" x14ac:dyDescent="0.2">
      <c r="A19" t="s">
        <v>27</v>
      </c>
      <c r="B19" t="s">
        <v>23</v>
      </c>
      <c r="C19">
        <v>2</v>
      </c>
      <c r="D19">
        <v>-25</v>
      </c>
      <c r="E19">
        <v>50</v>
      </c>
      <c r="F19">
        <v>9.6553876819705106E-2</v>
      </c>
      <c r="G19">
        <v>-0.255413469305802</v>
      </c>
      <c r="H19" s="7">
        <v>0.14858599071209799</v>
      </c>
      <c r="I19" s="7">
        <v>2</v>
      </c>
      <c r="J19" s="7">
        <v>2</v>
      </c>
      <c r="K19" s="7">
        <v>1</v>
      </c>
      <c r="L19" s="7">
        <v>1</v>
      </c>
      <c r="M19" s="7">
        <v>0</v>
      </c>
      <c r="N19" s="7">
        <f>K19/I19*100</f>
        <v>50</v>
      </c>
      <c r="O19" s="7">
        <f>L19/J19*100</f>
        <v>50</v>
      </c>
      <c r="P19" s="7">
        <v>2</v>
      </c>
      <c r="Q19" s="7">
        <v>4</v>
      </c>
      <c r="R19" s="7">
        <v>1</v>
      </c>
      <c r="S19" s="7">
        <v>3</v>
      </c>
      <c r="T19" s="7">
        <f t="shared" si="0"/>
        <v>2</v>
      </c>
      <c r="U19" s="11">
        <f t="shared" si="1"/>
        <v>50</v>
      </c>
      <c r="V19" s="11">
        <f t="shared" si="2"/>
        <v>75</v>
      </c>
      <c r="W19" s="4"/>
      <c r="X19" s="5">
        <f>U19</f>
        <v>50</v>
      </c>
      <c r="Y19" s="6"/>
      <c r="Z19" s="4"/>
      <c r="AA19" s="5">
        <f>V19</f>
        <v>75</v>
      </c>
      <c r="AB19" s="6"/>
    </row>
    <row r="20" spans="1:28" x14ac:dyDescent="0.2">
      <c r="A20" t="s">
        <v>28</v>
      </c>
      <c r="B20" t="s">
        <v>23</v>
      </c>
      <c r="C20">
        <v>12</v>
      </c>
      <c r="D20">
        <v>-25</v>
      </c>
      <c r="E20">
        <v>50</v>
      </c>
      <c r="F20">
        <v>0.57932326091823005</v>
      </c>
      <c r="G20">
        <v>-0.255413469305802</v>
      </c>
      <c r="H20" s="7">
        <v>0.14858599071209799</v>
      </c>
      <c r="I20" s="7">
        <v>5</v>
      </c>
      <c r="J20" s="7">
        <v>4</v>
      </c>
      <c r="K20" s="7">
        <v>0</v>
      </c>
      <c r="L20" s="7">
        <v>0</v>
      </c>
      <c r="M20" s="7">
        <v>0</v>
      </c>
      <c r="N20" s="7">
        <f>K20/I20*100</f>
        <v>0</v>
      </c>
      <c r="O20" s="7">
        <f>L20/J20*100</f>
        <v>0</v>
      </c>
      <c r="P20" s="7">
        <v>22</v>
      </c>
      <c r="Q20" s="7">
        <v>27</v>
      </c>
      <c r="R20" s="7">
        <v>0</v>
      </c>
      <c r="S20" s="7">
        <v>0</v>
      </c>
      <c r="T20" s="7">
        <f t="shared" si="0"/>
        <v>0</v>
      </c>
      <c r="U20" s="11">
        <f t="shared" si="1"/>
        <v>0</v>
      </c>
      <c r="V20" s="11">
        <f t="shared" si="2"/>
        <v>0</v>
      </c>
      <c r="W20" s="4"/>
      <c r="X20" s="5"/>
      <c r="Y20" s="6">
        <v>0</v>
      </c>
      <c r="Z20" s="4"/>
      <c r="AA20" s="5"/>
      <c r="AB20" s="6">
        <v>0</v>
      </c>
    </row>
    <row r="21" spans="1:28" x14ac:dyDescent="0.2">
      <c r="A21" t="s">
        <v>29</v>
      </c>
      <c r="B21" t="s">
        <v>23</v>
      </c>
      <c r="C21">
        <v>0</v>
      </c>
      <c r="D21">
        <v>0</v>
      </c>
      <c r="E21">
        <v>250</v>
      </c>
      <c r="F21">
        <v>0</v>
      </c>
      <c r="G21">
        <v>0</v>
      </c>
      <c r="H21" s="7">
        <v>0.74292995356049096</v>
      </c>
      <c r="I21" s="7">
        <v>6</v>
      </c>
      <c r="J21" s="7">
        <v>6</v>
      </c>
      <c r="K21" s="7">
        <v>0</v>
      </c>
      <c r="L21" s="7">
        <v>0</v>
      </c>
      <c r="M21" s="7">
        <v>0</v>
      </c>
      <c r="N21" s="7">
        <f>K21/I21*100</f>
        <v>0</v>
      </c>
      <c r="O21" s="7">
        <f>L21/J21*100</f>
        <v>0</v>
      </c>
      <c r="P21" s="7">
        <v>55</v>
      </c>
      <c r="Q21" s="7">
        <v>67</v>
      </c>
      <c r="R21" s="7">
        <v>0</v>
      </c>
      <c r="S21" s="7">
        <v>0</v>
      </c>
      <c r="T21" s="7">
        <f t="shared" si="0"/>
        <v>0</v>
      </c>
      <c r="U21" s="11">
        <f t="shared" si="1"/>
        <v>0</v>
      </c>
      <c r="V21" s="11">
        <f t="shared" si="2"/>
        <v>0</v>
      </c>
      <c r="W21" s="4">
        <f>U21</f>
        <v>0</v>
      </c>
      <c r="X21" s="5"/>
      <c r="Y21" s="6"/>
      <c r="Z21" s="4">
        <f>V20</f>
        <v>0</v>
      </c>
      <c r="AA21" s="5"/>
      <c r="AB21" s="6"/>
    </row>
    <row r="22" spans="1:28" x14ac:dyDescent="0.2">
      <c r="A22" t="s">
        <v>30</v>
      </c>
      <c r="B22" t="s">
        <v>23</v>
      </c>
      <c r="C22">
        <v>2</v>
      </c>
      <c r="D22">
        <v>2</v>
      </c>
      <c r="E22">
        <v>250</v>
      </c>
      <c r="F22">
        <v>9.6553876819705106E-2</v>
      </c>
      <c r="G22">
        <v>2.04330775444641E-2</v>
      </c>
      <c r="H22" s="7">
        <v>0.74292995356049096</v>
      </c>
      <c r="I22" s="7">
        <v>4</v>
      </c>
      <c r="J22" s="7">
        <v>5</v>
      </c>
      <c r="K22" s="7">
        <v>0</v>
      </c>
      <c r="L22" s="7">
        <v>0</v>
      </c>
      <c r="M22" s="7">
        <v>0</v>
      </c>
      <c r="N22" s="7">
        <f>K22/I22*100</f>
        <v>0</v>
      </c>
      <c r="O22" s="7">
        <f>L22/J22*100</f>
        <v>0</v>
      </c>
      <c r="P22" s="7">
        <v>37</v>
      </c>
      <c r="Q22" s="7">
        <v>47</v>
      </c>
      <c r="R22" s="7">
        <v>0</v>
      </c>
      <c r="S22" s="7">
        <v>0</v>
      </c>
      <c r="T22" s="7">
        <f t="shared" si="0"/>
        <v>0</v>
      </c>
      <c r="U22" s="11">
        <f t="shared" si="1"/>
        <v>0</v>
      </c>
      <c r="V22" s="11">
        <f t="shared" si="2"/>
        <v>0</v>
      </c>
      <c r="W22" s="4"/>
      <c r="X22" s="5">
        <f>U22</f>
        <v>0</v>
      </c>
      <c r="Y22" s="6"/>
      <c r="Z22" s="4"/>
      <c r="AA22" s="5">
        <f>V21</f>
        <v>0</v>
      </c>
      <c r="AB22" s="6"/>
    </row>
    <row r="23" spans="1:28" x14ac:dyDescent="0.2">
      <c r="A23" t="s">
        <v>31</v>
      </c>
      <c r="B23" t="s">
        <v>23</v>
      </c>
      <c r="C23">
        <v>12</v>
      </c>
      <c r="D23">
        <v>12</v>
      </c>
      <c r="E23">
        <v>250</v>
      </c>
      <c r="F23">
        <v>0.57932326091823005</v>
      </c>
      <c r="G23">
        <v>0.122598465266785</v>
      </c>
      <c r="H23" s="7">
        <v>0.74292995356049096</v>
      </c>
      <c r="I23" s="7">
        <v>4</v>
      </c>
      <c r="J23" s="7">
        <v>5</v>
      </c>
      <c r="K23" s="7">
        <v>0</v>
      </c>
      <c r="L23" s="7">
        <v>0</v>
      </c>
      <c r="M23" s="7">
        <v>0</v>
      </c>
      <c r="N23" s="7">
        <f>K23/I23*100</f>
        <v>0</v>
      </c>
      <c r="O23" s="7">
        <f>L23/J23*100</f>
        <v>0</v>
      </c>
      <c r="P23" s="7">
        <v>48</v>
      </c>
      <c r="Q23" s="7">
        <v>50</v>
      </c>
      <c r="R23" s="7">
        <v>0</v>
      </c>
      <c r="S23" s="7">
        <v>0</v>
      </c>
      <c r="T23" s="7">
        <f t="shared" si="0"/>
        <v>0</v>
      </c>
      <c r="U23" s="11">
        <f t="shared" si="1"/>
        <v>0</v>
      </c>
      <c r="V23" s="11">
        <f t="shared" si="2"/>
        <v>0</v>
      </c>
      <c r="W23" s="4"/>
      <c r="X23" s="5"/>
      <c r="Y23" s="6">
        <f>U23</f>
        <v>0</v>
      </c>
      <c r="Z23" s="4"/>
      <c r="AA23" s="5"/>
      <c r="AB23" s="6">
        <f>V22</f>
        <v>0</v>
      </c>
    </row>
    <row r="24" spans="1:28" x14ac:dyDescent="0.2">
      <c r="A24" t="s">
        <v>32</v>
      </c>
      <c r="B24" t="s">
        <v>23</v>
      </c>
      <c r="C24">
        <v>0</v>
      </c>
      <c r="D24">
        <v>25</v>
      </c>
      <c r="E24">
        <v>960</v>
      </c>
      <c r="F24">
        <v>0</v>
      </c>
      <c r="G24">
        <v>0.255413469305802</v>
      </c>
      <c r="H24" s="7">
        <v>2.85285102167229</v>
      </c>
      <c r="I24" s="7">
        <v>2</v>
      </c>
      <c r="J24" s="7">
        <v>3</v>
      </c>
      <c r="K24" s="7">
        <v>0</v>
      </c>
      <c r="L24" s="7">
        <v>0</v>
      </c>
      <c r="M24" s="7">
        <v>0</v>
      </c>
      <c r="N24" s="7">
        <f>K24/I24*100</f>
        <v>0</v>
      </c>
      <c r="O24" s="7">
        <f>L24/J24*100</f>
        <v>0</v>
      </c>
      <c r="P24" s="7">
        <v>24</v>
      </c>
      <c r="Q24" s="7">
        <v>25</v>
      </c>
      <c r="R24" s="7">
        <v>0</v>
      </c>
      <c r="S24" s="7">
        <v>0</v>
      </c>
      <c r="T24" s="7">
        <f t="shared" si="0"/>
        <v>0</v>
      </c>
      <c r="U24" s="11">
        <f t="shared" si="1"/>
        <v>0</v>
      </c>
      <c r="V24" s="11">
        <f t="shared" si="2"/>
        <v>0</v>
      </c>
      <c r="W24" s="4">
        <f>U24</f>
        <v>0</v>
      </c>
      <c r="X24" s="5"/>
      <c r="Y24" s="6"/>
      <c r="Z24" s="4">
        <v>0</v>
      </c>
      <c r="AA24" s="5"/>
      <c r="AB24" s="6"/>
    </row>
    <row r="25" spans="1:28" x14ac:dyDescent="0.2">
      <c r="A25" t="s">
        <v>33</v>
      </c>
      <c r="B25" t="s">
        <v>23</v>
      </c>
      <c r="C25">
        <v>2</v>
      </c>
      <c r="D25">
        <v>25</v>
      </c>
      <c r="E25">
        <v>960</v>
      </c>
      <c r="F25">
        <v>9.6553876819705106E-2</v>
      </c>
      <c r="G25">
        <v>0.255413469305802</v>
      </c>
      <c r="H25" s="7">
        <v>2.85285102167229</v>
      </c>
      <c r="I25" s="7">
        <v>5</v>
      </c>
      <c r="J25" s="7">
        <v>7</v>
      </c>
      <c r="K25" s="7">
        <v>0</v>
      </c>
      <c r="L25" s="7">
        <v>0</v>
      </c>
      <c r="M25" s="7">
        <v>0</v>
      </c>
      <c r="N25" s="7">
        <f>K25/I25*100</f>
        <v>0</v>
      </c>
      <c r="O25" s="7">
        <f>L25/J25*100</f>
        <v>0</v>
      </c>
      <c r="P25" s="7">
        <v>26</v>
      </c>
      <c r="Q25" s="7">
        <v>29</v>
      </c>
      <c r="R25" s="7">
        <v>0</v>
      </c>
      <c r="S25" s="7">
        <v>0</v>
      </c>
      <c r="T25" s="7">
        <f t="shared" si="0"/>
        <v>0</v>
      </c>
      <c r="U25" s="11">
        <f t="shared" si="1"/>
        <v>0</v>
      </c>
      <c r="V25" s="11">
        <f t="shared" si="2"/>
        <v>0</v>
      </c>
      <c r="W25" s="4"/>
      <c r="X25" s="5">
        <f>U25</f>
        <v>0</v>
      </c>
      <c r="Y25" s="6"/>
      <c r="Z25" s="4"/>
      <c r="AA25" s="5">
        <v>0</v>
      </c>
      <c r="AB25" s="6"/>
    </row>
    <row r="26" spans="1:28" x14ac:dyDescent="0.2">
      <c r="A26" t="s">
        <v>34</v>
      </c>
      <c r="B26" t="s">
        <v>23</v>
      </c>
      <c r="C26">
        <v>12</v>
      </c>
      <c r="D26">
        <v>25</v>
      </c>
      <c r="E26">
        <v>960</v>
      </c>
      <c r="F26">
        <v>0.57932326091823005</v>
      </c>
      <c r="G26">
        <v>0.255413469305802</v>
      </c>
      <c r="H26" s="7">
        <v>2.85285102167229</v>
      </c>
      <c r="I26" s="7">
        <v>5</v>
      </c>
      <c r="J26" s="7">
        <v>6</v>
      </c>
      <c r="K26" s="7">
        <v>0</v>
      </c>
      <c r="L26" s="7">
        <v>0</v>
      </c>
      <c r="M26" s="7">
        <v>0</v>
      </c>
      <c r="N26" s="7">
        <f>K26/I26*100</f>
        <v>0</v>
      </c>
      <c r="O26" s="7">
        <f>L26/J26*100</f>
        <v>0</v>
      </c>
      <c r="P26" s="7">
        <v>24</v>
      </c>
      <c r="Q26" s="7">
        <v>12</v>
      </c>
      <c r="R26" s="7">
        <v>0</v>
      </c>
      <c r="S26" s="7">
        <v>0</v>
      </c>
      <c r="T26" s="7">
        <f t="shared" si="0"/>
        <v>0</v>
      </c>
      <c r="U26" s="11">
        <f t="shared" si="1"/>
        <v>0</v>
      </c>
      <c r="V26" s="11">
        <f t="shared" si="2"/>
        <v>0</v>
      </c>
      <c r="W26" s="4"/>
      <c r="X26" s="5"/>
      <c r="Y26" s="6">
        <f>U26</f>
        <v>0</v>
      </c>
      <c r="Z26" s="4"/>
      <c r="AA26" s="5"/>
      <c r="AB26" s="6">
        <v>0</v>
      </c>
    </row>
    <row r="27" spans="1:28" ht="17" thickBot="1" x14ac:dyDescent="0.25">
      <c r="A27" t="s">
        <v>35</v>
      </c>
      <c r="B27" t="s">
        <v>23</v>
      </c>
      <c r="C27">
        <v>70</v>
      </c>
      <c r="D27">
        <v>70</v>
      </c>
      <c r="E27">
        <v>200</v>
      </c>
      <c r="F27">
        <v>3.37938568868968</v>
      </c>
      <c r="G27">
        <v>0.71515771405624495</v>
      </c>
      <c r="H27" s="7">
        <v>0.59434396284839297</v>
      </c>
      <c r="I27" s="7">
        <v>9</v>
      </c>
      <c r="J27" s="7">
        <v>8</v>
      </c>
      <c r="K27" s="7">
        <v>0</v>
      </c>
      <c r="L27" s="7">
        <v>0</v>
      </c>
      <c r="M27" s="7">
        <v>0</v>
      </c>
      <c r="N27" s="7">
        <f>K27/I27*100</f>
        <v>0</v>
      </c>
      <c r="O27" s="7">
        <f>L27/J27*100</f>
        <v>0</v>
      </c>
      <c r="P27" s="7">
        <v>132</v>
      </c>
      <c r="Q27" s="7">
        <v>63</v>
      </c>
      <c r="R27" s="7">
        <v>0</v>
      </c>
      <c r="S27" s="7">
        <v>0</v>
      </c>
      <c r="T27" s="7">
        <f t="shared" si="0"/>
        <v>0</v>
      </c>
      <c r="U27" s="11">
        <f t="shared" si="1"/>
        <v>0</v>
      </c>
      <c r="V27" s="11">
        <f t="shared" si="2"/>
        <v>0</v>
      </c>
      <c r="W27" s="8"/>
      <c r="X27" s="9">
        <f>U27</f>
        <v>0</v>
      </c>
      <c r="Y27" s="10"/>
      <c r="Z27" s="8"/>
      <c r="AA27" s="9">
        <v>0</v>
      </c>
      <c r="AB27" s="10"/>
    </row>
    <row r="28" spans="1:28" x14ac:dyDescent="0.2">
      <c r="A28" t="s">
        <v>36</v>
      </c>
      <c r="B28" t="s">
        <v>37</v>
      </c>
      <c r="C28">
        <v>0</v>
      </c>
      <c r="D28">
        <v>0</v>
      </c>
      <c r="E28">
        <v>0</v>
      </c>
      <c r="F28">
        <v>0</v>
      </c>
      <c r="G28">
        <v>0</v>
      </c>
      <c r="H28" s="7">
        <v>0</v>
      </c>
      <c r="I28" s="7">
        <v>19</v>
      </c>
      <c r="K28" s="7">
        <v>3</v>
      </c>
      <c r="N28" s="7">
        <f>K28/I28*100</f>
        <v>15.789473684210526</v>
      </c>
      <c r="P28" s="7">
        <v>70</v>
      </c>
      <c r="R28" s="7">
        <v>25</v>
      </c>
      <c r="U28" s="11">
        <f t="shared" si="1"/>
        <v>35.714285714285715</v>
      </c>
      <c r="W28" s="7">
        <f>SUM(W2:W27)</f>
        <v>33.472222222222221</v>
      </c>
      <c r="X28" s="7">
        <f t="shared" ref="X28:AB28" si="3">SUM(X2:X27)</f>
        <v>139.04761904761904</v>
      </c>
      <c r="Y28" s="7">
        <f t="shared" si="3"/>
        <v>74.249669417278795</v>
      </c>
      <c r="Z28" s="7">
        <f t="shared" si="3"/>
        <v>14.482591876208899</v>
      </c>
      <c r="AA28" s="7">
        <f t="shared" si="3"/>
        <v>150.53221288515405</v>
      </c>
      <c r="AB28" s="7">
        <f t="shared" si="3"/>
        <v>55.556478405315616</v>
      </c>
    </row>
    <row r="29" spans="1:28" x14ac:dyDescent="0.2">
      <c r="A29" t="s">
        <v>38</v>
      </c>
      <c r="B29" t="s">
        <v>37</v>
      </c>
      <c r="C29">
        <v>2</v>
      </c>
      <c r="D29">
        <v>2</v>
      </c>
      <c r="E29">
        <v>0</v>
      </c>
      <c r="F29">
        <v>9.6553876819705106E-2</v>
      </c>
      <c r="G29">
        <v>2.04330775444641E-2</v>
      </c>
      <c r="H29" s="7">
        <v>0</v>
      </c>
      <c r="I29" s="7">
        <v>12</v>
      </c>
      <c r="K29" s="7">
        <v>2</v>
      </c>
      <c r="N29" s="7">
        <f>K29/I29*100</f>
        <v>16.666666666666664</v>
      </c>
      <c r="P29" s="7">
        <v>50</v>
      </c>
      <c r="R29" s="7">
        <v>5</v>
      </c>
      <c r="T29" s="7">
        <f>SUM(T2:T27)</f>
        <v>1</v>
      </c>
      <c r="U29" s="11">
        <f t="shared" si="1"/>
        <v>10</v>
      </c>
    </row>
    <row r="30" spans="1:28" x14ac:dyDescent="0.2">
      <c r="A30" t="s">
        <v>39</v>
      </c>
      <c r="B30" t="s">
        <v>37</v>
      </c>
      <c r="C30">
        <v>12</v>
      </c>
      <c r="D30">
        <v>12</v>
      </c>
      <c r="E30">
        <v>0</v>
      </c>
      <c r="F30">
        <v>0.57932326091823005</v>
      </c>
      <c r="G30">
        <v>0.122598465266785</v>
      </c>
      <c r="H30" s="7">
        <v>0</v>
      </c>
      <c r="I30" s="7">
        <v>4</v>
      </c>
      <c r="K30" s="7">
        <v>0</v>
      </c>
      <c r="N30" s="7">
        <f>K30/I30*100</f>
        <v>0</v>
      </c>
      <c r="P30" s="7">
        <v>17</v>
      </c>
      <c r="R30" s="7">
        <v>0</v>
      </c>
      <c r="U30" s="11">
        <f t="shared" si="1"/>
        <v>0</v>
      </c>
      <c r="V30" s="11" t="s">
        <v>91</v>
      </c>
      <c r="W30" s="7">
        <f>SUM(W2:W14)</f>
        <v>33.472222222222221</v>
      </c>
      <c r="X30" s="7">
        <f t="shared" ref="X30:AB30" si="4">SUM(X2:X14)</f>
        <v>39.047619047619051</v>
      </c>
      <c r="Y30" s="7">
        <f t="shared" si="4"/>
        <v>32.14440625938407</v>
      </c>
      <c r="Z30" s="7">
        <f t="shared" si="4"/>
        <v>10.227272727272728</v>
      </c>
      <c r="AA30" s="7">
        <f t="shared" si="4"/>
        <v>45.53221288515406</v>
      </c>
      <c r="AB30" s="7">
        <f t="shared" si="4"/>
        <v>43.056478405315616</v>
      </c>
    </row>
    <row r="31" spans="1:28" x14ac:dyDescent="0.2">
      <c r="A31" t="s">
        <v>40</v>
      </c>
      <c r="B31" t="s">
        <v>37</v>
      </c>
      <c r="C31">
        <v>0</v>
      </c>
      <c r="D31">
        <v>14</v>
      </c>
      <c r="E31">
        <v>50</v>
      </c>
      <c r="F31">
        <v>0</v>
      </c>
      <c r="G31">
        <v>0.143031542811249</v>
      </c>
      <c r="H31" s="7">
        <v>0.14858599071209799</v>
      </c>
      <c r="I31" s="7">
        <v>15</v>
      </c>
      <c r="K31" s="7">
        <v>2</v>
      </c>
      <c r="N31" s="7">
        <f>K31/I31*100</f>
        <v>13.333333333333334</v>
      </c>
      <c r="P31" s="7">
        <v>95</v>
      </c>
      <c r="R31" s="7">
        <v>24</v>
      </c>
      <c r="U31" s="11">
        <f t="shared" si="1"/>
        <v>25.263157894736842</v>
      </c>
      <c r="V31" s="11" t="s">
        <v>92</v>
      </c>
      <c r="W31" s="7">
        <f>SUM(W15:W27)</f>
        <v>0</v>
      </c>
      <c r="X31" s="7">
        <f t="shared" ref="X31:AB31" si="5">SUM(X15:X27)</f>
        <v>100</v>
      </c>
      <c r="Y31" s="7">
        <f t="shared" si="5"/>
        <v>42.105263157894733</v>
      </c>
      <c r="Z31" s="7">
        <f t="shared" si="5"/>
        <v>4.2553191489361701</v>
      </c>
      <c r="AA31" s="7">
        <f t="shared" si="5"/>
        <v>105</v>
      </c>
      <c r="AB31" s="7">
        <f t="shared" si="5"/>
        <v>12.5</v>
      </c>
    </row>
    <row r="32" spans="1:28" x14ac:dyDescent="0.2">
      <c r="A32" t="s">
        <v>41</v>
      </c>
      <c r="B32" t="s">
        <v>37</v>
      </c>
      <c r="C32">
        <v>2</v>
      </c>
      <c r="D32">
        <v>12</v>
      </c>
      <c r="E32">
        <v>50</v>
      </c>
      <c r="F32">
        <v>9.6553876819705106E-2</v>
      </c>
      <c r="G32">
        <v>0.122598465266785</v>
      </c>
      <c r="H32" s="7">
        <v>0.14858599071209799</v>
      </c>
      <c r="I32" s="7">
        <v>14</v>
      </c>
      <c r="K32" s="7">
        <v>3</v>
      </c>
      <c r="N32" s="7">
        <f>K32/I32*100</f>
        <v>21.428571428571427</v>
      </c>
      <c r="P32" s="7">
        <v>61</v>
      </c>
      <c r="R32" s="7">
        <v>8</v>
      </c>
      <c r="U32" s="11">
        <f t="shared" si="1"/>
        <v>13.114754098360656</v>
      </c>
    </row>
    <row r="33" spans="1:21" x14ac:dyDescent="0.2">
      <c r="A33" t="s">
        <v>42</v>
      </c>
      <c r="B33" t="s">
        <v>37</v>
      </c>
      <c r="C33">
        <v>12</v>
      </c>
      <c r="D33">
        <v>2</v>
      </c>
      <c r="E33">
        <v>50</v>
      </c>
      <c r="F33">
        <v>0.57932326091823005</v>
      </c>
      <c r="G33">
        <v>2.04330775444641E-2</v>
      </c>
      <c r="H33" s="7">
        <v>0.14858599071209799</v>
      </c>
      <c r="I33" s="7">
        <v>11</v>
      </c>
      <c r="K33" s="7">
        <v>2</v>
      </c>
      <c r="N33" s="7">
        <f>K33/I33*100</f>
        <v>18.181818181818183</v>
      </c>
      <c r="P33" s="7">
        <v>52</v>
      </c>
      <c r="R33" s="7">
        <v>4</v>
      </c>
      <c r="U33" s="11">
        <f t="shared" si="1"/>
        <v>7.6923076923076925</v>
      </c>
    </row>
    <row r="34" spans="1:21" x14ac:dyDescent="0.2">
      <c r="A34" t="s">
        <v>43</v>
      </c>
      <c r="B34" t="s">
        <v>37</v>
      </c>
      <c r="C34">
        <v>0</v>
      </c>
      <c r="D34">
        <v>0</v>
      </c>
      <c r="E34">
        <v>250</v>
      </c>
      <c r="F34">
        <v>0</v>
      </c>
      <c r="G34">
        <v>0</v>
      </c>
      <c r="H34" s="7">
        <v>0.74292995356049096</v>
      </c>
      <c r="I34" s="7">
        <v>21</v>
      </c>
      <c r="K34" s="7">
        <v>4</v>
      </c>
      <c r="N34" s="7">
        <f>K34/I34*100</f>
        <v>19.047619047619047</v>
      </c>
      <c r="P34" s="7">
        <v>79</v>
      </c>
      <c r="R34" s="7">
        <v>20</v>
      </c>
      <c r="U34" s="11">
        <f t="shared" si="1"/>
        <v>25.316455696202532</v>
      </c>
    </row>
    <row r="35" spans="1:21" x14ac:dyDescent="0.2">
      <c r="A35" t="s">
        <v>44</v>
      </c>
      <c r="B35" t="s">
        <v>37</v>
      </c>
      <c r="C35">
        <v>2</v>
      </c>
      <c r="D35">
        <v>2</v>
      </c>
      <c r="E35">
        <v>250</v>
      </c>
      <c r="F35">
        <v>9.6553876819705106E-2</v>
      </c>
      <c r="G35">
        <v>2.04330775444641E-2</v>
      </c>
      <c r="H35" s="7">
        <v>0.74292995356049096</v>
      </c>
      <c r="I35" s="7">
        <v>9</v>
      </c>
      <c r="K35" s="7">
        <v>3</v>
      </c>
      <c r="N35" s="7">
        <f>K35/I35*100</f>
        <v>33.333333333333329</v>
      </c>
      <c r="P35" s="7">
        <v>43</v>
      </c>
      <c r="R35" s="7">
        <v>12</v>
      </c>
      <c r="U35" s="11">
        <f t="shared" si="1"/>
        <v>27.906976744186046</v>
      </c>
    </row>
    <row r="36" spans="1:21" x14ac:dyDescent="0.2">
      <c r="A36" t="s">
        <v>45</v>
      </c>
      <c r="B36" t="s">
        <v>37</v>
      </c>
      <c r="C36">
        <v>12</v>
      </c>
      <c r="D36">
        <v>12</v>
      </c>
      <c r="E36">
        <v>250</v>
      </c>
      <c r="F36">
        <v>0.57932326091823005</v>
      </c>
      <c r="G36">
        <v>0.122598465266785</v>
      </c>
      <c r="H36" s="7">
        <v>0.74292995356049096</v>
      </c>
      <c r="I36" s="7">
        <v>7</v>
      </c>
      <c r="K36" s="7">
        <v>2</v>
      </c>
      <c r="N36" s="7">
        <f>K36/I36*100</f>
        <v>28.571428571428569</v>
      </c>
      <c r="P36" s="7">
        <v>18</v>
      </c>
      <c r="R36" s="7">
        <v>7</v>
      </c>
      <c r="U36" s="11">
        <f t="shared" si="1"/>
        <v>38.888888888888893</v>
      </c>
    </row>
    <row r="37" spans="1:21" x14ac:dyDescent="0.2">
      <c r="A37" t="s">
        <v>46</v>
      </c>
      <c r="B37" t="s">
        <v>37</v>
      </c>
      <c r="C37">
        <v>0</v>
      </c>
      <c r="D37">
        <v>80</v>
      </c>
      <c r="E37">
        <v>400</v>
      </c>
      <c r="F37">
        <v>0</v>
      </c>
      <c r="G37">
        <v>0.81732310177856504</v>
      </c>
      <c r="H37" s="7">
        <v>1.1886879256967899</v>
      </c>
      <c r="I37" s="7">
        <v>20</v>
      </c>
      <c r="K37" s="7">
        <v>2</v>
      </c>
      <c r="N37" s="7">
        <f>K37/I37*100</f>
        <v>10</v>
      </c>
      <c r="P37" s="7">
        <v>110</v>
      </c>
      <c r="R37" s="7">
        <v>27</v>
      </c>
      <c r="U37" s="11">
        <f t="shared" si="1"/>
        <v>24.545454545454547</v>
      </c>
    </row>
    <row r="38" spans="1:21" x14ac:dyDescent="0.2">
      <c r="A38" t="s">
        <v>47</v>
      </c>
      <c r="B38" t="s">
        <v>37</v>
      </c>
      <c r="C38">
        <v>2</v>
      </c>
      <c r="D38">
        <v>78</v>
      </c>
      <c r="E38">
        <v>400</v>
      </c>
      <c r="F38">
        <v>9.6553876819705106E-2</v>
      </c>
      <c r="G38">
        <v>0.79689002423410105</v>
      </c>
      <c r="H38" s="7">
        <v>1.1886879256967899</v>
      </c>
      <c r="I38" s="7">
        <v>11</v>
      </c>
      <c r="K38" s="7">
        <v>2</v>
      </c>
      <c r="N38" s="7">
        <f>K38/I38*100</f>
        <v>18.181818181818183</v>
      </c>
      <c r="P38" s="7">
        <v>76</v>
      </c>
      <c r="R38" s="7">
        <v>20</v>
      </c>
      <c r="U38" s="11">
        <f t="shared" si="1"/>
        <v>26.315789473684209</v>
      </c>
    </row>
    <row r="39" spans="1:21" x14ac:dyDescent="0.2">
      <c r="A39" t="s">
        <v>48</v>
      </c>
      <c r="B39" t="s">
        <v>37</v>
      </c>
      <c r="C39">
        <v>12</v>
      </c>
      <c r="D39">
        <v>68</v>
      </c>
      <c r="E39">
        <v>400</v>
      </c>
      <c r="F39">
        <v>0.57932326091823005</v>
      </c>
      <c r="G39">
        <v>0.69472463651178096</v>
      </c>
      <c r="H39" s="7">
        <v>1.1886879256967899</v>
      </c>
      <c r="I39" s="7">
        <v>14</v>
      </c>
      <c r="K39" s="7">
        <v>2</v>
      </c>
      <c r="N39" s="7">
        <f>K39/I39*100</f>
        <v>14.285714285714285</v>
      </c>
      <c r="P39" s="7">
        <v>80</v>
      </c>
      <c r="R39" s="7">
        <v>16</v>
      </c>
      <c r="U39" s="11">
        <f t="shared" si="1"/>
        <v>20</v>
      </c>
    </row>
    <row r="40" spans="1:21" x14ac:dyDescent="0.2">
      <c r="A40" t="s">
        <v>49</v>
      </c>
      <c r="B40" t="s">
        <v>37</v>
      </c>
      <c r="C40">
        <v>70</v>
      </c>
      <c r="D40">
        <v>124</v>
      </c>
      <c r="E40">
        <v>50</v>
      </c>
      <c r="F40">
        <v>3.37938568868968</v>
      </c>
      <c r="G40">
        <v>1.2668508077567799</v>
      </c>
      <c r="H40" s="7">
        <v>0.14858599071209799</v>
      </c>
      <c r="I40" s="7">
        <v>13</v>
      </c>
      <c r="K40" s="7">
        <v>2</v>
      </c>
      <c r="N40" s="7">
        <f>K40/I40*100</f>
        <v>15.384615384615385</v>
      </c>
      <c r="P40" s="7">
        <v>61</v>
      </c>
      <c r="R40" s="7">
        <v>14</v>
      </c>
      <c r="U40" s="11">
        <f>R40/P40*100</f>
        <v>22.950819672131146</v>
      </c>
    </row>
    <row r="41" spans="1:21" x14ac:dyDescent="0.2">
      <c r="A41" t="s">
        <v>50</v>
      </c>
      <c r="B41" t="s">
        <v>8</v>
      </c>
      <c r="C41">
        <v>0</v>
      </c>
      <c r="D41">
        <v>0</v>
      </c>
      <c r="E41">
        <v>0</v>
      </c>
      <c r="F41">
        <v>0</v>
      </c>
      <c r="G41">
        <v>0</v>
      </c>
      <c r="H41" s="7">
        <v>0</v>
      </c>
      <c r="I41" s="7">
        <v>9</v>
      </c>
      <c r="K41" s="7">
        <v>0</v>
      </c>
      <c r="N41" s="7">
        <f t="shared" ref="N41:N66" si="6">K41/I41*100</f>
        <v>0</v>
      </c>
      <c r="P41" s="7">
        <v>40</v>
      </c>
      <c r="R41" s="7">
        <v>0</v>
      </c>
      <c r="U41" s="11">
        <f t="shared" ref="U41:U66" si="7">R41/P41*100</f>
        <v>0</v>
      </c>
    </row>
    <row r="42" spans="1:21" x14ac:dyDescent="0.2">
      <c r="A42" t="s">
        <v>51</v>
      </c>
      <c r="B42" t="s">
        <v>8</v>
      </c>
      <c r="C42">
        <v>2</v>
      </c>
      <c r="D42">
        <v>0</v>
      </c>
      <c r="E42">
        <v>0</v>
      </c>
      <c r="F42">
        <v>9.6553876819705106E-2</v>
      </c>
      <c r="G42">
        <v>0</v>
      </c>
      <c r="H42" s="7">
        <v>0</v>
      </c>
      <c r="I42" s="7">
        <v>5</v>
      </c>
      <c r="K42" s="7">
        <v>0</v>
      </c>
      <c r="N42" s="7">
        <f t="shared" si="6"/>
        <v>0</v>
      </c>
      <c r="P42" s="7">
        <v>22</v>
      </c>
      <c r="R42" s="7">
        <v>0</v>
      </c>
      <c r="U42" s="11">
        <f t="shared" si="7"/>
        <v>0</v>
      </c>
    </row>
    <row r="43" spans="1:21" x14ac:dyDescent="0.2">
      <c r="A43" t="s">
        <v>52</v>
      </c>
      <c r="B43" t="s">
        <v>8</v>
      </c>
      <c r="C43">
        <v>12</v>
      </c>
      <c r="D43">
        <v>0</v>
      </c>
      <c r="E43">
        <v>0</v>
      </c>
      <c r="F43">
        <v>0.57932326091823005</v>
      </c>
      <c r="G43">
        <v>0</v>
      </c>
      <c r="H43" s="7">
        <v>0</v>
      </c>
      <c r="I43" s="7">
        <v>7</v>
      </c>
      <c r="K43" s="7">
        <v>0</v>
      </c>
      <c r="N43" s="7">
        <f t="shared" si="6"/>
        <v>0</v>
      </c>
      <c r="P43" s="7">
        <v>25</v>
      </c>
      <c r="R43" s="7">
        <v>0</v>
      </c>
      <c r="U43" s="11">
        <f t="shared" si="7"/>
        <v>0</v>
      </c>
    </row>
    <row r="44" spans="1:21" x14ac:dyDescent="0.2">
      <c r="A44" t="s">
        <v>53</v>
      </c>
      <c r="B44" t="s">
        <v>12</v>
      </c>
      <c r="C44">
        <v>0</v>
      </c>
      <c r="D44">
        <v>0</v>
      </c>
      <c r="E44">
        <v>0</v>
      </c>
      <c r="F44">
        <v>0</v>
      </c>
      <c r="G44">
        <v>0</v>
      </c>
      <c r="H44" s="7">
        <v>0</v>
      </c>
      <c r="I44" s="7">
        <v>15</v>
      </c>
      <c r="K44" s="7">
        <v>1</v>
      </c>
      <c r="N44" s="7">
        <f t="shared" si="6"/>
        <v>6.666666666666667</v>
      </c>
      <c r="P44" s="7">
        <v>88</v>
      </c>
      <c r="R44" s="7">
        <v>9</v>
      </c>
      <c r="U44" s="11">
        <f t="shared" si="7"/>
        <v>10.227272727272728</v>
      </c>
    </row>
    <row r="45" spans="1:21" x14ac:dyDescent="0.2">
      <c r="A45" t="s">
        <v>54</v>
      </c>
      <c r="B45" t="s">
        <v>12</v>
      </c>
      <c r="C45">
        <v>2</v>
      </c>
      <c r="D45">
        <v>2</v>
      </c>
      <c r="E45">
        <v>0</v>
      </c>
      <c r="F45">
        <v>9.6553876819705106E-2</v>
      </c>
      <c r="G45">
        <v>2.04330775444641E-2</v>
      </c>
      <c r="H45" s="7">
        <v>0</v>
      </c>
      <c r="I45" s="7">
        <v>10</v>
      </c>
      <c r="K45" s="7">
        <v>1</v>
      </c>
      <c r="N45" s="7">
        <f t="shared" si="6"/>
        <v>10</v>
      </c>
      <c r="P45" s="7">
        <v>48</v>
      </c>
      <c r="R45" s="7">
        <v>12</v>
      </c>
      <c r="U45" s="11">
        <f t="shared" si="7"/>
        <v>25</v>
      </c>
    </row>
    <row r="46" spans="1:21" x14ac:dyDescent="0.2">
      <c r="A46" t="s">
        <v>55</v>
      </c>
      <c r="B46" t="s">
        <v>12</v>
      </c>
      <c r="C46">
        <v>12</v>
      </c>
      <c r="D46">
        <v>12</v>
      </c>
      <c r="E46">
        <v>0</v>
      </c>
      <c r="F46">
        <v>0.57932326091823005</v>
      </c>
      <c r="G46">
        <v>0.122598465266785</v>
      </c>
      <c r="H46" s="7">
        <v>0</v>
      </c>
      <c r="I46" s="7">
        <v>12</v>
      </c>
      <c r="K46" s="7">
        <v>2</v>
      </c>
      <c r="N46" s="7">
        <f t="shared" si="6"/>
        <v>16.666666666666664</v>
      </c>
      <c r="P46" s="7">
        <v>56</v>
      </c>
      <c r="R46" s="7">
        <v>8</v>
      </c>
      <c r="U46" s="11">
        <f t="shared" si="7"/>
        <v>14.285714285714285</v>
      </c>
    </row>
    <row r="47" spans="1:21" x14ac:dyDescent="0.2">
      <c r="A47" t="s">
        <v>56</v>
      </c>
      <c r="B47" t="s">
        <v>12</v>
      </c>
      <c r="C47">
        <v>0</v>
      </c>
      <c r="D47">
        <v>0</v>
      </c>
      <c r="E47">
        <v>0</v>
      </c>
      <c r="F47">
        <v>0</v>
      </c>
      <c r="G47">
        <v>0</v>
      </c>
      <c r="H47" s="7">
        <v>0</v>
      </c>
      <c r="I47" s="7">
        <v>12</v>
      </c>
      <c r="K47" s="7">
        <v>0</v>
      </c>
      <c r="N47" s="7">
        <f t="shared" si="6"/>
        <v>0</v>
      </c>
      <c r="P47" s="7">
        <v>67</v>
      </c>
      <c r="R47" s="7">
        <v>0</v>
      </c>
      <c r="U47" s="11">
        <f t="shared" si="7"/>
        <v>0</v>
      </c>
    </row>
    <row r="48" spans="1:21" x14ac:dyDescent="0.2">
      <c r="A48" t="s">
        <v>57</v>
      </c>
      <c r="B48" t="s">
        <v>12</v>
      </c>
      <c r="C48">
        <v>2</v>
      </c>
      <c r="D48">
        <v>2</v>
      </c>
      <c r="E48">
        <v>0</v>
      </c>
      <c r="F48">
        <v>9.6553876819705106E-2</v>
      </c>
      <c r="G48">
        <v>2.04330775444641E-2</v>
      </c>
      <c r="H48" s="7">
        <v>0</v>
      </c>
      <c r="I48" s="7">
        <v>11</v>
      </c>
      <c r="K48" s="7">
        <v>1</v>
      </c>
      <c r="N48" s="7">
        <f t="shared" si="6"/>
        <v>9.0909090909090917</v>
      </c>
      <c r="P48" s="7">
        <v>35</v>
      </c>
      <c r="R48" s="7">
        <v>6</v>
      </c>
      <c r="U48" s="11">
        <f t="shared" si="7"/>
        <v>17.142857142857142</v>
      </c>
    </row>
    <row r="49" spans="1:21" x14ac:dyDescent="0.2">
      <c r="A49" t="s">
        <v>58</v>
      </c>
      <c r="B49" t="s">
        <v>12</v>
      </c>
      <c r="C49">
        <v>12</v>
      </c>
      <c r="D49">
        <v>12</v>
      </c>
      <c r="E49">
        <v>0</v>
      </c>
      <c r="F49">
        <v>0.57932326091823005</v>
      </c>
      <c r="G49">
        <v>0.122598465266785</v>
      </c>
      <c r="H49" s="7">
        <v>0</v>
      </c>
      <c r="I49" s="7">
        <v>11</v>
      </c>
      <c r="K49" s="7">
        <v>1</v>
      </c>
      <c r="N49" s="7">
        <f t="shared" si="6"/>
        <v>9.0909090909090917</v>
      </c>
      <c r="P49" s="7">
        <v>35</v>
      </c>
      <c r="R49" s="7">
        <v>6</v>
      </c>
      <c r="U49" s="11">
        <f t="shared" si="7"/>
        <v>17.142857142857142</v>
      </c>
    </row>
    <row r="50" spans="1:21" x14ac:dyDescent="0.2">
      <c r="A50" t="s">
        <v>59</v>
      </c>
      <c r="B50" t="s">
        <v>12</v>
      </c>
      <c r="C50">
        <v>0</v>
      </c>
      <c r="D50">
        <v>50</v>
      </c>
      <c r="E50">
        <v>50</v>
      </c>
      <c r="F50">
        <v>0</v>
      </c>
      <c r="G50">
        <v>0.510826938611603</v>
      </c>
      <c r="H50" s="7">
        <v>0.14858599071209799</v>
      </c>
      <c r="I50" s="7">
        <v>9</v>
      </c>
      <c r="K50" s="7">
        <v>0</v>
      </c>
      <c r="N50" s="7">
        <f t="shared" si="6"/>
        <v>0</v>
      </c>
      <c r="P50" s="7">
        <v>70</v>
      </c>
      <c r="R50" s="7">
        <v>0</v>
      </c>
      <c r="U50" s="11">
        <f t="shared" si="7"/>
        <v>0</v>
      </c>
    </row>
    <row r="51" spans="1:21" x14ac:dyDescent="0.2">
      <c r="A51" t="s">
        <v>60</v>
      </c>
      <c r="B51" t="s">
        <v>12</v>
      </c>
      <c r="C51">
        <v>2</v>
      </c>
      <c r="D51">
        <v>50</v>
      </c>
      <c r="E51">
        <v>50</v>
      </c>
      <c r="F51">
        <v>9.6553876819705106E-2</v>
      </c>
      <c r="G51">
        <v>0.510826938611603</v>
      </c>
      <c r="H51" s="7">
        <v>0.14858599071209799</v>
      </c>
      <c r="I51" s="7">
        <v>11</v>
      </c>
      <c r="K51" s="7">
        <v>1</v>
      </c>
      <c r="N51" s="7">
        <f t="shared" si="6"/>
        <v>9.0909090909090917</v>
      </c>
      <c r="P51" s="7">
        <v>51</v>
      </c>
      <c r="R51" s="7">
        <v>1</v>
      </c>
      <c r="U51" s="11">
        <f t="shared" si="7"/>
        <v>1.9607843137254901</v>
      </c>
    </row>
    <row r="52" spans="1:21" x14ac:dyDescent="0.2">
      <c r="A52" t="s">
        <v>61</v>
      </c>
      <c r="B52" t="s">
        <v>12</v>
      </c>
      <c r="C52">
        <v>12</v>
      </c>
      <c r="D52">
        <v>50</v>
      </c>
      <c r="E52">
        <v>50</v>
      </c>
      <c r="F52">
        <v>0.57932326091823005</v>
      </c>
      <c r="G52">
        <v>0.510826938611603</v>
      </c>
      <c r="H52" s="7">
        <v>0.14858599071209799</v>
      </c>
      <c r="I52" s="7">
        <v>9</v>
      </c>
      <c r="K52" s="7">
        <v>1</v>
      </c>
      <c r="N52" s="7">
        <f t="shared" si="6"/>
        <v>11.111111111111111</v>
      </c>
      <c r="P52" s="7">
        <v>48</v>
      </c>
      <c r="R52" s="7">
        <v>6</v>
      </c>
      <c r="U52" s="11">
        <f t="shared" si="7"/>
        <v>12.5</v>
      </c>
    </row>
    <row r="53" spans="1:21" x14ac:dyDescent="0.2">
      <c r="A53" t="s">
        <v>62</v>
      </c>
      <c r="B53" t="s">
        <v>12</v>
      </c>
      <c r="C53">
        <v>0</v>
      </c>
      <c r="D53">
        <v>250</v>
      </c>
      <c r="E53">
        <v>250</v>
      </c>
      <c r="F53">
        <v>0</v>
      </c>
      <c r="G53">
        <v>2.5541346930580202</v>
      </c>
      <c r="H53" s="7">
        <v>0.74292995356049096</v>
      </c>
      <c r="I53" s="7">
        <v>13</v>
      </c>
      <c r="K53" s="7">
        <v>1</v>
      </c>
      <c r="N53" s="7">
        <f t="shared" si="6"/>
        <v>7.6923076923076925</v>
      </c>
      <c r="P53" s="7">
        <v>70</v>
      </c>
      <c r="R53" s="7">
        <v>1</v>
      </c>
      <c r="U53" s="11">
        <f t="shared" si="7"/>
        <v>1.4285714285714286</v>
      </c>
    </row>
    <row r="54" spans="1:21" x14ac:dyDescent="0.2">
      <c r="A54" t="s">
        <v>63</v>
      </c>
      <c r="B54" t="s">
        <v>23</v>
      </c>
      <c r="C54">
        <v>2</v>
      </c>
      <c r="D54">
        <v>250</v>
      </c>
      <c r="E54">
        <v>250</v>
      </c>
      <c r="F54">
        <v>9.6553876819705106E-2</v>
      </c>
      <c r="G54">
        <v>2.5541346930580202</v>
      </c>
      <c r="H54" s="7">
        <v>0.74292995356049096</v>
      </c>
      <c r="I54" s="7">
        <v>4</v>
      </c>
      <c r="K54" s="7">
        <v>0</v>
      </c>
      <c r="N54" s="7">
        <f t="shared" si="6"/>
        <v>0</v>
      </c>
      <c r="P54" s="7">
        <v>9</v>
      </c>
      <c r="R54" s="7">
        <v>0</v>
      </c>
      <c r="U54" s="11">
        <f t="shared" si="7"/>
        <v>0</v>
      </c>
    </row>
    <row r="55" spans="1:21" x14ac:dyDescent="0.2">
      <c r="A55" t="s">
        <v>64</v>
      </c>
      <c r="B55" t="s">
        <v>23</v>
      </c>
      <c r="C55">
        <v>12</v>
      </c>
      <c r="D55">
        <v>250</v>
      </c>
      <c r="E55">
        <v>250</v>
      </c>
      <c r="F55">
        <v>0.57932326091823005</v>
      </c>
      <c r="G55">
        <v>2.5541346930580202</v>
      </c>
      <c r="H55" s="7">
        <v>0.74292995356049096</v>
      </c>
      <c r="I55" s="7">
        <v>7</v>
      </c>
      <c r="K55" s="7">
        <v>1</v>
      </c>
      <c r="N55" s="7">
        <f t="shared" si="6"/>
        <v>14.285714285714285</v>
      </c>
      <c r="P55" s="7">
        <v>20</v>
      </c>
      <c r="R55" s="7">
        <v>6</v>
      </c>
      <c r="U55" s="11">
        <f t="shared" si="7"/>
        <v>30</v>
      </c>
    </row>
    <row r="56" spans="1:21" x14ac:dyDescent="0.2">
      <c r="A56" t="s">
        <v>65</v>
      </c>
      <c r="B56" t="s">
        <v>23</v>
      </c>
      <c r="C56">
        <v>70</v>
      </c>
      <c r="D56">
        <v>293</v>
      </c>
      <c r="E56">
        <v>300</v>
      </c>
      <c r="F56">
        <v>3.37938568868968</v>
      </c>
      <c r="G56">
        <v>2.9934458602639999</v>
      </c>
      <c r="H56" s="7">
        <v>0.89151594427258896</v>
      </c>
      <c r="I56" s="7">
        <v>7</v>
      </c>
      <c r="K56" s="7">
        <v>1</v>
      </c>
      <c r="N56" s="7">
        <f t="shared" si="6"/>
        <v>14.285714285714285</v>
      </c>
      <c r="P56" s="7">
        <v>16</v>
      </c>
      <c r="R56" s="7">
        <v>2</v>
      </c>
      <c r="U56" s="11">
        <f t="shared" si="7"/>
        <v>12.5</v>
      </c>
    </row>
    <row r="57" spans="1:21" x14ac:dyDescent="0.2">
      <c r="A57" t="s">
        <v>66</v>
      </c>
      <c r="B57" t="s">
        <v>23</v>
      </c>
      <c r="C57">
        <v>0</v>
      </c>
      <c r="D57">
        <v>-25</v>
      </c>
      <c r="E57">
        <v>50</v>
      </c>
      <c r="F57">
        <v>0</v>
      </c>
      <c r="G57">
        <v>-0.255413469305802</v>
      </c>
      <c r="H57" s="7">
        <v>0.14858599071209799</v>
      </c>
      <c r="I57" s="7">
        <v>8</v>
      </c>
      <c r="K57" s="7">
        <v>1</v>
      </c>
      <c r="N57" s="7">
        <f t="shared" si="6"/>
        <v>12.5</v>
      </c>
      <c r="P57" s="7">
        <v>47</v>
      </c>
      <c r="R57" s="7">
        <v>2</v>
      </c>
      <c r="U57" s="11">
        <f t="shared" si="7"/>
        <v>4.2553191489361701</v>
      </c>
    </row>
    <row r="58" spans="1:21" x14ac:dyDescent="0.2">
      <c r="A58" t="s">
        <v>67</v>
      </c>
      <c r="B58" t="s">
        <v>23</v>
      </c>
      <c r="C58">
        <v>2</v>
      </c>
      <c r="D58">
        <v>-25</v>
      </c>
      <c r="E58">
        <v>50</v>
      </c>
      <c r="F58">
        <v>9.6553876819705106E-2</v>
      </c>
      <c r="G58">
        <v>-0.255413469305802</v>
      </c>
      <c r="H58" s="7">
        <v>0.14858599071209799</v>
      </c>
      <c r="I58" s="7">
        <v>2</v>
      </c>
      <c r="K58" s="7">
        <v>1</v>
      </c>
      <c r="N58" s="7">
        <f t="shared" si="6"/>
        <v>50</v>
      </c>
      <c r="P58" s="7">
        <v>4</v>
      </c>
      <c r="R58" s="7">
        <v>3</v>
      </c>
      <c r="U58" s="11">
        <f t="shared" si="7"/>
        <v>75</v>
      </c>
    </row>
    <row r="59" spans="1:21" x14ac:dyDescent="0.2">
      <c r="A59" t="s">
        <v>68</v>
      </c>
      <c r="B59" t="s">
        <v>23</v>
      </c>
      <c r="C59">
        <v>12</v>
      </c>
      <c r="D59">
        <v>-25</v>
      </c>
      <c r="E59">
        <v>50</v>
      </c>
      <c r="F59">
        <v>0.57932326091823005</v>
      </c>
      <c r="G59">
        <v>-0.255413469305802</v>
      </c>
      <c r="H59" s="7">
        <v>0.14858599071209799</v>
      </c>
      <c r="I59" s="7">
        <v>4</v>
      </c>
      <c r="K59" s="7">
        <v>0</v>
      </c>
      <c r="N59" s="7">
        <f t="shared" si="6"/>
        <v>0</v>
      </c>
      <c r="P59" s="7">
        <v>27</v>
      </c>
      <c r="R59" s="7">
        <v>0</v>
      </c>
      <c r="U59" s="11">
        <f t="shared" si="7"/>
        <v>0</v>
      </c>
    </row>
    <row r="60" spans="1:21" x14ac:dyDescent="0.2">
      <c r="A60" t="s">
        <v>69</v>
      </c>
      <c r="B60" t="s">
        <v>23</v>
      </c>
      <c r="C60">
        <v>0</v>
      </c>
      <c r="D60">
        <v>0</v>
      </c>
      <c r="E60">
        <v>250</v>
      </c>
      <c r="F60">
        <v>0</v>
      </c>
      <c r="G60">
        <v>0</v>
      </c>
      <c r="H60" s="7">
        <v>0.74292995356049096</v>
      </c>
      <c r="I60" s="7">
        <v>6</v>
      </c>
      <c r="K60" s="7">
        <v>0</v>
      </c>
      <c r="N60" s="7">
        <f t="shared" si="6"/>
        <v>0</v>
      </c>
      <c r="P60" s="7">
        <v>67</v>
      </c>
      <c r="R60" s="7">
        <v>0</v>
      </c>
      <c r="U60" s="11">
        <f t="shared" si="7"/>
        <v>0</v>
      </c>
    </row>
    <row r="61" spans="1:21" x14ac:dyDescent="0.2">
      <c r="A61" t="s">
        <v>70</v>
      </c>
      <c r="B61" t="s">
        <v>23</v>
      </c>
      <c r="C61">
        <v>2</v>
      </c>
      <c r="D61">
        <v>2</v>
      </c>
      <c r="E61">
        <v>250</v>
      </c>
      <c r="F61">
        <v>9.6553876819705106E-2</v>
      </c>
      <c r="G61">
        <v>2.04330775444641E-2</v>
      </c>
      <c r="H61" s="7">
        <v>0.74292995356049096</v>
      </c>
      <c r="I61" s="7">
        <v>5</v>
      </c>
      <c r="K61" s="7">
        <v>0</v>
      </c>
      <c r="N61" s="7">
        <f t="shared" si="6"/>
        <v>0</v>
      </c>
      <c r="P61" s="7">
        <v>47</v>
      </c>
      <c r="R61" s="7">
        <v>0</v>
      </c>
      <c r="U61" s="11">
        <f t="shared" si="7"/>
        <v>0</v>
      </c>
    </row>
    <row r="62" spans="1:21" x14ac:dyDescent="0.2">
      <c r="A62" t="s">
        <v>71</v>
      </c>
      <c r="B62" t="s">
        <v>23</v>
      </c>
      <c r="C62">
        <v>12</v>
      </c>
      <c r="D62">
        <v>12</v>
      </c>
      <c r="E62">
        <v>250</v>
      </c>
      <c r="F62">
        <v>0.57932326091823005</v>
      </c>
      <c r="G62">
        <v>0.122598465266785</v>
      </c>
      <c r="H62" s="7">
        <v>0.74292995356049096</v>
      </c>
      <c r="I62" s="7">
        <v>5</v>
      </c>
      <c r="K62" s="7">
        <v>0</v>
      </c>
      <c r="N62" s="7">
        <f t="shared" si="6"/>
        <v>0</v>
      </c>
      <c r="P62" s="7">
        <v>50</v>
      </c>
      <c r="R62" s="7">
        <v>0</v>
      </c>
      <c r="U62" s="11">
        <f t="shared" si="7"/>
        <v>0</v>
      </c>
    </row>
    <row r="63" spans="1:21" x14ac:dyDescent="0.2">
      <c r="A63" t="s">
        <v>72</v>
      </c>
      <c r="B63" t="s">
        <v>23</v>
      </c>
      <c r="C63">
        <v>0</v>
      </c>
      <c r="D63">
        <v>25</v>
      </c>
      <c r="E63">
        <v>960</v>
      </c>
      <c r="F63">
        <v>0</v>
      </c>
      <c r="G63">
        <v>0.255413469305802</v>
      </c>
      <c r="H63" s="7">
        <v>2.85285102167229</v>
      </c>
      <c r="I63" s="7">
        <v>3</v>
      </c>
      <c r="K63" s="7">
        <v>0</v>
      </c>
      <c r="N63" s="7">
        <f t="shared" si="6"/>
        <v>0</v>
      </c>
      <c r="P63" s="7">
        <v>25</v>
      </c>
      <c r="R63" s="7">
        <v>0</v>
      </c>
      <c r="U63" s="11">
        <f t="shared" si="7"/>
        <v>0</v>
      </c>
    </row>
    <row r="64" spans="1:21" x14ac:dyDescent="0.2">
      <c r="A64" t="s">
        <v>73</v>
      </c>
      <c r="B64" t="s">
        <v>23</v>
      </c>
      <c r="C64">
        <v>2</v>
      </c>
      <c r="D64">
        <v>25</v>
      </c>
      <c r="E64">
        <v>960</v>
      </c>
      <c r="F64">
        <v>9.6553876819705106E-2</v>
      </c>
      <c r="G64">
        <v>0.255413469305802</v>
      </c>
      <c r="H64" s="7">
        <v>2.85285102167229</v>
      </c>
      <c r="I64" s="7">
        <v>7</v>
      </c>
      <c r="K64" s="7">
        <v>0</v>
      </c>
      <c r="N64" s="7">
        <f t="shared" si="6"/>
        <v>0</v>
      </c>
      <c r="P64" s="7">
        <v>29</v>
      </c>
      <c r="R64" s="7">
        <v>0</v>
      </c>
      <c r="U64" s="11">
        <f t="shared" si="7"/>
        <v>0</v>
      </c>
    </row>
    <row r="65" spans="1:21" x14ac:dyDescent="0.2">
      <c r="A65" t="s">
        <v>74</v>
      </c>
      <c r="B65" t="s">
        <v>23</v>
      </c>
      <c r="C65">
        <v>12</v>
      </c>
      <c r="D65">
        <v>25</v>
      </c>
      <c r="E65">
        <v>960</v>
      </c>
      <c r="F65">
        <v>0.57932326091823005</v>
      </c>
      <c r="G65">
        <v>0.255413469305802</v>
      </c>
      <c r="H65" s="7">
        <v>2.85285102167229</v>
      </c>
      <c r="I65" s="7">
        <v>6</v>
      </c>
      <c r="K65" s="7">
        <v>0</v>
      </c>
      <c r="N65" s="7">
        <f t="shared" si="6"/>
        <v>0</v>
      </c>
      <c r="P65" s="7">
        <v>12</v>
      </c>
      <c r="R65" s="7">
        <v>0</v>
      </c>
      <c r="U65" s="11">
        <f t="shared" si="7"/>
        <v>0</v>
      </c>
    </row>
    <row r="66" spans="1:21" x14ac:dyDescent="0.2">
      <c r="A66" t="s">
        <v>75</v>
      </c>
      <c r="B66" t="s">
        <v>23</v>
      </c>
      <c r="C66">
        <v>70</v>
      </c>
      <c r="D66">
        <v>70</v>
      </c>
      <c r="E66">
        <v>200</v>
      </c>
      <c r="F66">
        <v>3.37938568868968</v>
      </c>
      <c r="G66">
        <v>0.71515771405624495</v>
      </c>
      <c r="H66" s="7">
        <v>0.59434396284839297</v>
      </c>
      <c r="I66" s="7">
        <v>8</v>
      </c>
      <c r="K66" s="7">
        <v>0</v>
      </c>
      <c r="N66" s="7">
        <f t="shared" si="6"/>
        <v>0</v>
      </c>
      <c r="P66" s="7">
        <v>63</v>
      </c>
      <c r="R66" s="7">
        <v>0</v>
      </c>
      <c r="U66" s="11">
        <f t="shared" si="7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89" workbookViewId="0">
      <selection activeCell="Q3" sqref="Q3"/>
    </sheetView>
  </sheetViews>
  <sheetFormatPr baseColWidth="10" defaultRowHeight="16" x14ac:dyDescent="0.2"/>
  <cols>
    <col min="2" max="2" width="17.5" customWidth="1"/>
    <col min="9" max="9" width="14.1640625" customWidth="1"/>
    <col min="10" max="10" width="14.5" customWidth="1"/>
    <col min="11" max="11" width="17.5" customWidth="1"/>
    <col min="12" max="12" width="14.33203125" customWidth="1"/>
    <col min="13" max="13" width="15" customWidth="1"/>
    <col min="15" max="15" width="8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103</v>
      </c>
      <c r="J1" t="s">
        <v>104</v>
      </c>
      <c r="K1" t="s">
        <v>99</v>
      </c>
      <c r="L1" t="s">
        <v>101</v>
      </c>
      <c r="M1" t="s">
        <v>102</v>
      </c>
      <c r="N1" t="s">
        <v>100</v>
      </c>
    </row>
    <row r="2" spans="1:14" x14ac:dyDescent="0.2">
      <c r="A2" t="s">
        <v>7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0</v>
      </c>
      <c r="K2">
        <v>0</v>
      </c>
      <c r="L2">
        <v>25</v>
      </c>
      <c r="M2">
        <v>0</v>
      </c>
      <c r="N2">
        <v>0</v>
      </c>
    </row>
    <row r="3" spans="1:14" x14ac:dyDescent="0.2">
      <c r="A3" t="s">
        <v>9</v>
      </c>
      <c r="B3" t="s">
        <v>8</v>
      </c>
      <c r="C3">
        <v>2</v>
      </c>
      <c r="D3">
        <v>2</v>
      </c>
      <c r="E3">
        <v>0</v>
      </c>
      <c r="F3">
        <v>9.6553876819705106E-2</v>
      </c>
      <c r="G3">
        <v>2.04330775444641E-2</v>
      </c>
      <c r="H3">
        <v>0</v>
      </c>
      <c r="I3">
        <v>5</v>
      </c>
      <c r="J3">
        <v>1</v>
      </c>
      <c r="K3">
        <v>20</v>
      </c>
      <c r="L3">
        <v>15</v>
      </c>
      <c r="M3">
        <v>3</v>
      </c>
      <c r="N3">
        <v>20</v>
      </c>
    </row>
    <row r="4" spans="1:14" x14ac:dyDescent="0.2">
      <c r="A4" t="s">
        <v>10</v>
      </c>
      <c r="B4" t="s">
        <v>8</v>
      </c>
      <c r="C4">
        <v>12</v>
      </c>
      <c r="D4">
        <v>12</v>
      </c>
      <c r="E4">
        <v>0</v>
      </c>
      <c r="F4">
        <v>0.57932326091823005</v>
      </c>
      <c r="G4">
        <v>0.122598465266785</v>
      </c>
      <c r="H4">
        <v>0</v>
      </c>
      <c r="I4">
        <v>4</v>
      </c>
      <c r="J4">
        <v>1</v>
      </c>
      <c r="K4">
        <v>25</v>
      </c>
      <c r="L4">
        <v>17</v>
      </c>
      <c r="M4">
        <v>1</v>
      </c>
      <c r="N4">
        <v>5.8823529411764701</v>
      </c>
    </row>
    <row r="5" spans="1:14" x14ac:dyDescent="0.2">
      <c r="A5" t="s">
        <v>11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17</v>
      </c>
      <c r="J5">
        <v>2</v>
      </c>
      <c r="K5">
        <v>11.76470588235294</v>
      </c>
      <c r="L5">
        <v>80</v>
      </c>
      <c r="M5">
        <v>9</v>
      </c>
      <c r="N5">
        <v>11.25</v>
      </c>
    </row>
    <row r="6" spans="1:14" x14ac:dyDescent="0.2">
      <c r="A6" t="s">
        <v>13</v>
      </c>
      <c r="B6" t="s">
        <v>12</v>
      </c>
      <c r="C6">
        <v>2</v>
      </c>
      <c r="D6">
        <v>2</v>
      </c>
      <c r="E6">
        <v>0</v>
      </c>
      <c r="F6">
        <v>9.6553876819705106E-2</v>
      </c>
      <c r="G6">
        <v>2.04330775444641E-2</v>
      </c>
      <c r="H6">
        <v>0</v>
      </c>
      <c r="I6">
        <v>11</v>
      </c>
      <c r="J6">
        <v>2</v>
      </c>
      <c r="K6">
        <v>18.181818181818183</v>
      </c>
      <c r="L6">
        <v>42</v>
      </c>
      <c r="M6">
        <v>8</v>
      </c>
      <c r="N6">
        <v>19.047619047619047</v>
      </c>
    </row>
    <row r="7" spans="1:14" x14ac:dyDescent="0.2">
      <c r="A7" t="s">
        <v>14</v>
      </c>
      <c r="B7" t="s">
        <v>12</v>
      </c>
      <c r="C7">
        <v>12</v>
      </c>
      <c r="D7">
        <v>12</v>
      </c>
      <c r="E7">
        <v>0</v>
      </c>
      <c r="F7">
        <v>0.57932326091823005</v>
      </c>
      <c r="G7">
        <v>0.122598465266785</v>
      </c>
      <c r="H7">
        <v>0</v>
      </c>
      <c r="I7">
        <v>10</v>
      </c>
      <c r="J7">
        <v>1</v>
      </c>
      <c r="K7">
        <v>10</v>
      </c>
      <c r="L7">
        <v>41</v>
      </c>
      <c r="M7">
        <v>6</v>
      </c>
      <c r="N7">
        <v>14.634146341463413</v>
      </c>
    </row>
    <row r="8" spans="1:14" x14ac:dyDescent="0.2">
      <c r="A8" t="s">
        <v>15</v>
      </c>
      <c r="B8" t="s">
        <v>12</v>
      </c>
      <c r="C8">
        <v>0</v>
      </c>
      <c r="D8">
        <v>50</v>
      </c>
      <c r="E8">
        <v>50</v>
      </c>
      <c r="F8">
        <v>0</v>
      </c>
      <c r="G8">
        <v>0.510826938611603</v>
      </c>
      <c r="H8">
        <v>0.14858599071209799</v>
      </c>
      <c r="I8">
        <v>11</v>
      </c>
      <c r="J8">
        <v>2</v>
      </c>
      <c r="K8">
        <v>18.181818181818183</v>
      </c>
      <c r="L8">
        <v>36</v>
      </c>
      <c r="M8">
        <v>8</v>
      </c>
      <c r="N8">
        <v>22.222222222222221</v>
      </c>
    </row>
    <row r="9" spans="1:14" x14ac:dyDescent="0.2">
      <c r="A9" t="s">
        <v>16</v>
      </c>
      <c r="B9" t="s">
        <v>12</v>
      </c>
      <c r="C9">
        <v>2</v>
      </c>
      <c r="D9">
        <v>50</v>
      </c>
      <c r="E9">
        <v>50</v>
      </c>
      <c r="F9">
        <v>9.6553876819705106E-2</v>
      </c>
      <c r="G9">
        <v>0.510826938611603</v>
      </c>
      <c r="H9">
        <v>0.14858599071209799</v>
      </c>
      <c r="I9">
        <v>6</v>
      </c>
      <c r="J9">
        <v>0</v>
      </c>
      <c r="K9">
        <v>0</v>
      </c>
      <c r="L9">
        <v>38</v>
      </c>
      <c r="M9">
        <v>0</v>
      </c>
      <c r="N9">
        <v>0</v>
      </c>
    </row>
    <row r="10" spans="1:14" x14ac:dyDescent="0.2">
      <c r="A10" t="s">
        <v>17</v>
      </c>
      <c r="B10" t="s">
        <v>12</v>
      </c>
      <c r="C10">
        <v>12</v>
      </c>
      <c r="D10">
        <v>50</v>
      </c>
      <c r="E10">
        <v>50</v>
      </c>
      <c r="F10">
        <v>0.57932326091823005</v>
      </c>
      <c r="G10">
        <v>0.510826938611603</v>
      </c>
      <c r="H10">
        <v>0.14858599071209799</v>
      </c>
      <c r="I10">
        <v>8</v>
      </c>
      <c r="J10">
        <v>0</v>
      </c>
      <c r="K10">
        <v>0</v>
      </c>
      <c r="L10">
        <v>33</v>
      </c>
      <c r="M10">
        <v>0</v>
      </c>
      <c r="N10">
        <v>0</v>
      </c>
    </row>
    <row r="11" spans="1:14" x14ac:dyDescent="0.2">
      <c r="A11" t="s">
        <v>18</v>
      </c>
      <c r="B11" t="s">
        <v>12</v>
      </c>
      <c r="C11">
        <v>0</v>
      </c>
      <c r="D11">
        <v>250</v>
      </c>
      <c r="E11">
        <v>250</v>
      </c>
      <c r="F11">
        <v>0</v>
      </c>
      <c r="G11">
        <v>2.5541346930580202</v>
      </c>
      <c r="H11">
        <v>0.74292995356049096</v>
      </c>
      <c r="I11">
        <v>10</v>
      </c>
      <c r="J11">
        <v>0</v>
      </c>
      <c r="K11">
        <v>0</v>
      </c>
      <c r="L11">
        <v>77</v>
      </c>
      <c r="M11">
        <v>0</v>
      </c>
      <c r="N11">
        <v>0</v>
      </c>
    </row>
    <row r="12" spans="1:14" x14ac:dyDescent="0.2">
      <c r="A12" t="s">
        <v>19</v>
      </c>
      <c r="B12" t="s">
        <v>12</v>
      </c>
      <c r="C12">
        <v>2</v>
      </c>
      <c r="D12">
        <v>250</v>
      </c>
      <c r="E12">
        <v>250</v>
      </c>
      <c r="F12">
        <v>9.6553876819705106E-2</v>
      </c>
      <c r="G12">
        <v>2.5541346930580202</v>
      </c>
      <c r="H12">
        <v>0.74292995356049096</v>
      </c>
      <c r="I12">
        <v>8</v>
      </c>
      <c r="J12">
        <v>0</v>
      </c>
      <c r="K12">
        <v>0</v>
      </c>
      <c r="L12">
        <v>48</v>
      </c>
      <c r="M12">
        <v>0</v>
      </c>
      <c r="N12">
        <v>0</v>
      </c>
    </row>
    <row r="13" spans="1:14" x14ac:dyDescent="0.2">
      <c r="A13" t="s">
        <v>20</v>
      </c>
      <c r="B13" t="s">
        <v>12</v>
      </c>
      <c r="C13">
        <v>12</v>
      </c>
      <c r="D13">
        <v>250</v>
      </c>
      <c r="E13">
        <v>250</v>
      </c>
      <c r="F13">
        <v>0.57932326091823005</v>
      </c>
      <c r="G13">
        <v>2.5541346930580202</v>
      </c>
      <c r="H13">
        <v>0.74292995356049096</v>
      </c>
      <c r="I13">
        <v>9</v>
      </c>
      <c r="J13">
        <v>1</v>
      </c>
      <c r="K13">
        <v>11.111111111111111</v>
      </c>
      <c r="L13">
        <v>43</v>
      </c>
      <c r="M13">
        <v>5</v>
      </c>
      <c r="N13">
        <v>11.627906976744185</v>
      </c>
    </row>
    <row r="14" spans="1:14" x14ac:dyDescent="0.2">
      <c r="A14" t="s">
        <v>21</v>
      </c>
      <c r="B14" t="s">
        <v>12</v>
      </c>
      <c r="C14">
        <v>70</v>
      </c>
      <c r="D14">
        <v>293</v>
      </c>
      <c r="E14">
        <v>300</v>
      </c>
      <c r="F14">
        <v>3.37938568868968</v>
      </c>
      <c r="G14">
        <v>2.9934458602639999</v>
      </c>
      <c r="H14">
        <v>0.89151594427258896</v>
      </c>
      <c r="I14">
        <v>11</v>
      </c>
      <c r="J14">
        <v>0</v>
      </c>
      <c r="K14">
        <v>0</v>
      </c>
      <c r="L14">
        <v>62</v>
      </c>
      <c r="M14">
        <v>0</v>
      </c>
      <c r="N14">
        <v>0</v>
      </c>
    </row>
    <row r="15" spans="1:14" x14ac:dyDescent="0.2">
      <c r="A15" t="s">
        <v>22</v>
      </c>
      <c r="B15" t="s">
        <v>105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</v>
      </c>
      <c r="J15">
        <v>0</v>
      </c>
      <c r="K15">
        <v>0</v>
      </c>
      <c r="L15">
        <v>25</v>
      </c>
      <c r="M15">
        <v>0</v>
      </c>
      <c r="N15">
        <v>0</v>
      </c>
    </row>
    <row r="16" spans="1:14" x14ac:dyDescent="0.2">
      <c r="A16" t="s">
        <v>24</v>
      </c>
      <c r="B16" t="s">
        <v>105</v>
      </c>
      <c r="C16">
        <v>2</v>
      </c>
      <c r="D16">
        <v>2</v>
      </c>
      <c r="E16">
        <v>0</v>
      </c>
      <c r="F16">
        <v>9.6553876819705106E-2</v>
      </c>
      <c r="G16">
        <v>2.04330775444641E-2</v>
      </c>
      <c r="H16">
        <v>0</v>
      </c>
      <c r="I16">
        <v>6</v>
      </c>
      <c r="J16">
        <v>0</v>
      </c>
      <c r="K16">
        <v>0</v>
      </c>
      <c r="L16">
        <v>24</v>
      </c>
      <c r="M16">
        <v>12</v>
      </c>
      <c r="N16">
        <v>50</v>
      </c>
    </row>
    <row r="17" spans="1:14" x14ac:dyDescent="0.2">
      <c r="A17" t="s">
        <v>25</v>
      </c>
      <c r="B17" t="s">
        <v>105</v>
      </c>
      <c r="C17">
        <v>12</v>
      </c>
      <c r="D17">
        <v>12</v>
      </c>
      <c r="E17">
        <v>0</v>
      </c>
      <c r="F17">
        <v>0.57932326091823005</v>
      </c>
      <c r="G17">
        <v>0.122598465266785</v>
      </c>
      <c r="H17">
        <v>0</v>
      </c>
      <c r="I17">
        <v>8</v>
      </c>
      <c r="J17">
        <v>0</v>
      </c>
      <c r="K17">
        <v>0</v>
      </c>
      <c r="L17">
        <v>19</v>
      </c>
      <c r="M17">
        <v>8</v>
      </c>
      <c r="N17">
        <v>42.105263157894733</v>
      </c>
    </row>
    <row r="18" spans="1:14" x14ac:dyDescent="0.2">
      <c r="A18" t="s">
        <v>26</v>
      </c>
      <c r="B18" t="s">
        <v>105</v>
      </c>
      <c r="C18">
        <v>0</v>
      </c>
      <c r="D18">
        <v>-25</v>
      </c>
      <c r="E18">
        <v>50</v>
      </c>
      <c r="F18">
        <v>0</v>
      </c>
      <c r="G18">
        <v>-0.255413469305802</v>
      </c>
      <c r="H18">
        <v>0.14858599071209799</v>
      </c>
      <c r="I18">
        <v>4</v>
      </c>
      <c r="J18">
        <v>0</v>
      </c>
      <c r="K18">
        <v>0</v>
      </c>
      <c r="L18">
        <v>20</v>
      </c>
      <c r="M18">
        <v>0</v>
      </c>
      <c r="N18">
        <v>0</v>
      </c>
    </row>
    <row r="19" spans="1:14" x14ac:dyDescent="0.2">
      <c r="A19" t="s">
        <v>27</v>
      </c>
      <c r="B19" t="s">
        <v>105</v>
      </c>
      <c r="C19">
        <v>2</v>
      </c>
      <c r="D19">
        <v>-25</v>
      </c>
      <c r="E19">
        <v>50</v>
      </c>
      <c r="F19">
        <v>9.6553876819705106E-2</v>
      </c>
      <c r="G19">
        <v>-0.255413469305802</v>
      </c>
      <c r="H19">
        <v>0.14858599071209799</v>
      </c>
      <c r="I19">
        <v>2</v>
      </c>
      <c r="J19">
        <v>1</v>
      </c>
      <c r="K19">
        <v>50</v>
      </c>
      <c r="L19">
        <v>2</v>
      </c>
      <c r="M19">
        <v>1</v>
      </c>
      <c r="N19">
        <v>50</v>
      </c>
    </row>
    <row r="20" spans="1:14" x14ac:dyDescent="0.2">
      <c r="A20" t="s">
        <v>28</v>
      </c>
      <c r="B20" t="s">
        <v>105</v>
      </c>
      <c r="C20">
        <v>12</v>
      </c>
      <c r="D20">
        <v>-25</v>
      </c>
      <c r="E20">
        <v>50</v>
      </c>
      <c r="F20">
        <v>0.57932326091823005</v>
      </c>
      <c r="G20">
        <v>-0.255413469305802</v>
      </c>
      <c r="H20">
        <v>0.14858599071209799</v>
      </c>
      <c r="I20">
        <v>5</v>
      </c>
      <c r="J20">
        <v>0</v>
      </c>
      <c r="K20">
        <v>0</v>
      </c>
      <c r="L20">
        <v>22</v>
      </c>
      <c r="M20">
        <v>0</v>
      </c>
      <c r="N20">
        <v>0</v>
      </c>
    </row>
    <row r="21" spans="1:14" x14ac:dyDescent="0.2">
      <c r="A21" t="s">
        <v>29</v>
      </c>
      <c r="B21" t="s">
        <v>105</v>
      </c>
      <c r="C21">
        <v>0</v>
      </c>
      <c r="D21">
        <v>0</v>
      </c>
      <c r="E21">
        <v>250</v>
      </c>
      <c r="F21">
        <v>0</v>
      </c>
      <c r="G21">
        <v>0</v>
      </c>
      <c r="H21">
        <v>0.74292995356049096</v>
      </c>
      <c r="I21">
        <v>6</v>
      </c>
      <c r="J21">
        <v>0</v>
      </c>
      <c r="K21">
        <v>0</v>
      </c>
      <c r="L21">
        <v>55</v>
      </c>
      <c r="M21">
        <v>0</v>
      </c>
      <c r="N21">
        <v>0</v>
      </c>
    </row>
    <row r="22" spans="1:14" x14ac:dyDescent="0.2">
      <c r="A22" t="s">
        <v>30</v>
      </c>
      <c r="B22" t="s">
        <v>105</v>
      </c>
      <c r="C22">
        <v>2</v>
      </c>
      <c r="D22">
        <v>2</v>
      </c>
      <c r="E22">
        <v>250</v>
      </c>
      <c r="F22">
        <v>9.6553876819705106E-2</v>
      </c>
      <c r="G22">
        <v>2.04330775444641E-2</v>
      </c>
      <c r="H22">
        <v>0.74292995356049096</v>
      </c>
      <c r="I22">
        <v>4</v>
      </c>
      <c r="J22">
        <v>0</v>
      </c>
      <c r="K22">
        <v>0</v>
      </c>
      <c r="L22">
        <v>37</v>
      </c>
      <c r="M22">
        <v>0</v>
      </c>
      <c r="N22">
        <v>0</v>
      </c>
    </row>
    <row r="23" spans="1:14" x14ac:dyDescent="0.2">
      <c r="A23" t="s">
        <v>31</v>
      </c>
      <c r="B23" t="s">
        <v>105</v>
      </c>
      <c r="C23">
        <v>12</v>
      </c>
      <c r="D23">
        <v>12</v>
      </c>
      <c r="E23">
        <v>250</v>
      </c>
      <c r="F23">
        <v>0.57932326091823005</v>
      </c>
      <c r="G23">
        <v>0.122598465266785</v>
      </c>
      <c r="H23">
        <v>0.74292995356049096</v>
      </c>
      <c r="I23">
        <v>4</v>
      </c>
      <c r="J23">
        <v>0</v>
      </c>
      <c r="K23">
        <v>0</v>
      </c>
      <c r="L23">
        <v>48</v>
      </c>
      <c r="M23">
        <v>0</v>
      </c>
      <c r="N23">
        <v>0</v>
      </c>
    </row>
    <row r="24" spans="1:14" x14ac:dyDescent="0.2">
      <c r="A24" t="s">
        <v>32</v>
      </c>
      <c r="B24" t="s">
        <v>105</v>
      </c>
      <c r="C24">
        <v>0</v>
      </c>
      <c r="D24">
        <v>25</v>
      </c>
      <c r="E24">
        <v>960</v>
      </c>
      <c r="F24">
        <v>0</v>
      </c>
      <c r="G24">
        <v>0.255413469305802</v>
      </c>
      <c r="H24">
        <v>2.85285102167229</v>
      </c>
      <c r="I24">
        <v>2</v>
      </c>
      <c r="J24">
        <v>0</v>
      </c>
      <c r="K24">
        <v>0</v>
      </c>
      <c r="L24">
        <v>24</v>
      </c>
      <c r="M24">
        <v>0</v>
      </c>
      <c r="N24">
        <v>0</v>
      </c>
    </row>
    <row r="25" spans="1:14" x14ac:dyDescent="0.2">
      <c r="A25" t="s">
        <v>33</v>
      </c>
      <c r="B25" t="s">
        <v>105</v>
      </c>
      <c r="C25">
        <v>2</v>
      </c>
      <c r="D25">
        <v>25</v>
      </c>
      <c r="E25">
        <v>960</v>
      </c>
      <c r="F25">
        <v>9.6553876819705106E-2</v>
      </c>
      <c r="G25">
        <v>0.255413469305802</v>
      </c>
      <c r="H25">
        <v>2.85285102167229</v>
      </c>
      <c r="I25">
        <v>5</v>
      </c>
      <c r="J25">
        <v>0</v>
      </c>
      <c r="K25">
        <v>0</v>
      </c>
      <c r="L25">
        <v>26</v>
      </c>
      <c r="M25">
        <v>0</v>
      </c>
      <c r="N25">
        <v>0</v>
      </c>
    </row>
    <row r="26" spans="1:14" x14ac:dyDescent="0.2">
      <c r="A26" t="s">
        <v>34</v>
      </c>
      <c r="B26" t="s">
        <v>105</v>
      </c>
      <c r="C26">
        <v>12</v>
      </c>
      <c r="D26">
        <v>25</v>
      </c>
      <c r="E26">
        <v>960</v>
      </c>
      <c r="F26">
        <v>0.57932326091823005</v>
      </c>
      <c r="G26">
        <v>0.255413469305802</v>
      </c>
      <c r="H26">
        <v>2.85285102167229</v>
      </c>
      <c r="I26">
        <v>5</v>
      </c>
      <c r="J26">
        <v>0</v>
      </c>
      <c r="K26">
        <v>0</v>
      </c>
      <c r="L26">
        <v>24</v>
      </c>
      <c r="M26">
        <v>0</v>
      </c>
      <c r="N26">
        <v>0</v>
      </c>
    </row>
    <row r="27" spans="1:14" x14ac:dyDescent="0.2">
      <c r="A27" t="s">
        <v>35</v>
      </c>
      <c r="B27" t="s">
        <v>105</v>
      </c>
      <c r="C27">
        <v>70</v>
      </c>
      <c r="D27">
        <v>70</v>
      </c>
      <c r="E27">
        <v>200</v>
      </c>
      <c r="F27">
        <v>3.37938568868968</v>
      </c>
      <c r="G27">
        <v>0.71515771405624495</v>
      </c>
      <c r="H27">
        <v>0.59434396284839297</v>
      </c>
      <c r="I27">
        <v>9</v>
      </c>
      <c r="J27">
        <v>0</v>
      </c>
      <c r="K27">
        <v>0</v>
      </c>
      <c r="L27">
        <v>132</v>
      </c>
      <c r="M27">
        <v>0</v>
      </c>
      <c r="N27">
        <v>0</v>
      </c>
    </row>
    <row r="28" spans="1:14" x14ac:dyDescent="0.2">
      <c r="A28" t="s">
        <v>36</v>
      </c>
      <c r="B28" t="s">
        <v>37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19</v>
      </c>
      <c r="J28">
        <v>3</v>
      </c>
      <c r="K28">
        <v>15.789473684210526</v>
      </c>
      <c r="L28">
        <v>70</v>
      </c>
      <c r="M28">
        <v>25</v>
      </c>
      <c r="N28">
        <v>35.714285714285715</v>
      </c>
    </row>
    <row r="29" spans="1:14" x14ac:dyDescent="0.2">
      <c r="A29" t="s">
        <v>38</v>
      </c>
      <c r="B29" t="s">
        <v>37</v>
      </c>
      <c r="C29">
        <v>2</v>
      </c>
      <c r="D29">
        <v>2</v>
      </c>
      <c r="E29">
        <v>0</v>
      </c>
      <c r="F29">
        <v>9.6553876819705106E-2</v>
      </c>
      <c r="G29">
        <v>2.04330775444641E-2</v>
      </c>
      <c r="H29">
        <v>0</v>
      </c>
      <c r="I29">
        <v>12</v>
      </c>
      <c r="J29">
        <v>2</v>
      </c>
      <c r="K29">
        <v>16.666666666666664</v>
      </c>
      <c r="L29">
        <v>50</v>
      </c>
      <c r="M29">
        <v>5</v>
      </c>
      <c r="N29">
        <v>10</v>
      </c>
    </row>
    <row r="30" spans="1:14" x14ac:dyDescent="0.2">
      <c r="A30" t="s">
        <v>39</v>
      </c>
      <c r="B30" t="s">
        <v>37</v>
      </c>
      <c r="C30">
        <v>12</v>
      </c>
      <c r="D30">
        <v>12</v>
      </c>
      <c r="E30">
        <v>0</v>
      </c>
      <c r="F30">
        <v>0.57932326091823005</v>
      </c>
      <c r="G30">
        <v>0.122598465266785</v>
      </c>
      <c r="H30">
        <v>0</v>
      </c>
      <c r="I30">
        <v>4</v>
      </c>
      <c r="J30">
        <v>0</v>
      </c>
      <c r="K30">
        <v>0</v>
      </c>
      <c r="L30">
        <v>17</v>
      </c>
      <c r="M30">
        <v>0</v>
      </c>
      <c r="N30">
        <v>0</v>
      </c>
    </row>
    <row r="31" spans="1:14" x14ac:dyDescent="0.2">
      <c r="A31" t="s">
        <v>40</v>
      </c>
      <c r="B31" t="s">
        <v>37</v>
      </c>
      <c r="C31">
        <v>0</v>
      </c>
      <c r="D31">
        <v>14</v>
      </c>
      <c r="E31">
        <v>50</v>
      </c>
      <c r="F31">
        <v>0</v>
      </c>
      <c r="G31">
        <v>0.143031542811249</v>
      </c>
      <c r="H31">
        <v>0.14858599071209799</v>
      </c>
      <c r="I31">
        <v>15</v>
      </c>
      <c r="J31">
        <v>2</v>
      </c>
      <c r="K31">
        <v>13.333333333333334</v>
      </c>
      <c r="L31">
        <v>95</v>
      </c>
      <c r="M31">
        <v>24</v>
      </c>
      <c r="N31">
        <v>25.263157894736842</v>
      </c>
    </row>
    <row r="32" spans="1:14" x14ac:dyDescent="0.2">
      <c r="A32" t="s">
        <v>41</v>
      </c>
      <c r="B32" t="s">
        <v>37</v>
      </c>
      <c r="C32">
        <v>2</v>
      </c>
      <c r="D32">
        <v>12</v>
      </c>
      <c r="E32">
        <v>50</v>
      </c>
      <c r="F32">
        <v>9.6553876819705106E-2</v>
      </c>
      <c r="G32">
        <v>0.122598465266785</v>
      </c>
      <c r="H32">
        <v>0.14858599071209799</v>
      </c>
      <c r="I32">
        <v>14</v>
      </c>
      <c r="J32">
        <v>3</v>
      </c>
      <c r="K32">
        <v>21.428571428571427</v>
      </c>
      <c r="L32">
        <v>61</v>
      </c>
      <c r="M32">
        <v>8</v>
      </c>
      <c r="N32">
        <v>13.114754098360656</v>
      </c>
    </row>
    <row r="33" spans="1:14" x14ac:dyDescent="0.2">
      <c r="A33" t="s">
        <v>42</v>
      </c>
      <c r="B33" t="s">
        <v>37</v>
      </c>
      <c r="C33">
        <v>12</v>
      </c>
      <c r="D33">
        <v>2</v>
      </c>
      <c r="E33">
        <v>50</v>
      </c>
      <c r="F33">
        <v>0.57932326091823005</v>
      </c>
      <c r="G33">
        <v>2.04330775444641E-2</v>
      </c>
      <c r="H33">
        <v>0.14858599071209799</v>
      </c>
      <c r="I33">
        <v>11</v>
      </c>
      <c r="J33">
        <v>2</v>
      </c>
      <c r="K33">
        <v>18.181818181818183</v>
      </c>
      <c r="L33">
        <v>52</v>
      </c>
      <c r="M33">
        <v>4</v>
      </c>
      <c r="N33">
        <v>7.6923076923076925</v>
      </c>
    </row>
    <row r="34" spans="1:14" x14ac:dyDescent="0.2">
      <c r="A34" t="s">
        <v>43</v>
      </c>
      <c r="B34" t="s">
        <v>37</v>
      </c>
      <c r="C34">
        <v>0</v>
      </c>
      <c r="D34">
        <v>0</v>
      </c>
      <c r="E34">
        <v>250</v>
      </c>
      <c r="F34">
        <v>0</v>
      </c>
      <c r="G34">
        <v>0</v>
      </c>
      <c r="H34">
        <v>0.74292995356049096</v>
      </c>
      <c r="I34">
        <v>21</v>
      </c>
      <c r="J34">
        <v>4</v>
      </c>
      <c r="K34">
        <v>19.047619047619047</v>
      </c>
      <c r="L34">
        <v>79</v>
      </c>
      <c r="M34">
        <v>20</v>
      </c>
      <c r="N34">
        <v>25.316455696202532</v>
      </c>
    </row>
    <row r="35" spans="1:14" x14ac:dyDescent="0.2">
      <c r="A35" t="s">
        <v>44</v>
      </c>
      <c r="B35" t="s">
        <v>37</v>
      </c>
      <c r="C35">
        <v>2</v>
      </c>
      <c r="D35">
        <v>2</v>
      </c>
      <c r="E35">
        <v>250</v>
      </c>
      <c r="F35">
        <v>9.6553876819705106E-2</v>
      </c>
      <c r="G35">
        <v>2.04330775444641E-2</v>
      </c>
      <c r="H35">
        <v>0.74292995356049096</v>
      </c>
      <c r="I35">
        <v>9</v>
      </c>
      <c r="J35">
        <v>3</v>
      </c>
      <c r="K35">
        <v>33.333333333333329</v>
      </c>
      <c r="L35">
        <v>43</v>
      </c>
      <c r="M35">
        <v>12</v>
      </c>
      <c r="N35">
        <v>27.906976744186046</v>
      </c>
    </row>
    <row r="36" spans="1:14" x14ac:dyDescent="0.2">
      <c r="A36" t="s">
        <v>45</v>
      </c>
      <c r="B36" t="s">
        <v>37</v>
      </c>
      <c r="C36">
        <v>12</v>
      </c>
      <c r="D36">
        <v>12</v>
      </c>
      <c r="E36">
        <v>250</v>
      </c>
      <c r="F36">
        <v>0.57932326091823005</v>
      </c>
      <c r="G36">
        <v>0.122598465266785</v>
      </c>
      <c r="H36">
        <v>0.74292995356049096</v>
      </c>
      <c r="I36">
        <v>7</v>
      </c>
      <c r="J36">
        <v>2</v>
      </c>
      <c r="K36">
        <v>28.571428571428569</v>
      </c>
      <c r="L36">
        <v>18</v>
      </c>
      <c r="M36">
        <v>7</v>
      </c>
      <c r="N36">
        <v>38.888888888888893</v>
      </c>
    </row>
    <row r="37" spans="1:14" x14ac:dyDescent="0.2">
      <c r="A37" t="s">
        <v>46</v>
      </c>
      <c r="B37" t="s">
        <v>37</v>
      </c>
      <c r="C37">
        <v>0</v>
      </c>
      <c r="D37">
        <v>80</v>
      </c>
      <c r="E37">
        <v>400</v>
      </c>
      <c r="F37">
        <v>0</v>
      </c>
      <c r="G37">
        <v>0.81732310177856504</v>
      </c>
      <c r="H37">
        <v>1.1886879256967899</v>
      </c>
      <c r="I37">
        <v>20</v>
      </c>
      <c r="J37">
        <v>2</v>
      </c>
      <c r="K37">
        <v>10</v>
      </c>
      <c r="L37">
        <v>110</v>
      </c>
      <c r="M37">
        <v>27</v>
      </c>
      <c r="N37">
        <v>24.545454545454547</v>
      </c>
    </row>
    <row r="38" spans="1:14" x14ac:dyDescent="0.2">
      <c r="A38" t="s">
        <v>47</v>
      </c>
      <c r="B38" t="s">
        <v>37</v>
      </c>
      <c r="C38">
        <v>2</v>
      </c>
      <c r="D38">
        <v>78</v>
      </c>
      <c r="E38">
        <v>400</v>
      </c>
      <c r="F38">
        <v>9.6553876819705106E-2</v>
      </c>
      <c r="G38">
        <v>0.79689002423410105</v>
      </c>
      <c r="H38">
        <v>1.1886879256967899</v>
      </c>
      <c r="I38">
        <v>11</v>
      </c>
      <c r="J38">
        <v>2</v>
      </c>
      <c r="K38">
        <v>18.181818181818183</v>
      </c>
      <c r="L38">
        <v>76</v>
      </c>
      <c r="M38">
        <v>20</v>
      </c>
      <c r="N38">
        <v>26.315789473684209</v>
      </c>
    </row>
    <row r="39" spans="1:14" x14ac:dyDescent="0.2">
      <c r="A39" t="s">
        <v>48</v>
      </c>
      <c r="B39" t="s">
        <v>37</v>
      </c>
      <c r="C39">
        <v>12</v>
      </c>
      <c r="D39">
        <v>68</v>
      </c>
      <c r="E39">
        <v>400</v>
      </c>
      <c r="F39">
        <v>0.57932326091823005</v>
      </c>
      <c r="G39">
        <v>0.69472463651178096</v>
      </c>
      <c r="H39">
        <v>1.1886879256967899</v>
      </c>
      <c r="I39">
        <v>14</v>
      </c>
      <c r="J39">
        <v>2</v>
      </c>
      <c r="K39">
        <v>14.285714285714285</v>
      </c>
      <c r="L39">
        <v>80</v>
      </c>
      <c r="M39">
        <v>16</v>
      </c>
      <c r="N39">
        <v>20</v>
      </c>
    </row>
    <row r="40" spans="1:14" x14ac:dyDescent="0.2">
      <c r="A40" t="s">
        <v>49</v>
      </c>
      <c r="B40" t="s">
        <v>37</v>
      </c>
      <c r="C40">
        <v>70</v>
      </c>
      <c r="D40">
        <v>124</v>
      </c>
      <c r="E40">
        <v>50</v>
      </c>
      <c r="F40">
        <v>3.37938568868968</v>
      </c>
      <c r="G40">
        <v>1.2668508077567799</v>
      </c>
      <c r="H40">
        <v>0.14858599071209799</v>
      </c>
      <c r="I40">
        <v>13</v>
      </c>
      <c r="J40">
        <v>2</v>
      </c>
      <c r="K40">
        <v>15.384615384615385</v>
      </c>
      <c r="L40">
        <v>61</v>
      </c>
      <c r="M40">
        <v>14</v>
      </c>
      <c r="N40">
        <v>22.950819672131146</v>
      </c>
    </row>
    <row r="41" spans="1:14" x14ac:dyDescent="0.2">
      <c r="A41" t="s">
        <v>50</v>
      </c>
      <c r="B41" t="s">
        <v>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9</v>
      </c>
      <c r="J41">
        <v>0</v>
      </c>
      <c r="K41">
        <v>0</v>
      </c>
      <c r="L41">
        <v>40</v>
      </c>
      <c r="M41">
        <v>0</v>
      </c>
      <c r="N41">
        <v>0</v>
      </c>
    </row>
    <row r="42" spans="1:14" x14ac:dyDescent="0.2">
      <c r="A42" t="s">
        <v>51</v>
      </c>
      <c r="B42" t="s">
        <v>8</v>
      </c>
      <c r="C42">
        <v>2</v>
      </c>
      <c r="D42">
        <v>0</v>
      </c>
      <c r="E42">
        <v>0</v>
      </c>
      <c r="F42">
        <v>9.6553876819705106E-2</v>
      </c>
      <c r="G42">
        <v>0</v>
      </c>
      <c r="H42">
        <v>0</v>
      </c>
      <c r="I42">
        <v>5</v>
      </c>
      <c r="J42">
        <v>0</v>
      </c>
      <c r="K42">
        <v>0</v>
      </c>
      <c r="L42">
        <v>22</v>
      </c>
      <c r="M42">
        <v>0</v>
      </c>
      <c r="N42">
        <v>0</v>
      </c>
    </row>
    <row r="43" spans="1:14" x14ac:dyDescent="0.2">
      <c r="A43" t="s">
        <v>52</v>
      </c>
      <c r="B43" t="s">
        <v>8</v>
      </c>
      <c r="C43">
        <v>12</v>
      </c>
      <c r="D43">
        <v>0</v>
      </c>
      <c r="E43">
        <v>0</v>
      </c>
      <c r="F43">
        <v>0.57932326091823005</v>
      </c>
      <c r="G43">
        <v>0</v>
      </c>
      <c r="H43">
        <v>0</v>
      </c>
      <c r="I43">
        <v>7</v>
      </c>
      <c r="J43">
        <v>0</v>
      </c>
      <c r="K43">
        <v>0</v>
      </c>
      <c r="L43">
        <v>25</v>
      </c>
      <c r="M43">
        <v>0</v>
      </c>
      <c r="N43">
        <v>0</v>
      </c>
    </row>
    <row r="44" spans="1:14" x14ac:dyDescent="0.2">
      <c r="A44" t="s">
        <v>53</v>
      </c>
      <c r="B44" t="s">
        <v>12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15</v>
      </c>
      <c r="J44">
        <v>1</v>
      </c>
      <c r="K44">
        <v>6.666666666666667</v>
      </c>
      <c r="L44">
        <v>88</v>
      </c>
      <c r="M44">
        <v>9</v>
      </c>
      <c r="N44">
        <v>10.227272727272728</v>
      </c>
    </row>
    <row r="45" spans="1:14" x14ac:dyDescent="0.2">
      <c r="A45" t="s">
        <v>54</v>
      </c>
      <c r="B45" t="s">
        <v>12</v>
      </c>
      <c r="C45">
        <v>2</v>
      </c>
      <c r="D45">
        <v>2</v>
      </c>
      <c r="E45">
        <v>0</v>
      </c>
      <c r="F45">
        <v>9.6553876819705106E-2</v>
      </c>
      <c r="G45">
        <v>2.04330775444641E-2</v>
      </c>
      <c r="H45">
        <v>0</v>
      </c>
      <c r="I45">
        <v>10</v>
      </c>
      <c r="J45">
        <v>1</v>
      </c>
      <c r="K45">
        <v>10</v>
      </c>
      <c r="L45">
        <v>48</v>
      </c>
      <c r="M45">
        <v>12</v>
      </c>
      <c r="N45">
        <v>25</v>
      </c>
    </row>
    <row r="46" spans="1:14" x14ac:dyDescent="0.2">
      <c r="A46" t="s">
        <v>55</v>
      </c>
      <c r="B46" t="s">
        <v>12</v>
      </c>
      <c r="C46">
        <v>12</v>
      </c>
      <c r="D46">
        <v>12</v>
      </c>
      <c r="E46">
        <v>0</v>
      </c>
      <c r="F46">
        <v>0.57932326091823005</v>
      </c>
      <c r="G46">
        <v>0.122598465266785</v>
      </c>
      <c r="H46">
        <v>0</v>
      </c>
      <c r="I46">
        <v>12</v>
      </c>
      <c r="J46">
        <v>2</v>
      </c>
      <c r="K46">
        <v>16.666666666666664</v>
      </c>
      <c r="L46">
        <v>56</v>
      </c>
      <c r="M46">
        <v>8</v>
      </c>
      <c r="N46">
        <v>14.285714285714285</v>
      </c>
    </row>
    <row r="47" spans="1:14" x14ac:dyDescent="0.2">
      <c r="A47" t="s">
        <v>56</v>
      </c>
      <c r="B47" t="s">
        <v>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12</v>
      </c>
      <c r="J47">
        <v>0</v>
      </c>
      <c r="K47">
        <v>0</v>
      </c>
      <c r="L47">
        <v>67</v>
      </c>
      <c r="M47">
        <v>0</v>
      </c>
      <c r="N47">
        <v>0</v>
      </c>
    </row>
    <row r="48" spans="1:14" x14ac:dyDescent="0.2">
      <c r="A48" t="s">
        <v>57</v>
      </c>
      <c r="B48" t="s">
        <v>12</v>
      </c>
      <c r="C48">
        <v>2</v>
      </c>
      <c r="D48">
        <v>2</v>
      </c>
      <c r="E48">
        <v>0</v>
      </c>
      <c r="F48">
        <v>9.6553876819705106E-2</v>
      </c>
      <c r="G48">
        <v>2.04330775444641E-2</v>
      </c>
      <c r="H48">
        <v>0</v>
      </c>
      <c r="I48">
        <v>11</v>
      </c>
      <c r="J48">
        <v>1</v>
      </c>
      <c r="K48">
        <v>9.0909090909090917</v>
      </c>
      <c r="L48">
        <v>35</v>
      </c>
      <c r="M48">
        <v>6</v>
      </c>
      <c r="N48">
        <v>17.142857142857142</v>
      </c>
    </row>
    <row r="49" spans="1:14" x14ac:dyDescent="0.2">
      <c r="A49" t="s">
        <v>58</v>
      </c>
      <c r="B49" t="s">
        <v>12</v>
      </c>
      <c r="C49">
        <v>12</v>
      </c>
      <c r="D49">
        <v>12</v>
      </c>
      <c r="E49">
        <v>0</v>
      </c>
      <c r="F49">
        <v>0.57932326091823005</v>
      </c>
      <c r="G49">
        <v>0.122598465266785</v>
      </c>
      <c r="H49">
        <v>0</v>
      </c>
      <c r="I49">
        <v>11</v>
      </c>
      <c r="J49">
        <v>1</v>
      </c>
      <c r="K49">
        <v>9.0909090909090917</v>
      </c>
      <c r="L49">
        <v>35</v>
      </c>
      <c r="M49">
        <v>6</v>
      </c>
      <c r="N49">
        <v>17.142857142857142</v>
      </c>
    </row>
    <row r="50" spans="1:14" x14ac:dyDescent="0.2">
      <c r="A50" t="s">
        <v>59</v>
      </c>
      <c r="B50" t="s">
        <v>12</v>
      </c>
      <c r="C50">
        <v>0</v>
      </c>
      <c r="D50">
        <v>50</v>
      </c>
      <c r="E50">
        <v>50</v>
      </c>
      <c r="F50">
        <v>0</v>
      </c>
      <c r="G50">
        <v>0.510826938611603</v>
      </c>
      <c r="H50">
        <v>0.14858599071209799</v>
      </c>
      <c r="I50">
        <v>9</v>
      </c>
      <c r="J50">
        <v>0</v>
      </c>
      <c r="K50">
        <v>0</v>
      </c>
      <c r="L50">
        <v>70</v>
      </c>
      <c r="M50">
        <v>0</v>
      </c>
      <c r="N50">
        <v>0</v>
      </c>
    </row>
    <row r="51" spans="1:14" x14ac:dyDescent="0.2">
      <c r="A51" t="s">
        <v>60</v>
      </c>
      <c r="B51" t="s">
        <v>12</v>
      </c>
      <c r="C51">
        <v>2</v>
      </c>
      <c r="D51">
        <v>50</v>
      </c>
      <c r="E51">
        <v>50</v>
      </c>
      <c r="F51">
        <v>9.6553876819705106E-2</v>
      </c>
      <c r="G51">
        <v>0.510826938611603</v>
      </c>
      <c r="H51">
        <v>0.14858599071209799</v>
      </c>
      <c r="I51">
        <v>11</v>
      </c>
      <c r="J51">
        <v>1</v>
      </c>
      <c r="K51">
        <v>9.0909090909090917</v>
      </c>
      <c r="L51">
        <v>51</v>
      </c>
      <c r="M51">
        <v>1</v>
      </c>
      <c r="N51">
        <v>1.9607843137254901</v>
      </c>
    </row>
    <row r="52" spans="1:14" x14ac:dyDescent="0.2">
      <c r="A52" t="s">
        <v>61</v>
      </c>
      <c r="B52" t="s">
        <v>12</v>
      </c>
      <c r="C52">
        <v>12</v>
      </c>
      <c r="D52">
        <v>50</v>
      </c>
      <c r="E52">
        <v>50</v>
      </c>
      <c r="F52">
        <v>0.57932326091823005</v>
      </c>
      <c r="G52">
        <v>0.510826938611603</v>
      </c>
      <c r="H52">
        <v>0.14858599071209799</v>
      </c>
      <c r="I52">
        <v>9</v>
      </c>
      <c r="J52">
        <v>1</v>
      </c>
      <c r="K52">
        <v>11.111111111111111</v>
      </c>
      <c r="L52">
        <v>48</v>
      </c>
      <c r="M52">
        <v>6</v>
      </c>
      <c r="N52">
        <v>12.5</v>
      </c>
    </row>
    <row r="53" spans="1:14" x14ac:dyDescent="0.2">
      <c r="A53" t="s">
        <v>62</v>
      </c>
      <c r="B53" t="s">
        <v>12</v>
      </c>
      <c r="C53">
        <v>0</v>
      </c>
      <c r="D53">
        <v>250</v>
      </c>
      <c r="E53">
        <v>250</v>
      </c>
      <c r="F53">
        <v>0</v>
      </c>
      <c r="G53">
        <v>2.5541346930580202</v>
      </c>
      <c r="H53">
        <v>0.74292995356049096</v>
      </c>
      <c r="I53">
        <v>13</v>
      </c>
      <c r="J53">
        <v>1</v>
      </c>
      <c r="K53">
        <v>7.6923076923076925</v>
      </c>
      <c r="L53">
        <v>70</v>
      </c>
      <c r="M53">
        <v>1</v>
      </c>
      <c r="N53">
        <v>1.4285714285714286</v>
      </c>
    </row>
    <row r="54" spans="1:14" x14ac:dyDescent="0.2">
      <c r="A54" t="s">
        <v>63</v>
      </c>
      <c r="B54" t="s">
        <v>105</v>
      </c>
      <c r="C54">
        <v>2</v>
      </c>
      <c r="D54">
        <v>250</v>
      </c>
      <c r="E54">
        <v>250</v>
      </c>
      <c r="F54">
        <v>9.6553876819705106E-2</v>
      </c>
      <c r="G54">
        <v>2.5541346930580202</v>
      </c>
      <c r="H54">
        <v>0.74292995356049096</v>
      </c>
      <c r="I54">
        <v>4</v>
      </c>
      <c r="J54">
        <v>0</v>
      </c>
      <c r="K54">
        <v>0</v>
      </c>
      <c r="L54">
        <v>9</v>
      </c>
      <c r="M54">
        <v>0</v>
      </c>
      <c r="N54">
        <v>0</v>
      </c>
    </row>
    <row r="55" spans="1:14" x14ac:dyDescent="0.2">
      <c r="A55" t="s">
        <v>64</v>
      </c>
      <c r="B55" t="s">
        <v>105</v>
      </c>
      <c r="C55">
        <v>12</v>
      </c>
      <c r="D55">
        <v>250</v>
      </c>
      <c r="E55">
        <v>250</v>
      </c>
      <c r="F55">
        <v>0.57932326091823005</v>
      </c>
      <c r="G55">
        <v>2.5541346930580202</v>
      </c>
      <c r="H55">
        <v>0.74292995356049096</v>
      </c>
      <c r="I55">
        <v>7</v>
      </c>
      <c r="J55">
        <v>1</v>
      </c>
      <c r="K55">
        <v>14.285714285714285</v>
      </c>
      <c r="L55">
        <v>20</v>
      </c>
      <c r="M55">
        <v>6</v>
      </c>
      <c r="N55">
        <v>30</v>
      </c>
    </row>
    <row r="56" spans="1:14" x14ac:dyDescent="0.2">
      <c r="A56" t="s">
        <v>65</v>
      </c>
      <c r="B56" t="s">
        <v>105</v>
      </c>
      <c r="C56">
        <v>70</v>
      </c>
      <c r="D56">
        <v>293</v>
      </c>
      <c r="E56">
        <v>300</v>
      </c>
      <c r="F56">
        <v>3.37938568868968</v>
      </c>
      <c r="G56">
        <v>2.9934458602639999</v>
      </c>
      <c r="H56">
        <v>0.89151594427258896</v>
      </c>
      <c r="I56">
        <v>7</v>
      </c>
      <c r="J56">
        <v>1</v>
      </c>
      <c r="K56">
        <v>14.285714285714285</v>
      </c>
      <c r="L56">
        <v>16</v>
      </c>
      <c r="M56">
        <v>2</v>
      </c>
      <c r="N56">
        <v>12.5</v>
      </c>
    </row>
    <row r="57" spans="1:14" x14ac:dyDescent="0.2">
      <c r="A57" t="s">
        <v>66</v>
      </c>
      <c r="B57" t="s">
        <v>105</v>
      </c>
      <c r="C57">
        <v>0</v>
      </c>
      <c r="D57">
        <v>-25</v>
      </c>
      <c r="E57">
        <v>50</v>
      </c>
      <c r="F57">
        <v>0</v>
      </c>
      <c r="G57">
        <v>-0.255413469305802</v>
      </c>
      <c r="H57">
        <v>0.14858599071209799</v>
      </c>
      <c r="I57">
        <v>8</v>
      </c>
      <c r="J57">
        <v>1</v>
      </c>
      <c r="K57">
        <v>12.5</v>
      </c>
      <c r="L57">
        <v>47</v>
      </c>
      <c r="M57">
        <v>2</v>
      </c>
      <c r="N57">
        <v>4.2553191489361701</v>
      </c>
    </row>
    <row r="58" spans="1:14" x14ac:dyDescent="0.2">
      <c r="A58" t="s">
        <v>67</v>
      </c>
      <c r="B58" t="s">
        <v>105</v>
      </c>
      <c r="C58">
        <v>2</v>
      </c>
      <c r="D58">
        <v>-25</v>
      </c>
      <c r="E58">
        <v>50</v>
      </c>
      <c r="F58">
        <v>9.6553876819705106E-2</v>
      </c>
      <c r="G58">
        <v>-0.255413469305802</v>
      </c>
      <c r="H58">
        <v>0.14858599071209799</v>
      </c>
      <c r="I58">
        <v>2</v>
      </c>
      <c r="J58">
        <v>1</v>
      </c>
      <c r="K58">
        <v>50</v>
      </c>
      <c r="L58">
        <v>4</v>
      </c>
      <c r="M58">
        <v>3</v>
      </c>
      <c r="N58">
        <v>75</v>
      </c>
    </row>
    <row r="59" spans="1:14" x14ac:dyDescent="0.2">
      <c r="A59" t="s">
        <v>68</v>
      </c>
      <c r="B59" t="s">
        <v>105</v>
      </c>
      <c r="C59">
        <v>12</v>
      </c>
      <c r="D59">
        <v>-25</v>
      </c>
      <c r="E59">
        <v>50</v>
      </c>
      <c r="F59">
        <v>0.57932326091823005</v>
      </c>
      <c r="G59">
        <v>-0.255413469305802</v>
      </c>
      <c r="H59">
        <v>0.14858599071209799</v>
      </c>
      <c r="I59">
        <v>4</v>
      </c>
      <c r="J59">
        <v>0</v>
      </c>
      <c r="K59">
        <v>0</v>
      </c>
      <c r="L59">
        <v>27</v>
      </c>
      <c r="M59">
        <v>0</v>
      </c>
      <c r="N59">
        <v>0</v>
      </c>
    </row>
    <row r="60" spans="1:14" x14ac:dyDescent="0.2">
      <c r="A60" t="s">
        <v>69</v>
      </c>
      <c r="B60" t="s">
        <v>105</v>
      </c>
      <c r="C60">
        <v>0</v>
      </c>
      <c r="D60">
        <v>0</v>
      </c>
      <c r="E60">
        <v>250</v>
      </c>
      <c r="F60">
        <v>0</v>
      </c>
      <c r="G60">
        <v>0</v>
      </c>
      <c r="H60">
        <v>0.74292995356049096</v>
      </c>
      <c r="I60">
        <v>6</v>
      </c>
      <c r="J60">
        <v>0</v>
      </c>
      <c r="K60">
        <v>0</v>
      </c>
      <c r="L60">
        <v>67</v>
      </c>
      <c r="M60">
        <v>0</v>
      </c>
      <c r="N60">
        <v>0</v>
      </c>
    </row>
    <row r="61" spans="1:14" x14ac:dyDescent="0.2">
      <c r="A61" t="s">
        <v>70</v>
      </c>
      <c r="B61" t="s">
        <v>105</v>
      </c>
      <c r="C61">
        <v>2</v>
      </c>
      <c r="D61">
        <v>2</v>
      </c>
      <c r="E61">
        <v>250</v>
      </c>
      <c r="F61">
        <v>9.6553876819705106E-2</v>
      </c>
      <c r="G61">
        <v>2.04330775444641E-2</v>
      </c>
      <c r="H61">
        <v>0.74292995356049096</v>
      </c>
      <c r="I61">
        <v>5</v>
      </c>
      <c r="J61">
        <v>0</v>
      </c>
      <c r="K61">
        <v>0</v>
      </c>
      <c r="L61">
        <v>47</v>
      </c>
      <c r="M61">
        <v>0</v>
      </c>
      <c r="N61">
        <v>0</v>
      </c>
    </row>
    <row r="62" spans="1:14" x14ac:dyDescent="0.2">
      <c r="A62" t="s">
        <v>71</v>
      </c>
      <c r="B62" t="s">
        <v>105</v>
      </c>
      <c r="C62">
        <v>12</v>
      </c>
      <c r="D62">
        <v>12</v>
      </c>
      <c r="E62">
        <v>250</v>
      </c>
      <c r="F62">
        <v>0.57932326091823005</v>
      </c>
      <c r="G62">
        <v>0.122598465266785</v>
      </c>
      <c r="H62">
        <v>0.74292995356049096</v>
      </c>
      <c r="I62">
        <v>5</v>
      </c>
      <c r="J62">
        <v>0</v>
      </c>
      <c r="K62">
        <v>0</v>
      </c>
      <c r="L62">
        <v>50</v>
      </c>
      <c r="M62">
        <v>0</v>
      </c>
      <c r="N62">
        <v>0</v>
      </c>
    </row>
    <row r="63" spans="1:14" x14ac:dyDescent="0.2">
      <c r="A63" t="s">
        <v>72</v>
      </c>
      <c r="B63" t="s">
        <v>105</v>
      </c>
      <c r="C63">
        <v>0</v>
      </c>
      <c r="D63">
        <v>25</v>
      </c>
      <c r="E63">
        <v>960</v>
      </c>
      <c r="F63">
        <v>0</v>
      </c>
      <c r="G63">
        <v>0.255413469305802</v>
      </c>
      <c r="H63">
        <v>2.85285102167229</v>
      </c>
      <c r="I63">
        <v>3</v>
      </c>
      <c r="J63">
        <v>0</v>
      </c>
      <c r="K63">
        <v>0</v>
      </c>
      <c r="L63">
        <v>25</v>
      </c>
      <c r="M63">
        <v>0</v>
      </c>
      <c r="N63">
        <v>0</v>
      </c>
    </row>
    <row r="64" spans="1:14" x14ac:dyDescent="0.2">
      <c r="A64" t="s">
        <v>73</v>
      </c>
      <c r="B64" t="s">
        <v>105</v>
      </c>
      <c r="C64">
        <v>2</v>
      </c>
      <c r="D64">
        <v>25</v>
      </c>
      <c r="E64">
        <v>960</v>
      </c>
      <c r="F64">
        <v>9.6553876819705106E-2</v>
      </c>
      <c r="G64">
        <v>0.255413469305802</v>
      </c>
      <c r="H64">
        <v>2.85285102167229</v>
      </c>
      <c r="I64">
        <v>7</v>
      </c>
      <c r="J64">
        <v>0</v>
      </c>
      <c r="K64">
        <v>0</v>
      </c>
      <c r="L64">
        <v>29</v>
      </c>
      <c r="M64">
        <v>0</v>
      </c>
      <c r="N64">
        <v>0</v>
      </c>
    </row>
    <row r="65" spans="1:14" x14ac:dyDescent="0.2">
      <c r="A65" t="s">
        <v>74</v>
      </c>
      <c r="B65" t="s">
        <v>105</v>
      </c>
      <c r="C65">
        <v>12</v>
      </c>
      <c r="D65">
        <v>25</v>
      </c>
      <c r="E65">
        <v>960</v>
      </c>
      <c r="F65">
        <v>0.57932326091823005</v>
      </c>
      <c r="G65">
        <v>0.255413469305802</v>
      </c>
      <c r="H65">
        <v>2.85285102167229</v>
      </c>
      <c r="I65">
        <v>6</v>
      </c>
      <c r="J65">
        <v>0</v>
      </c>
      <c r="K65">
        <v>0</v>
      </c>
      <c r="L65">
        <v>12</v>
      </c>
      <c r="M65">
        <v>0</v>
      </c>
      <c r="N65">
        <v>0</v>
      </c>
    </row>
    <row r="66" spans="1:14" x14ac:dyDescent="0.2">
      <c r="A66" t="s">
        <v>75</v>
      </c>
      <c r="B66" t="s">
        <v>105</v>
      </c>
      <c r="C66">
        <v>70</v>
      </c>
      <c r="D66">
        <v>70</v>
      </c>
      <c r="E66">
        <v>200</v>
      </c>
      <c r="F66">
        <v>3.37938568868968</v>
      </c>
      <c r="G66">
        <v>0.71515771405624495</v>
      </c>
      <c r="H66">
        <v>0.59434396284839297</v>
      </c>
      <c r="I66">
        <v>8</v>
      </c>
      <c r="J66">
        <v>0</v>
      </c>
      <c r="K66">
        <v>0</v>
      </c>
      <c r="L66">
        <v>63</v>
      </c>
      <c r="M66">
        <v>0</v>
      </c>
      <c r="N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27" sqref="A1:L27"/>
    </sheetView>
  </sheetViews>
  <sheetFormatPr baseColWidth="10" defaultRowHeight="16" x14ac:dyDescent="0.2"/>
  <cols>
    <col min="1" max="1" width="28.1640625" customWidth="1"/>
    <col min="2" max="2" width="19.5" customWidth="1"/>
    <col min="6" max="6" width="16.6640625" customWidth="1"/>
    <col min="7" max="7" width="14.83203125" customWidth="1"/>
    <col min="8" max="8" width="23" customWidth="1"/>
    <col min="9" max="10" width="18.6640625" customWidth="1"/>
    <col min="11" max="11" width="18" customWidth="1"/>
    <col min="12" max="12" width="19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">
      <c r="A2" t="s">
        <v>7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9</v>
      </c>
      <c r="B3" t="s">
        <v>8</v>
      </c>
      <c r="C3">
        <v>2</v>
      </c>
      <c r="D3">
        <v>2</v>
      </c>
      <c r="E3">
        <v>0</v>
      </c>
      <c r="F3">
        <v>9.6553876819705106E-2</v>
      </c>
      <c r="G3">
        <v>2.04330775444641E-2</v>
      </c>
      <c r="H3">
        <v>0</v>
      </c>
      <c r="I3">
        <v>-1</v>
      </c>
      <c r="J3">
        <v>-3</v>
      </c>
      <c r="K3">
        <v>-20</v>
      </c>
      <c r="L3">
        <v>-20</v>
      </c>
    </row>
    <row r="4" spans="1:12" x14ac:dyDescent="0.2">
      <c r="A4" t="s">
        <v>10</v>
      </c>
      <c r="B4" t="s">
        <v>8</v>
      </c>
      <c r="C4">
        <v>12</v>
      </c>
      <c r="D4">
        <v>12</v>
      </c>
      <c r="E4">
        <v>0</v>
      </c>
      <c r="F4">
        <v>0.57932326091823005</v>
      </c>
      <c r="G4">
        <v>0.122598465266785</v>
      </c>
      <c r="H4">
        <v>0</v>
      </c>
      <c r="I4">
        <v>-1</v>
      </c>
      <c r="J4">
        <v>-1</v>
      </c>
      <c r="K4">
        <v>-25</v>
      </c>
      <c r="L4">
        <v>-5.8823529411764701</v>
      </c>
    </row>
    <row r="5" spans="1:12" x14ac:dyDescent="0.2">
      <c r="A5" t="s">
        <v>11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-5.0980392156862733</v>
      </c>
      <c r="L5">
        <v>-1.0227272727272716</v>
      </c>
    </row>
    <row r="6" spans="1:12" x14ac:dyDescent="0.2">
      <c r="A6" t="s">
        <v>13</v>
      </c>
      <c r="B6" t="s">
        <v>12</v>
      </c>
      <c r="C6">
        <v>2</v>
      </c>
      <c r="D6">
        <v>2</v>
      </c>
      <c r="E6">
        <v>0</v>
      </c>
      <c r="F6">
        <v>9.6553876819705106E-2</v>
      </c>
      <c r="G6">
        <v>2.04330775444641E-2</v>
      </c>
      <c r="H6">
        <v>0</v>
      </c>
      <c r="I6">
        <v>-1</v>
      </c>
      <c r="J6">
        <v>4</v>
      </c>
      <c r="K6">
        <v>-8.1818181818181834</v>
      </c>
      <c r="L6">
        <v>5.9523809523809526</v>
      </c>
    </row>
    <row r="7" spans="1:12" x14ac:dyDescent="0.2">
      <c r="A7" t="s">
        <v>14</v>
      </c>
      <c r="B7" t="s">
        <v>12</v>
      </c>
      <c r="C7">
        <v>12</v>
      </c>
      <c r="D7">
        <v>12</v>
      </c>
      <c r="E7">
        <v>0</v>
      </c>
      <c r="F7">
        <v>0.57932326091823005</v>
      </c>
      <c r="G7">
        <v>0.122598465266785</v>
      </c>
      <c r="H7">
        <v>0</v>
      </c>
      <c r="I7">
        <v>1</v>
      </c>
      <c r="J7">
        <v>2</v>
      </c>
      <c r="K7">
        <v>6.6666666666666643</v>
      </c>
      <c r="L7">
        <v>-0.34843205574912872</v>
      </c>
    </row>
    <row r="8" spans="1:12" x14ac:dyDescent="0.2">
      <c r="A8" t="s">
        <v>15</v>
      </c>
      <c r="B8" t="s">
        <v>12</v>
      </c>
      <c r="C8">
        <v>0</v>
      </c>
      <c r="D8">
        <v>50</v>
      </c>
      <c r="E8">
        <v>50</v>
      </c>
      <c r="F8">
        <v>0</v>
      </c>
      <c r="G8">
        <v>0.510826938611603</v>
      </c>
      <c r="H8">
        <v>0.14858599071209799</v>
      </c>
      <c r="I8">
        <v>-2</v>
      </c>
      <c r="J8">
        <v>-8</v>
      </c>
      <c r="K8">
        <v>-18.181818181818183</v>
      </c>
      <c r="L8">
        <v>-22.222222222222221</v>
      </c>
    </row>
    <row r="9" spans="1:12" x14ac:dyDescent="0.2">
      <c r="A9" t="s">
        <v>16</v>
      </c>
      <c r="B9" t="s">
        <v>12</v>
      </c>
      <c r="C9">
        <v>2</v>
      </c>
      <c r="D9">
        <v>50</v>
      </c>
      <c r="E9">
        <v>50</v>
      </c>
      <c r="F9">
        <v>9.6553876819705106E-2</v>
      </c>
      <c r="G9">
        <v>0.510826938611603</v>
      </c>
      <c r="H9">
        <v>0.14858599071209799</v>
      </c>
      <c r="I9">
        <v>1</v>
      </c>
      <c r="J9">
        <v>6</v>
      </c>
      <c r="K9">
        <v>9.0909090909090917</v>
      </c>
      <c r="L9">
        <v>17.142857142857142</v>
      </c>
    </row>
    <row r="10" spans="1:12" x14ac:dyDescent="0.2">
      <c r="A10" t="s">
        <v>17</v>
      </c>
      <c r="B10" t="s">
        <v>12</v>
      </c>
      <c r="C10">
        <v>12</v>
      </c>
      <c r="D10">
        <v>50</v>
      </c>
      <c r="E10">
        <v>50</v>
      </c>
      <c r="F10">
        <v>0.57932326091823005</v>
      </c>
      <c r="G10">
        <v>0.510826938611603</v>
      </c>
      <c r="H10">
        <v>0.14858599071209799</v>
      </c>
      <c r="I10">
        <v>1</v>
      </c>
      <c r="J10">
        <v>6</v>
      </c>
      <c r="K10">
        <v>9.0909090909090917</v>
      </c>
      <c r="L10">
        <v>17.142857142857142</v>
      </c>
    </row>
    <row r="11" spans="1:12" x14ac:dyDescent="0.2">
      <c r="A11" t="s">
        <v>18</v>
      </c>
      <c r="B11" t="s">
        <v>12</v>
      </c>
      <c r="C11">
        <v>0</v>
      </c>
      <c r="D11">
        <v>250</v>
      </c>
      <c r="E11">
        <v>250</v>
      </c>
      <c r="F11">
        <v>0</v>
      </c>
      <c r="G11">
        <v>2.5541346930580202</v>
      </c>
      <c r="H11">
        <v>0.74292995356049096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19</v>
      </c>
      <c r="B12" t="s">
        <v>12</v>
      </c>
      <c r="C12">
        <v>2</v>
      </c>
      <c r="D12">
        <v>250</v>
      </c>
      <c r="E12">
        <v>250</v>
      </c>
      <c r="F12">
        <v>9.6553876819705106E-2</v>
      </c>
      <c r="G12">
        <v>2.5541346930580202</v>
      </c>
      <c r="H12">
        <v>0.74292995356049096</v>
      </c>
      <c r="I12">
        <v>1</v>
      </c>
      <c r="J12">
        <v>1</v>
      </c>
      <c r="K12">
        <v>9.0909090909090917</v>
      </c>
      <c r="L12">
        <v>1.9607843137254901</v>
      </c>
    </row>
    <row r="13" spans="1:12" x14ac:dyDescent="0.2">
      <c r="A13" t="s">
        <v>20</v>
      </c>
      <c r="B13" t="s">
        <v>12</v>
      </c>
      <c r="C13">
        <v>12</v>
      </c>
      <c r="D13">
        <v>250</v>
      </c>
      <c r="E13">
        <v>250</v>
      </c>
      <c r="F13">
        <v>0.57932326091823005</v>
      </c>
      <c r="G13">
        <v>2.5541346930580202</v>
      </c>
      <c r="H13">
        <v>0.74292995356049096</v>
      </c>
      <c r="I13">
        <v>0</v>
      </c>
      <c r="J13">
        <v>1</v>
      </c>
      <c r="K13">
        <v>0</v>
      </c>
      <c r="L13">
        <v>0</v>
      </c>
    </row>
    <row r="14" spans="1:12" x14ac:dyDescent="0.2">
      <c r="A14" t="s">
        <v>21</v>
      </c>
      <c r="B14" t="s">
        <v>12</v>
      </c>
      <c r="C14">
        <v>70</v>
      </c>
      <c r="D14">
        <v>293</v>
      </c>
      <c r="E14">
        <v>300</v>
      </c>
      <c r="F14">
        <v>3.37938568868968</v>
      </c>
      <c r="G14">
        <v>2.9934458602639999</v>
      </c>
      <c r="H14">
        <v>0.89151594427258896</v>
      </c>
      <c r="I14">
        <v>1</v>
      </c>
      <c r="J14">
        <v>1</v>
      </c>
      <c r="K14">
        <v>7.6923076923076925</v>
      </c>
      <c r="L14">
        <v>1.4285714285714286</v>
      </c>
    </row>
    <row r="15" spans="1:12" x14ac:dyDescent="0.2">
      <c r="A15" t="s">
        <v>22</v>
      </c>
      <c r="B15" t="s">
        <v>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 t="s">
        <v>24</v>
      </c>
      <c r="B16" t="s">
        <v>23</v>
      </c>
      <c r="C16">
        <v>2</v>
      </c>
      <c r="D16">
        <v>2</v>
      </c>
      <c r="E16">
        <v>0</v>
      </c>
      <c r="F16">
        <v>9.6553876819705106E-2</v>
      </c>
      <c r="G16">
        <v>2.04330775444641E-2</v>
      </c>
      <c r="H16">
        <v>0</v>
      </c>
      <c r="I16">
        <v>1</v>
      </c>
      <c r="J16">
        <v>-6</v>
      </c>
      <c r="K16">
        <v>14.285714285714285</v>
      </c>
      <c r="L16">
        <v>-20</v>
      </c>
    </row>
    <row r="17" spans="1:12" x14ac:dyDescent="0.2">
      <c r="A17" t="s">
        <v>25</v>
      </c>
      <c r="B17" t="s">
        <v>23</v>
      </c>
      <c r="C17">
        <v>12</v>
      </c>
      <c r="D17">
        <v>12</v>
      </c>
      <c r="E17">
        <v>0</v>
      </c>
      <c r="F17">
        <v>0.57932326091823005</v>
      </c>
      <c r="G17">
        <v>0.122598465266785</v>
      </c>
      <c r="H17">
        <v>0</v>
      </c>
      <c r="I17">
        <v>1</v>
      </c>
      <c r="J17">
        <v>-6</v>
      </c>
      <c r="K17">
        <v>14.285714285714285</v>
      </c>
      <c r="L17">
        <v>-29.605263157894733</v>
      </c>
    </row>
    <row r="18" spans="1:12" x14ac:dyDescent="0.2">
      <c r="A18" t="s">
        <v>26</v>
      </c>
      <c r="B18" t="s">
        <v>23</v>
      </c>
      <c r="C18">
        <v>0</v>
      </c>
      <c r="D18">
        <v>-25</v>
      </c>
      <c r="E18">
        <v>50</v>
      </c>
      <c r="F18">
        <v>0</v>
      </c>
      <c r="G18">
        <v>-0.255413469305802</v>
      </c>
      <c r="H18">
        <v>0.14858599071209799</v>
      </c>
      <c r="I18">
        <v>1</v>
      </c>
      <c r="J18">
        <v>2</v>
      </c>
      <c r="K18">
        <v>12.5</v>
      </c>
      <c r="L18">
        <v>4.2553191489361701</v>
      </c>
    </row>
    <row r="19" spans="1:12" x14ac:dyDescent="0.2">
      <c r="A19" t="s">
        <v>27</v>
      </c>
      <c r="B19" t="s">
        <v>23</v>
      </c>
      <c r="C19">
        <v>2</v>
      </c>
      <c r="D19">
        <v>-25</v>
      </c>
      <c r="E19">
        <v>50</v>
      </c>
      <c r="F19">
        <v>9.6553876819705106E-2</v>
      </c>
      <c r="G19">
        <v>-0.255413469305802</v>
      </c>
      <c r="H19">
        <v>0.14858599071209799</v>
      </c>
      <c r="I19">
        <v>0</v>
      </c>
      <c r="J19">
        <v>2</v>
      </c>
      <c r="K19">
        <v>0</v>
      </c>
      <c r="L19">
        <v>25</v>
      </c>
    </row>
    <row r="20" spans="1:12" x14ac:dyDescent="0.2">
      <c r="A20" t="s">
        <v>28</v>
      </c>
      <c r="B20" t="s">
        <v>23</v>
      </c>
      <c r="C20">
        <v>12</v>
      </c>
      <c r="D20">
        <v>-25</v>
      </c>
      <c r="E20">
        <v>50</v>
      </c>
      <c r="F20">
        <v>0.57932326091823005</v>
      </c>
      <c r="G20">
        <v>-0.255413469305802</v>
      </c>
      <c r="H20">
        <v>0.14858599071209799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29</v>
      </c>
      <c r="B21" t="s">
        <v>23</v>
      </c>
      <c r="C21">
        <v>0</v>
      </c>
      <c r="D21">
        <v>0</v>
      </c>
      <c r="E21">
        <v>250</v>
      </c>
      <c r="F21">
        <v>0</v>
      </c>
      <c r="G21">
        <v>0</v>
      </c>
      <c r="H21">
        <v>0.74292995356049096</v>
      </c>
      <c r="I21">
        <v>0</v>
      </c>
      <c r="J21">
        <v>0</v>
      </c>
      <c r="K21">
        <v>0</v>
      </c>
      <c r="L21">
        <v>0</v>
      </c>
    </row>
    <row r="22" spans="1:12" x14ac:dyDescent="0.2">
      <c r="A22" t="s">
        <v>30</v>
      </c>
      <c r="B22" t="s">
        <v>23</v>
      </c>
      <c r="C22">
        <v>2</v>
      </c>
      <c r="D22">
        <v>2</v>
      </c>
      <c r="E22">
        <v>250</v>
      </c>
      <c r="F22">
        <v>9.6553876819705106E-2</v>
      </c>
      <c r="G22">
        <v>2.04330775444641E-2</v>
      </c>
      <c r="H22">
        <v>0.74292995356049096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31</v>
      </c>
      <c r="B23" t="s">
        <v>23</v>
      </c>
      <c r="C23">
        <v>12</v>
      </c>
      <c r="D23">
        <v>12</v>
      </c>
      <c r="E23">
        <v>250</v>
      </c>
      <c r="F23">
        <v>0.57932326091823005</v>
      </c>
      <c r="G23">
        <v>0.122598465266785</v>
      </c>
      <c r="H23">
        <v>0.74292995356049096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t="s">
        <v>32</v>
      </c>
      <c r="B24" t="s">
        <v>23</v>
      </c>
      <c r="C24">
        <v>0</v>
      </c>
      <c r="D24">
        <v>25</v>
      </c>
      <c r="E24">
        <v>960</v>
      </c>
      <c r="F24">
        <v>0</v>
      </c>
      <c r="G24">
        <v>0.255413469305802</v>
      </c>
      <c r="H24">
        <v>2.85285102167229</v>
      </c>
      <c r="I24">
        <v>0</v>
      </c>
      <c r="J24">
        <v>0</v>
      </c>
      <c r="K24">
        <v>0</v>
      </c>
      <c r="L24">
        <v>0</v>
      </c>
    </row>
    <row r="25" spans="1:12" x14ac:dyDescent="0.2">
      <c r="A25" t="s">
        <v>33</v>
      </c>
      <c r="B25" t="s">
        <v>23</v>
      </c>
      <c r="C25">
        <v>2</v>
      </c>
      <c r="D25">
        <v>25</v>
      </c>
      <c r="E25">
        <v>960</v>
      </c>
      <c r="F25">
        <v>9.6553876819705106E-2</v>
      </c>
      <c r="G25">
        <v>0.255413469305802</v>
      </c>
      <c r="H25">
        <v>2.85285102167229</v>
      </c>
      <c r="I25">
        <v>0</v>
      </c>
      <c r="J25">
        <v>0</v>
      </c>
      <c r="K25">
        <v>0</v>
      </c>
      <c r="L25">
        <v>0</v>
      </c>
    </row>
    <row r="26" spans="1:12" x14ac:dyDescent="0.2">
      <c r="A26" t="s">
        <v>34</v>
      </c>
      <c r="B26" t="s">
        <v>23</v>
      </c>
      <c r="C26">
        <v>12</v>
      </c>
      <c r="D26">
        <v>25</v>
      </c>
      <c r="E26">
        <v>960</v>
      </c>
      <c r="F26">
        <v>0.57932326091823005</v>
      </c>
      <c r="G26">
        <v>0.255413469305802</v>
      </c>
      <c r="H26">
        <v>2.85285102167229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35</v>
      </c>
      <c r="B27" t="s">
        <v>23</v>
      </c>
      <c r="C27">
        <v>70</v>
      </c>
      <c r="D27">
        <v>70</v>
      </c>
      <c r="E27">
        <v>200</v>
      </c>
      <c r="F27">
        <v>3.37938568868968</v>
      </c>
      <c r="G27">
        <v>0.71515771405624495</v>
      </c>
      <c r="H27">
        <v>0.59434396284839297</v>
      </c>
      <c r="I27">
        <v>0</v>
      </c>
      <c r="J27">
        <v>0</v>
      </c>
      <c r="K27">
        <v>0</v>
      </c>
      <c r="L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Results</vt:lpstr>
      <vt:lpstr>Tests table 1</vt:lpstr>
      <vt:lpstr>Tests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2020-03-04T15:37:29Z</dcterms:created>
  <dcterms:modified xsi:type="dcterms:W3CDTF">2020-03-06T12:05:46Z</dcterms:modified>
</cp:coreProperties>
</file>