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280C0C9B-0AB9-4178-B38F-FA64C1F8078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glio1" sheetId="1" r:id="rId1"/>
    <sheet name="Foglio2" sheetId="2" r:id="rId2"/>
    <sheet name="GOL FATTI" sheetId="3" r:id="rId3"/>
    <sheet name="GOL SUBITI" sheetId="4" r:id="rId4"/>
  </sheets>
  <definedNames>
    <definedName name="_xlnm._FilterDatabase" localSheetId="0" hidden="1">Foglio1!$A$1:$J$473</definedName>
    <definedName name="_xlnm._FilterDatabase" localSheetId="2" hidden="1">'GOL FATTI'!$A$1:$P$17</definedName>
    <definedName name="_xlnm.Print_Area" localSheetId="2">'GOL FATTI'!$A$1:$P$38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4" l="1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P17" i="4"/>
  <c r="N17" i="4"/>
  <c r="M17" i="4"/>
  <c r="L17" i="4"/>
  <c r="K17" i="4"/>
  <c r="J17" i="4"/>
  <c r="I17" i="4"/>
  <c r="H17" i="4"/>
  <c r="P16" i="4"/>
  <c r="N16" i="4"/>
  <c r="M16" i="4"/>
  <c r="L16" i="4"/>
  <c r="K16" i="4"/>
  <c r="J16" i="4"/>
  <c r="I16" i="4"/>
  <c r="H16" i="4"/>
  <c r="P15" i="4"/>
  <c r="N15" i="4"/>
  <c r="M15" i="4"/>
  <c r="L15" i="4"/>
  <c r="K15" i="4"/>
  <c r="J15" i="4"/>
  <c r="I15" i="4"/>
  <c r="H15" i="4"/>
  <c r="P14" i="4"/>
  <c r="N14" i="4"/>
  <c r="M14" i="4"/>
  <c r="L14" i="4"/>
  <c r="K14" i="4"/>
  <c r="J14" i="4"/>
  <c r="I14" i="4"/>
  <c r="H14" i="4"/>
  <c r="P13" i="4"/>
  <c r="N13" i="4"/>
  <c r="M13" i="4"/>
  <c r="L13" i="4"/>
  <c r="K13" i="4"/>
  <c r="J13" i="4"/>
  <c r="I13" i="4"/>
  <c r="H13" i="4"/>
  <c r="P12" i="4"/>
  <c r="N12" i="4"/>
  <c r="M12" i="4"/>
  <c r="L12" i="4"/>
  <c r="K12" i="4"/>
  <c r="J12" i="4"/>
  <c r="I12" i="4"/>
  <c r="H12" i="4"/>
  <c r="P11" i="4"/>
  <c r="N11" i="4"/>
  <c r="M11" i="4"/>
  <c r="L11" i="4"/>
  <c r="K11" i="4"/>
  <c r="J11" i="4"/>
  <c r="I11" i="4"/>
  <c r="H11" i="4"/>
  <c r="P10" i="4"/>
  <c r="N10" i="4"/>
  <c r="M10" i="4"/>
  <c r="L10" i="4"/>
  <c r="K10" i="4"/>
  <c r="J10" i="4"/>
  <c r="I10" i="4"/>
  <c r="H10" i="4"/>
  <c r="P9" i="4"/>
  <c r="N9" i="4"/>
  <c r="M9" i="4"/>
  <c r="L9" i="4"/>
  <c r="K9" i="4"/>
  <c r="J9" i="4"/>
  <c r="I9" i="4"/>
  <c r="H9" i="4"/>
  <c r="P8" i="4"/>
  <c r="N8" i="4"/>
  <c r="M8" i="4"/>
  <c r="L8" i="4"/>
  <c r="K8" i="4"/>
  <c r="J8" i="4"/>
  <c r="I8" i="4"/>
  <c r="H8" i="4"/>
  <c r="P7" i="4"/>
  <c r="N7" i="4"/>
  <c r="M7" i="4"/>
  <c r="L7" i="4"/>
  <c r="K7" i="4"/>
  <c r="J7" i="4"/>
  <c r="I7" i="4"/>
  <c r="H7" i="4"/>
  <c r="P6" i="4"/>
  <c r="N6" i="4"/>
  <c r="M6" i="4"/>
  <c r="L6" i="4"/>
  <c r="K6" i="4"/>
  <c r="J6" i="4"/>
  <c r="I6" i="4"/>
  <c r="H6" i="4"/>
  <c r="P5" i="4"/>
  <c r="N5" i="4"/>
  <c r="M5" i="4"/>
  <c r="L5" i="4"/>
  <c r="K5" i="4"/>
  <c r="J5" i="4"/>
  <c r="I5" i="4"/>
  <c r="H5" i="4"/>
  <c r="P4" i="4"/>
  <c r="N4" i="4"/>
  <c r="M4" i="4"/>
  <c r="L4" i="4"/>
  <c r="K4" i="4"/>
  <c r="J4" i="4"/>
  <c r="I4" i="4"/>
  <c r="H4" i="4"/>
  <c r="P3" i="4"/>
  <c r="N3" i="4"/>
  <c r="M3" i="4"/>
  <c r="L3" i="4"/>
  <c r="K3" i="4"/>
  <c r="J3" i="4"/>
  <c r="I3" i="4"/>
  <c r="H3" i="4"/>
  <c r="P2" i="4"/>
  <c r="N2" i="4"/>
  <c r="M2" i="4"/>
  <c r="L2" i="4"/>
  <c r="K2" i="4"/>
  <c r="J2" i="4"/>
  <c r="I2" i="4"/>
  <c r="H2" i="4"/>
  <c r="N3" i="3"/>
  <c r="P3" i="3"/>
  <c r="N4" i="3"/>
  <c r="P4" i="3"/>
  <c r="N5" i="3"/>
  <c r="P5" i="3"/>
  <c r="N6" i="3"/>
  <c r="P6" i="3"/>
  <c r="N7" i="3"/>
  <c r="P7" i="3"/>
  <c r="N8" i="3"/>
  <c r="P8" i="3"/>
  <c r="N9" i="3"/>
  <c r="P9" i="3"/>
  <c r="N10" i="3"/>
  <c r="P10" i="3"/>
  <c r="N11" i="3"/>
  <c r="P11" i="3"/>
  <c r="N12" i="3"/>
  <c r="P12" i="3"/>
  <c r="N13" i="3"/>
  <c r="P13" i="3"/>
  <c r="N14" i="3"/>
  <c r="P14" i="3"/>
  <c r="N15" i="3"/>
  <c r="P15" i="3"/>
  <c r="N16" i="3"/>
  <c r="P16" i="3"/>
  <c r="N17" i="3"/>
  <c r="P17" i="3"/>
  <c r="P2" i="3"/>
  <c r="N2" i="3"/>
  <c r="D17" i="4"/>
  <c r="C17" i="4"/>
  <c r="B17" i="4"/>
  <c r="E17" i="4" s="1"/>
  <c r="D16" i="4"/>
  <c r="C16" i="4"/>
  <c r="B16" i="4"/>
  <c r="E16" i="4" s="1"/>
  <c r="D15" i="4"/>
  <c r="C15" i="4"/>
  <c r="B15" i="4"/>
  <c r="E15" i="4" s="1"/>
  <c r="D14" i="4"/>
  <c r="C14" i="4"/>
  <c r="B14" i="4"/>
  <c r="E14" i="4" s="1"/>
  <c r="D13" i="4"/>
  <c r="C13" i="4"/>
  <c r="B13" i="4"/>
  <c r="E13" i="4" s="1"/>
  <c r="D12" i="4"/>
  <c r="C12" i="4"/>
  <c r="B12" i="4"/>
  <c r="E12" i="4" s="1"/>
  <c r="D11" i="4"/>
  <c r="C11" i="4"/>
  <c r="B11" i="4"/>
  <c r="E11" i="4" s="1"/>
  <c r="D10" i="4"/>
  <c r="C10" i="4"/>
  <c r="B10" i="4"/>
  <c r="E10" i="4" s="1"/>
  <c r="D9" i="4"/>
  <c r="C9" i="4"/>
  <c r="B9" i="4"/>
  <c r="E9" i="4" s="1"/>
  <c r="D8" i="4"/>
  <c r="C8" i="4"/>
  <c r="B8" i="4"/>
  <c r="E8" i="4" s="1"/>
  <c r="D7" i="4"/>
  <c r="C7" i="4"/>
  <c r="B7" i="4"/>
  <c r="E7" i="4" s="1"/>
  <c r="D6" i="4"/>
  <c r="C6" i="4"/>
  <c r="B6" i="4"/>
  <c r="E6" i="4" s="1"/>
  <c r="D5" i="4"/>
  <c r="C5" i="4"/>
  <c r="B5" i="4"/>
  <c r="E5" i="4" s="1"/>
  <c r="D4" i="4"/>
  <c r="C4" i="4"/>
  <c r="B4" i="4"/>
  <c r="E4" i="4" s="1"/>
  <c r="D3" i="4"/>
  <c r="C3" i="4"/>
  <c r="B3" i="4"/>
  <c r="E3" i="4" s="1"/>
  <c r="D2" i="4"/>
  <c r="C2" i="4"/>
  <c r="B2" i="4"/>
  <c r="G18" i="3" l="1"/>
  <c r="N18" i="3"/>
  <c r="P18" i="3"/>
  <c r="F18" i="3"/>
  <c r="G18" i="4"/>
  <c r="F18" i="4"/>
  <c r="O4" i="4"/>
  <c r="O7" i="4"/>
  <c r="O10" i="4"/>
  <c r="O13" i="4"/>
  <c r="O16" i="4"/>
  <c r="O3" i="4"/>
  <c r="O6" i="4"/>
  <c r="O9" i="4"/>
  <c r="O12" i="4"/>
  <c r="O15" i="4"/>
  <c r="O5" i="4"/>
  <c r="O8" i="4"/>
  <c r="O11" i="4"/>
  <c r="O14" i="4"/>
  <c r="O17" i="4"/>
  <c r="L18" i="4"/>
  <c r="M18" i="4"/>
  <c r="P18" i="4"/>
  <c r="O2" i="4"/>
  <c r="N18" i="4"/>
  <c r="K18" i="4"/>
  <c r="D18" i="4"/>
  <c r="B18" i="4"/>
  <c r="C18" i="4"/>
  <c r="E2" i="4"/>
  <c r="E18" i="4" s="1"/>
  <c r="H18" i="4"/>
  <c r="I18" i="4"/>
  <c r="J18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I18" i="3" l="1"/>
  <c r="J18" i="3"/>
  <c r="M18" i="3"/>
  <c r="K18" i="3"/>
  <c r="L18" i="3"/>
  <c r="O18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/>
  <c r="H18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D18" i="3" l="1"/>
  <c r="C1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L2" i="1"/>
  <c r="B18" i="3" l="1"/>
  <c r="O2" i="3"/>
  <c r="E12" i="3"/>
  <c r="O12" i="3"/>
  <c r="E11" i="3"/>
  <c r="O11" i="3"/>
  <c r="E10" i="3"/>
  <c r="O10" i="3"/>
  <c r="E9" i="3"/>
  <c r="O9" i="3"/>
  <c r="E8" i="3"/>
  <c r="O8" i="3"/>
  <c r="E7" i="3"/>
  <c r="O7" i="3"/>
  <c r="E6" i="3"/>
  <c r="O6" i="3"/>
  <c r="E5" i="3"/>
  <c r="O5" i="3"/>
  <c r="E16" i="3"/>
  <c r="O16" i="3"/>
  <c r="E4" i="3"/>
  <c r="O4" i="3"/>
  <c r="E15" i="3"/>
  <c r="O15" i="3"/>
  <c r="E3" i="3"/>
  <c r="O3" i="3"/>
  <c r="E14" i="3"/>
  <c r="O14" i="3"/>
  <c r="E17" i="3"/>
  <c r="O17" i="3"/>
  <c r="E13" i="3"/>
  <c r="O13" i="3"/>
  <c r="E2" i="3"/>
  <c r="H33" i="2"/>
  <c r="D33" i="2"/>
  <c r="E18" i="3" l="1"/>
  <c r="O18" i="3"/>
  <c r="I29" i="2"/>
  <c r="I30" i="2"/>
  <c r="I28" i="2"/>
  <c r="Q39" i="2"/>
  <c r="M39" i="2"/>
  <c r="R36" i="2"/>
  <c r="Q36" i="2"/>
  <c r="P36" i="2"/>
  <c r="O36" i="2"/>
  <c r="N36" i="2"/>
  <c r="M36" i="2"/>
  <c r="Q33" i="2"/>
  <c r="O30" i="2"/>
  <c r="M33" i="2"/>
  <c r="H39" i="2"/>
  <c r="D39" i="2"/>
  <c r="I36" i="2"/>
  <c r="H36" i="2"/>
  <c r="G36" i="2"/>
  <c r="F36" i="2"/>
  <c r="E36" i="2"/>
  <c r="D36" i="2"/>
  <c r="F30" i="2"/>
  <c r="L1" i="1" l="1"/>
  <c r="P1" i="1"/>
  <c r="N1" i="1" l="1"/>
  <c r="O39" i="2"/>
  <c r="F39" i="2" l="1"/>
</calcChain>
</file>

<file path=xl/sharedStrings.xml><?xml version="1.0" encoding="utf-8"?>
<sst xmlns="http://schemas.openxmlformats.org/spreadsheetml/2006/main" count="3788" uniqueCount="408">
  <si>
    <t>GIORNATA</t>
  </si>
  <si>
    <t>DIFENDE</t>
  </si>
  <si>
    <t>TIPO</t>
  </si>
  <si>
    <t>ATTACCA</t>
  </si>
  <si>
    <t>LINK</t>
  </si>
  <si>
    <t>POSIZIONE</t>
  </si>
  <si>
    <t>FUORI AREA</t>
  </si>
  <si>
    <t>AREA</t>
  </si>
  <si>
    <t>AREA PICCOLA</t>
  </si>
  <si>
    <t>GIOCATORE</t>
  </si>
  <si>
    <t>MINUTO</t>
  </si>
  <si>
    <t>TEMPO</t>
  </si>
  <si>
    <t>Genoa</t>
  </si>
  <si>
    <t>Parma</t>
  </si>
  <si>
    <t>Ambrosini</t>
  </si>
  <si>
    <t>AZIONE</t>
  </si>
  <si>
    <t>P.INATTIVA</t>
  </si>
  <si>
    <t>RIGORE</t>
  </si>
  <si>
    <t>Sits</t>
  </si>
  <si>
    <t>Venezia</t>
  </si>
  <si>
    <t>Padova</t>
  </si>
  <si>
    <t>Alves</t>
  </si>
  <si>
    <t>Reggiana</t>
  </si>
  <si>
    <t>Como</t>
  </si>
  <si>
    <t>Sassi</t>
  </si>
  <si>
    <t>Tremolada</t>
  </si>
  <si>
    <t>LRVicenza</t>
  </si>
  <si>
    <t>Cittadella</t>
  </si>
  <si>
    <t>Parlato</t>
  </si>
  <si>
    <t>Brescia</t>
  </si>
  <si>
    <t>Feralpisalò</t>
  </si>
  <si>
    <t>Ferro</t>
  </si>
  <si>
    <t>Bassini</t>
  </si>
  <si>
    <t>Cremonese</t>
  </si>
  <si>
    <t>Albinoleffe</t>
  </si>
  <si>
    <t>Basso Ricci</t>
  </si>
  <si>
    <t>Arpini</t>
  </si>
  <si>
    <t>Angeloni</t>
  </si>
  <si>
    <t>Monza</t>
  </si>
  <si>
    <t>Alessandria</t>
  </si>
  <si>
    <t>Ferraris</t>
  </si>
  <si>
    <t>Prinelli</t>
  </si>
  <si>
    <t>Goffi</t>
  </si>
  <si>
    <t>Silvestri</t>
  </si>
  <si>
    <t>Zani</t>
  </si>
  <si>
    <t>Spal</t>
  </si>
  <si>
    <t>Pordenone</t>
  </si>
  <si>
    <t>Rao</t>
  </si>
  <si>
    <t>Angeletti</t>
  </si>
  <si>
    <t>Bugaj</t>
  </si>
  <si>
    <t>Bornosuzov</t>
  </si>
  <si>
    <t>Fini</t>
  </si>
  <si>
    <t>Gazoul</t>
  </si>
  <si>
    <t>Jonsson</t>
  </si>
  <si>
    <t>Mikaelsson</t>
  </si>
  <si>
    <t>Sabili</t>
  </si>
  <si>
    <t>Biscontin</t>
  </si>
  <si>
    <t>Gualandris</t>
  </si>
  <si>
    <t>Borsato</t>
  </si>
  <si>
    <t>autogol</t>
  </si>
  <si>
    <t>Pilotto</t>
  </si>
  <si>
    <t>Nalesso</t>
  </si>
  <si>
    <t>Puletto</t>
  </si>
  <si>
    <t>Beccaro</t>
  </si>
  <si>
    <t>Dos Reis</t>
  </si>
  <si>
    <t>Accornero</t>
  </si>
  <si>
    <t>Okoro</t>
  </si>
  <si>
    <t>Baudouin</t>
  </si>
  <si>
    <t>Benti</t>
  </si>
  <si>
    <t>Parravicini</t>
  </si>
  <si>
    <t>Marconi</t>
  </si>
  <si>
    <t>Tannor</t>
  </si>
  <si>
    <t>Lorenzani</t>
  </si>
  <si>
    <t>Tonin</t>
  </si>
  <si>
    <t>Destito</t>
  </si>
  <si>
    <t>D'Almeida</t>
  </si>
  <si>
    <t>De Marco</t>
  </si>
  <si>
    <t>Laureana</t>
  </si>
  <si>
    <t>Picchi</t>
  </si>
  <si>
    <t>Gagliardi</t>
  </si>
  <si>
    <t>Sandberg</t>
  </si>
  <si>
    <t>Dal Lago</t>
  </si>
  <si>
    <t>Omoregie</t>
  </si>
  <si>
    <t>Di Giuliomaria</t>
  </si>
  <si>
    <t>Bright</t>
  </si>
  <si>
    <t>Fogliata</t>
  </si>
  <si>
    <t>Trinceri</t>
  </si>
  <si>
    <t>Pellitteri</t>
  </si>
  <si>
    <t>Motti</t>
  </si>
  <si>
    <t>Manisa</t>
  </si>
  <si>
    <t>Haj</t>
  </si>
  <si>
    <t>Freri</t>
  </si>
  <si>
    <t>Bettoni</t>
  </si>
  <si>
    <t>Toma</t>
  </si>
  <si>
    <t>Lipani</t>
  </si>
  <si>
    <t>Caliendo</t>
  </si>
  <si>
    <t>Pavan</t>
  </si>
  <si>
    <t>Alessio</t>
  </si>
  <si>
    <t>Boscaro</t>
  </si>
  <si>
    <t>Ribaudo</t>
  </si>
  <si>
    <t>Basili</t>
  </si>
  <si>
    <t>Contessi</t>
  </si>
  <si>
    <t>Pozzi</t>
  </si>
  <si>
    <t>Marras</t>
  </si>
  <si>
    <t>Comuzzo</t>
  </si>
  <si>
    <t>Mosole</t>
  </si>
  <si>
    <t>Bonetto</t>
  </si>
  <si>
    <t>Iseppi</t>
  </si>
  <si>
    <t>Blanco</t>
  </si>
  <si>
    <t>Gatti</t>
  </si>
  <si>
    <t>Inverardi</t>
  </si>
  <si>
    <t>Perego</t>
  </si>
  <si>
    <t>Lorini</t>
  </si>
  <si>
    <t>Chinetti</t>
  </si>
  <si>
    <t>Bifini</t>
  </si>
  <si>
    <t>Mogentale</t>
  </si>
  <si>
    <t>Mores</t>
  </si>
  <si>
    <t>Bacci</t>
  </si>
  <si>
    <t>Ghirardello</t>
  </si>
  <si>
    <t>Salvato</t>
  </si>
  <si>
    <t>Imputato</t>
  </si>
  <si>
    <t>Mendes</t>
  </si>
  <si>
    <t>Baldassar</t>
  </si>
  <si>
    <t>Grossi</t>
  </si>
  <si>
    <t>Remy</t>
  </si>
  <si>
    <t>Vacca</t>
  </si>
  <si>
    <t>Vona</t>
  </si>
  <si>
    <t>Menetto</t>
  </si>
  <si>
    <t>Stuckler</t>
  </si>
  <si>
    <t>Ghiardelli</t>
  </si>
  <si>
    <t>Koni</t>
  </si>
  <si>
    <t>Vaccher</t>
  </si>
  <si>
    <t>Muca</t>
  </si>
  <si>
    <t>Cagia</t>
  </si>
  <si>
    <t>Crestani</t>
  </si>
  <si>
    <t>Boccia</t>
  </si>
  <si>
    <t>Boci</t>
  </si>
  <si>
    <t>Breit</t>
  </si>
  <si>
    <t>Malanchini</t>
  </si>
  <si>
    <t>Borghesan</t>
  </si>
  <si>
    <t>Lordkipanizde</t>
  </si>
  <si>
    <t>Kasa</t>
  </si>
  <si>
    <t>Colombo</t>
  </si>
  <si>
    <t>Dell'Acqua</t>
  </si>
  <si>
    <t>Papadopoulos</t>
  </si>
  <si>
    <t>Issa</t>
  </si>
  <si>
    <t>Pedron</t>
  </si>
  <si>
    <t>Abbruscato</t>
  </si>
  <si>
    <t>Allieri</t>
  </si>
  <si>
    <t>Bottani</t>
  </si>
  <si>
    <t>Blesio</t>
  </si>
  <si>
    <t>Aronni</t>
  </si>
  <si>
    <t>Ba</t>
  </si>
  <si>
    <t>Orlandi</t>
  </si>
  <si>
    <t>Bellandi</t>
  </si>
  <si>
    <t>Pellizzari</t>
  </si>
  <si>
    <t>Negretti</t>
  </si>
  <si>
    <t>Zanotel</t>
  </si>
  <si>
    <t>Enem</t>
  </si>
  <si>
    <t>Calvani</t>
  </si>
  <si>
    <t>Miccoli</t>
  </si>
  <si>
    <t>Scarparo</t>
  </si>
  <si>
    <t>Contiliano</t>
  </si>
  <si>
    <t>Matiello</t>
  </si>
  <si>
    <t>Mikolajewski</t>
  </si>
  <si>
    <t>Scalmana</t>
  </si>
  <si>
    <t>Owusu</t>
  </si>
  <si>
    <t>Cavallini</t>
  </si>
  <si>
    <t>Devona</t>
  </si>
  <si>
    <t>Vinzioli</t>
  </si>
  <si>
    <t>Gardoni</t>
  </si>
  <si>
    <t>Polese</t>
  </si>
  <si>
    <t>Barcella</t>
  </si>
  <si>
    <t>Comand</t>
  </si>
  <si>
    <t>Da Pozzo</t>
  </si>
  <si>
    <t>Duchini</t>
  </si>
  <si>
    <t>De Felice</t>
  </si>
  <si>
    <t>Nuamah</t>
  </si>
  <si>
    <t>Rizzi</t>
  </si>
  <si>
    <t>https://drive.google.com/file/d/1toYtmFx3WyzMcBzp-HYRr6aXY0sOMkiG/view?usp=sharing</t>
  </si>
  <si>
    <t>https://drive.google.com/file/d/1j19wpBKLnpDZmn8g4bj-XPB2ZBy9xqsr/view?usp=sharing</t>
  </si>
  <si>
    <t>https://drive.google.com/file/d/1GleAFAmBpp9wOie5S887du-GQqswGPCU/view?usp=sharing</t>
  </si>
  <si>
    <t>https://drive.google.com/file/d/1Q2lwbRoN9Q59XXcwCE0r5DNgw_EM5DY3/view?usp=sharing</t>
  </si>
  <si>
    <t>https://drive.google.com/file/d/1eyZMybiRXeDgrmiHsIEaptTW49R-2gNC/view?usp=sharing</t>
  </si>
  <si>
    <t>https://drive.google.com/file/d/14Qm5dd7hvXBtgKzQdZ_HMbZHIquY9ADp/view?usp=sharing</t>
  </si>
  <si>
    <t>https://drive.google.com/file/d/1Si-DAT8JY3VPolHKZMn297Y1yvler67u/view?usp=sharing</t>
  </si>
  <si>
    <t>https://drive.google.com/file/d/1HMZsUc1YlPzlbuKCmV4mx7CfYItZQN24/view?usp=share_link</t>
  </si>
  <si>
    <t>https://drive.google.com/file/d/1Yd4HpeTg5nF2fW8WXkw-gZZUqe8okHbu/view?usp=sharing</t>
  </si>
  <si>
    <t>https://drive.google.com/file/d/1JlmkyjcfpiDW4B1dzyj7FnbIfya4t3NK/view?usp=sharing</t>
  </si>
  <si>
    <t>https://drive.google.com/file/d/1HaY95vU4ZEW61b6ej69FL8t8sJx413-1/view?usp=sharing</t>
  </si>
  <si>
    <t>https://drive.google.com/file/d/1o5oAXOnSlQJVyk8CoFoPj9bRSxJK4jzx/view?usp=sharing</t>
  </si>
  <si>
    <t>https://drive.google.com/file/d/1PzNsPYc91KW5HGDPAhoEef6WrtJLFnEX/view?usp=sharing</t>
  </si>
  <si>
    <t>gol fatti pp</t>
  </si>
  <si>
    <t>MINUTAGGIO GOL FATTI</t>
  </si>
  <si>
    <t>1 TEMPO</t>
  </si>
  <si>
    <t>2 TEMPO</t>
  </si>
  <si>
    <t>GOL FATTI SESTI DI GIOCO</t>
  </si>
  <si>
    <t>0-14</t>
  </si>
  <si>
    <t>15-29</t>
  </si>
  <si>
    <t>30-45</t>
  </si>
  <si>
    <t>45-59</t>
  </si>
  <si>
    <t>60-74</t>
  </si>
  <si>
    <t>75-90+</t>
  </si>
  <si>
    <t>GOL FATTI TERZI DI GIOCO</t>
  </si>
  <si>
    <t>0-29</t>
  </si>
  <si>
    <t>30-59</t>
  </si>
  <si>
    <t>60-90+</t>
  </si>
  <si>
    <t>gol fatti</t>
  </si>
  <si>
    <t>MINUTAGGIO GOL SUBITI</t>
  </si>
  <si>
    <t>GOL SUBITI SESTI DI GIOCO</t>
  </si>
  <si>
    <t>GOL SUBITI TERZI DI GIOCO</t>
  </si>
  <si>
    <t>gol subiti</t>
  </si>
  <si>
    <t>gol subiti pp</t>
  </si>
  <si>
    <t>TOP SCORER</t>
  </si>
  <si>
    <t>https://drive.google.com/file/d/1eB5_PmQ-UsFN_-aNjdkIwQBX3ZZsOq6o/view?usp=sharing</t>
  </si>
  <si>
    <t>https://drive.google.com/file/d/1MiifnClOMm_G9Adns1RiDC-6wryc-Gyp/view?usp=sharing</t>
  </si>
  <si>
    <t>https://drive.google.com/file/d/19EoLatHTjYC0u7HNQ3bvEBnXis4Yf_m8/view?usp=sharing</t>
  </si>
  <si>
    <t>https://drive.google.com/file/d/194lmAkKYU6qd1-OTkcoGxXq_A0ujyppb/view?usp=sharing</t>
  </si>
  <si>
    <t>https://drive.google.com/file/d/1H61PyUJOA8pQsF32JSISYdK5hRxshs2R/view?usp=sharing</t>
  </si>
  <si>
    <t>https://drive.google.com/file/d/1WQAMn74fJ_mpQmnfD83gxoG5f98LUVu3/view?usp=sharing</t>
  </si>
  <si>
    <t>https://drive.google.com/file/d/1u3kIcgkAYDX-GEm1x6ZdEJtheuEr9MV0/view?usp=sharing</t>
  </si>
  <si>
    <t>https://drive.google.com/file/d/1PHWy5Pm_S0XOsyXUzt4L9XyfHaxxmZm_/view?usp=sharing</t>
  </si>
  <si>
    <t>https://drive.google.com/file/d/1LIbJ0-BhDdlfdDz2OPI2LBtCvT6WAW90/view?usp=sharing</t>
  </si>
  <si>
    <t>https://drive.google.com/file/d/1ih-apluiqzW1Zol-5JVQ-uMRxjYenFxn/view?usp=sharing</t>
  </si>
  <si>
    <t>https://drive.google.com/file/d/1TmLN1cNxZV_abx0LVw54j2z7FYYaHwyL/view?usp=sharing</t>
  </si>
  <si>
    <t>https://drive.google.com/file/d/1oVpryrLdQod6ypyjOEHjSSKKzkRRCusR/view?usp=sharing</t>
  </si>
  <si>
    <t>https://drive.google.com/file/d/1hJQBi2C8nL04UySohKI8IOE1I2HRji3a/view?usp=sharing</t>
  </si>
  <si>
    <t>https://drive.google.com/file/d/13dOZPD04hy8yRwP_lPQyNT6yuOAU5wt-/view?usp=sharing</t>
  </si>
  <si>
    <t>https://drive.google.com/file/d/1OkcaaRbYmtydeGygh3O1sV5IFGxABZSd/view?usp=sharing</t>
  </si>
  <si>
    <t>https://drive.google.com/file/d/13i8NKuDo7pFpwrl8FG31LNZA2hMSZQTB/view?usp=sharing</t>
  </si>
  <si>
    <t>https://drive.google.com/file/d/1U8L76LRcUk451cE2ZFIokj2onOX2HBDJ/view?usp=sharing</t>
  </si>
  <si>
    <t>https://drive.google.com/file/d/1LW4SBgnL4V5nO1IRzG1dA2M856UOEscH/view?usp=sharing</t>
  </si>
  <si>
    <t>https://drive.google.com/file/d/1G04jo-oF1C7sP2MeBy7mX0BTjtkLumtT/view?usp=sharing</t>
  </si>
  <si>
    <t>https://drive.google.com/file/d/1QTqvetrKxT3vVb7mB5eSbmft0M69QE13/view?usp=sharing</t>
  </si>
  <si>
    <t>https://drive.google.com/file/d/1yGWsFwk31nE__KOL3IT-NgLee761haO5/view?usp=sharing</t>
  </si>
  <si>
    <t>https://drive.google.com/file/d/1td21CzvmTHYH0dN69famZ40HFxFqq1Lt/view?usp=sharing</t>
  </si>
  <si>
    <t>https://drive.google.com/file/d/1xdY57L08sFTIAvTPaLk0SsNbUwdRRsLK/view?usp=sharing</t>
  </si>
  <si>
    <t>https://drive.google.com/file/d/1-pdEHHqYktluf_fwyLaib5AO045q6Yhz/view?usp=sharing</t>
  </si>
  <si>
    <t>https://drive.google.com/file/d/1KaPFFh4hn_fMx10mq3GCfsusqO_G3wv5/view?usp=sharing</t>
  </si>
  <si>
    <t>https://drive.google.com/file/d/1Wie1Knu7MlJhdFkeHRT53J6mgtUJN6R-/view?usp=sharing</t>
  </si>
  <si>
    <t>https://drive.google.com/file/d/1UCljJWbcOCFbjsTDKtGyk8uLIEUDLJwg/view?usp=sharing</t>
  </si>
  <si>
    <t>https://drive.google.com/file/d/1pSEizCVZ624LRVDuo9Zn0sl_PZbpDZY2/view?usp=sharing</t>
  </si>
  <si>
    <t>https://video_non_presente=NO</t>
  </si>
  <si>
    <t>novideo</t>
  </si>
  <si>
    <t>1T</t>
  </si>
  <si>
    <t>2T</t>
  </si>
  <si>
    <t>Badon</t>
  </si>
  <si>
    <t>https://drive.google.com/file/d/12khWEP-zPxDESPwEzvGzXFr0BxHk4LI8/view?usp=share_link</t>
  </si>
  <si>
    <t>https://drive.google.com/file/d/12khWEP-zPxDESPwEzvGzXFr0BxHk4LI8/view?usp=sharing</t>
  </si>
  <si>
    <t>https://drive.google.com/file/d/1bA6X1rUnSera1xs05FvhXNeTlvw2tVKo/view?usp=sharing</t>
  </si>
  <si>
    <t>https://drive.google.com/file/d/1LVUuI8v9fmaFhWxruDETlz3U9TC1awbp/view?usp=sharing</t>
  </si>
  <si>
    <t>https://drive.google.com/file/d/185B3j_yMGxGBRmqLlhV4eS08E47zHUmk/view?usp=sharing</t>
  </si>
  <si>
    <t>https://drive.google.com/file/d/1oQOxn7rhjKtr8MNVG4qK8coHS0x51v1r/view?usp=sharing</t>
  </si>
  <si>
    <t>https://drive.google.com/file/d/1DsuFn7trZ9ohYj3KUJwyM29DTJYbFU18/view?usp=sharing</t>
  </si>
  <si>
    <t>https://drive.google.com/file/d/1wKvsW25yBdePS3BLeAQGoP1KgZgOgD1v/view?usp=sharing</t>
  </si>
  <si>
    <t>https://drive.google.com/file/d/1XLWUmfjidAOsd9KZGCxWfpZiNpktgcxd/view?usp=sharing</t>
  </si>
  <si>
    <t>https://drive.google.com/file/d/1E9F8Dyy_zSY7ZDcWtY5J3yEO5YSfW1Gs/view?usp=sharing</t>
  </si>
  <si>
    <t>https://drive.google.com/file/d/1-rICD8LREP66_0rJpBOJ06GJaq7tVRyf/view?usp=sharing</t>
  </si>
  <si>
    <t>https://drive.google.com/file/d/1rNUu1hRV_7p4sNTECctHiRPgJCIF-F-W/view?usp=sharing</t>
  </si>
  <si>
    <t>https://drive.google.com/file/d/1RTWHYfHoT6Uv6lIb-AwzH4NjgKaNUsaw/view?usp=sharing</t>
  </si>
  <si>
    <t>https://drive.google.com/file/d/1LS4NfxviqKwNM61Jq1JSrZM0DEippP9M/view?usp=sharing</t>
  </si>
  <si>
    <t>https://drive.google.com/file/d/1jHcv5QAo6Ut-Axs2uhcmbQccjzo2xDt-/view?usp=sharing</t>
  </si>
  <si>
    <t>https://drive.google.com/file/d/1Ld60cJ_xzizKzW8S0D7kVVsvWNiOeyiX/view?usp=sharing</t>
  </si>
  <si>
    <t>https://drive.google.com/file/d/16ikVWcaH7eSpw60r9PAXkUwuy2sD_jBO/view?usp=sharing</t>
  </si>
  <si>
    <t>https://drive.google.com/file/d/1u34NANyCXm3A_SErq5kxJ8m692QKoMYM/view?usp=sharing</t>
  </si>
  <si>
    <t>https://drive.google.com/file/d/1ihNPf1i4rOkV2oKTRonPoM1DNTv3Mtbz/view?usp=sharing</t>
  </si>
  <si>
    <t>Mor</t>
  </si>
  <si>
    <t>https://drive.google.com/file/d/11-gwl4IsmdH4W7_EXYU7vi_le_V2kNhr/view?usp=sharing</t>
  </si>
  <si>
    <t>https://drive.google.com/file/d/11zreVZelIxhKxTgRPDN69-rvppgKyuyJ/view?usp=sharing</t>
  </si>
  <si>
    <t>https://drive.google.com/file/d/1i7XIw6hoAKJO0RqtLod4opnSChxQ1DoA/view?usp=sharing</t>
  </si>
  <si>
    <t>https://drive.google.com/file/d/1fEOdk4-Y2cep_4rUm8q4CxPTV5S46HFd/view?usp=sharing</t>
  </si>
  <si>
    <t>https://drive.google.com/file/d/1kQLWe5dBAjxuCIJv6KpLq8pqEIp9QJD1/view?usp=sharing</t>
  </si>
  <si>
    <t>https://drive.google.com/file/d/1CqoB-EIRImhVyCm0yqEoqA3ctKzBtjcL/view?usp=sharing</t>
  </si>
  <si>
    <t>https://drive.google.com/file/d/1HsD7xA6DRSvqU2lBeI_vSd5dxCh6BVNU/view?usp=sharing</t>
  </si>
  <si>
    <t>https://drive.google.com/file/d/1titnFY_isUE6IOUv8rm0pD8YTfoztQiz/view?usp=sharing</t>
  </si>
  <si>
    <t>https://drive.google.com/file/d/1RSOJPACbWMAShkv4RIsb09U7jTxcGXwX/view?usp=sharing</t>
  </si>
  <si>
    <t>https://drive.google.com/file/d/1i05djiKHtXbjhft3NEoBkSxvJXBsuuqx/view?usp=sharing</t>
  </si>
  <si>
    <t>https://drive.google.com/file/d/1gI_xkfGOC4sOeEboajuYp2qESmBO5IYK/view?usp=sharing</t>
  </si>
  <si>
    <t>https://drive.google.com/file/d/1XECcqCZigMvjOt8BgmkdeIMIYrwGugi-/view?usp=sharing</t>
  </si>
  <si>
    <t>https://drive.google.com/file/d/14u8hmv4r2ZLSje8kzN3SZoxZSMEiEB2W/view?usp=sharing</t>
  </si>
  <si>
    <t>https://drive.google.com/file/d/1EH61KMSF27zlM7JkphzN_09O23IB9NND/view?usp=sharing</t>
  </si>
  <si>
    <t>NON TAG</t>
  </si>
  <si>
    <t>TAG</t>
  </si>
  <si>
    <t>TOT</t>
  </si>
  <si>
    <t>https://drive.google.com/file/d/1VW2JmDWOLqG8vLw5pHZrK0Jw8b2Or7AL/view?usp=sharing</t>
  </si>
  <si>
    <t>https://drive.google.com/file/d/1tUTCi5nTHGI9mFmoPoDK9yZeFJ1uSfal/view?usp=sharing</t>
  </si>
  <si>
    <t>https://drive.google.com/file/d/1r28my3nP__DMQ1wJU3bkr6tQ6dcJ_Byo/view?usp=sharing</t>
  </si>
  <si>
    <t>https://drive.google.com/file/d/1DllR91OvmyRwbRf0iqFEfddKgIobefiY/view?usp=sharing</t>
  </si>
  <si>
    <t>https://drive.google.com/file/d/1hLnbpaHfyFQLo6ABA7o6JqIBHJAISLmx/view?usp=sharing</t>
  </si>
  <si>
    <t>https://drive.google.com/file/d/1-cUTKHgqxFT8qW_z6vjLbPRydhJWrpWZ/view?usp=sharing</t>
  </si>
  <si>
    <t>https://drive.google.com/file/d/1-CCBdfkirDMQiuws2Sbw1y9sBJYFLnZ3/view?usp=sharing</t>
  </si>
  <si>
    <t>https://drive.google.com/file/d/1Kc7-9-WBLm8YSRwf1JSEPdvBC_Iz6hHc/view?usp=sharing</t>
  </si>
  <si>
    <t>https://drive.google.com/file/d/1-ZcD68MdBTzf09TtF-dCBo70GK1W7-z6/view?usp=sharing</t>
  </si>
  <si>
    <t>https://drive.google.com/file/d/1DaNGA91zVCvR3qlLMyFo1XeUFGMHcJGz/view?usp=sharing</t>
  </si>
  <si>
    <t>https://drive.google.com/file/d/1seBgbmmmc0h7pxb2sksCKqQwCxGUoiKn/view?usp=sharing</t>
  </si>
  <si>
    <t>https://drive.google.com/file/d/1WIIoTeGNv4s1qL363utOOYzbVeX6YSUg/view?usp=sharing</t>
  </si>
  <si>
    <t>https://drive.google.com/file/d/1b3ZRoDKNX07wDfnN0ba4B2SPfE0T6Dsd/view?usp=sharing</t>
  </si>
  <si>
    <t>https://drive.google.com/file/d/1pbyIih5Dfqfuse0HKSUylPhrLaA0ed3X/view?usp=sharing</t>
  </si>
  <si>
    <t>https://drive.google.com/file/d/1FPHL_SnwtHhf0OjpCzCCZQeAxqMvK-Jv/view?usp=sharing</t>
  </si>
  <si>
    <t>https://drive.google.com/file/d/1pR5goqt8PCKi-sBAerr3n4OIEA_LzFZf/view?usp=sharing</t>
  </si>
  <si>
    <t>https://drive.google.com/file/d/1kjRsWB5_EH05MQHIPNUerexfaFyZcPjq/view?usp=sharing</t>
  </si>
  <si>
    <t>https://drive.google.com/file/d/1HoBPUYhIw8TS2uBamdvS96qZNJmH0BW-/view?usp=sharing</t>
  </si>
  <si>
    <t>https://drive.google.com/file/d/1sIl6YONzxIjVrWTW_8pOcRk4LLhe7PMs/view?usp=sharing</t>
  </si>
  <si>
    <t>https://drive.google.com/file/d/1MCzikqAdeIlSaIKy_NqO0ePGLID3l2oj/view?usp=sharing</t>
  </si>
  <si>
    <t>https://drive.google.com/file/d/1lSk7PMblaUB9qleNDXMd-Oqro4JgnqIH/view?usp=sharing</t>
  </si>
  <si>
    <t>https://drive.google.com/file/d/1iDPD03fdrMWlvz9sN1GT4PfknuJLBHTx/view?usp=sharing</t>
  </si>
  <si>
    <t>https://drive.google.com/file/d/1iKd5YzlW1Nzn661CiKvxaYRaqcC09e6R/view?usp=sharing</t>
  </si>
  <si>
    <t>https://drive.google.com/file/d/1KX-UamPRZt-TvuyYhRUAaeV3zZXn6-MI/view?usp=sharing</t>
  </si>
  <si>
    <t>https://drive.google.com/file/d/11xY6ZUaRknaHRWFYi5OcBJkTLY1YUiJu/view?usp=sharing</t>
  </si>
  <si>
    <t>https://drive.google.com/file/d/1xGIeFyBJoUrf4tasGqP2ErNfRPMmDthy/view?usp=sharing</t>
  </si>
  <si>
    <t>https://drive.google.com/file/d/1eLt06FHTaciKAIXChBSFhPQ3YPn3Bgp8/view?usp=sharing</t>
  </si>
  <si>
    <t>https://drive.google.com/file/d/1US0RZpJO4RC0iVurWxhfvtBhLWf17tXg/view?usp=sharing</t>
  </si>
  <si>
    <t>https://drive.google.com/file/d/1pup7bABEkKiqwRAce1uzfWzftIa0v6_F/view?usp=sharing</t>
  </si>
  <si>
    <t>https://drive.google.com/file/d/1n5MG6slpmdsmRz_pbmNJ3vQ7Mcskf9YP/view?usp=sharing</t>
  </si>
  <si>
    <t>https://drive.google.com/file/d/11gN07PX8jetgFrtFNbYd4f47-W2vqj_j/view?usp=sharing</t>
  </si>
  <si>
    <t>https://drive.google.com/file/d/1BwkHgkCs1fFaua_3V46sXEzm0L8nMJ1y/view?usp=sharing</t>
  </si>
  <si>
    <t>https://drive.google.com/file/d/16HV6GUVK3fTMmyjDQRGvM3YGcIPMKXmp/view?usp=sharing</t>
  </si>
  <si>
    <t>https://drive.google.com/file/d/1TusVMDrfNDjxY2sjnNWw0EEqvtBbX_9E/view?usp=sharing</t>
  </si>
  <si>
    <t>https://drive.google.com/file/d/1R2hTKCOpV3fzZLBLRIl3nO14-9DYF64C/view?usp=sharing</t>
  </si>
  <si>
    <t>https://drive.google.com/file/d/18nsrfd_oXcPo_U4n3BnYcqLybzXv8ZIf/view?usp=sharing</t>
  </si>
  <si>
    <t>https://drive.google.com/file/d/17g4jGzsIxgOEUytzuQLgR5m_4jUdPaO7/view?usp=sharing</t>
  </si>
  <si>
    <t>https://drive.google.com/file/d/1W22jU_K7C4yaQu6WY3hhPDLtTupXWpDu/view?usp=sharing</t>
  </si>
  <si>
    <t>https://drive.google.com/file/d/1pkGODzC8HVJcro6Y8MZPYUisTgjCyIkV/view?usp=sharing</t>
  </si>
  <si>
    <t>https://drive.google.com/file/d/1mWX1y9ZqYRfNtxjFpB8Zac1xnapj-vJS/view?usp=sharing</t>
  </si>
  <si>
    <t>https://drive.google.com/file/d/1R5S6QEBaP-rf5eyZIcxlxoqooMt9M207/view?usp=sharing</t>
  </si>
  <si>
    <t>https://drive.google.com/file/d/1ZCsEv8Q4uqSq6NNAhCk15SSORO6Yfq-6/view?usp=sharing</t>
  </si>
  <si>
    <t>https://drive.google.com/file/d/1YCg_Od8vNeMiKlcNfy6KDQtMeKpXkANH/view?usp=sharing</t>
  </si>
  <si>
    <t>https://drive.google.com/file/d/1Gi2BhnVKzCngyAS5mWUpYHtUrDUb1eUj/view?usp=sharing</t>
  </si>
  <si>
    <t>https://drive.google.com/file/d/1910Utq-5uNxXqconjxCl1iywXeDVnEs9/view?usp=sharing</t>
  </si>
  <si>
    <t>https://drive.google.com/file/d/1dUxVg7wc_i9CokX_CGwQxZf0H4PBRF5B/view?usp=sharing</t>
  </si>
  <si>
    <t>https://drive.google.com/file/d/1B7iEV955ctbARMf41KGXNxL-CGD67MBb/view?usp=sharing</t>
  </si>
  <si>
    <t>https://drive.google.com/file/d/1m05MGQ4HGiBQHApgM75O0NNphQNrMbyO/view?usp=sharing</t>
  </si>
  <si>
    <t>https://drive.google.com/file/d/1dPvOgDmj9xJV-irF6xKlTTOW1dmfh57Z/view?usp=sharing</t>
  </si>
  <si>
    <t>https://drive.google.com/file/d/1PsxQs_XpDsoClJIB9wx9OwcXX4QfmLBQ/view?usp=sharing</t>
  </si>
  <si>
    <t>https://drive.google.com/file/d/1QVSEkuJTw54uwjDRdkENX25iIKq9lNyp/view?usp=sharing</t>
  </si>
  <si>
    <t>https://drive.google.com/file/d/1jQCkCVj4KmSOj_KBwXlfJnPaYI8d-5kC/view?usp=sharing</t>
  </si>
  <si>
    <t>https://drive.google.com/file/d/1FTi4cld1CSmIiP4Egu4OCp-hJdi-ymVF/view?usp=sharing</t>
  </si>
  <si>
    <t>https://drive.google.com/file/d/1Z7NnCArEUSHiyWFXJOx_gHxciuOdncWL/view?usp=sharing</t>
  </si>
  <si>
    <t>https://drive.google.com/file/d/1s8_xgCSF6mcZlcJJBGV1aA8YSDRjTW71/view?usp=sharing</t>
  </si>
  <si>
    <t>https://drive.google.com/file/d/1g16jTBHLAsON8wxA5Od99as634iuvA82/view?usp=sharing</t>
  </si>
  <si>
    <t>https://drive.google.com/file/d/1Xna0oSN2do30G_bQNR84_ZZMbwPHHvZH/view?usp=sharing</t>
  </si>
  <si>
    <t>Toldo</t>
  </si>
  <si>
    <t>Debenedetti</t>
  </si>
  <si>
    <t>Arboscello</t>
  </si>
  <si>
    <t>Semenza</t>
  </si>
  <si>
    <t>https://drive.google.com/file/d/1ms1nwVPq02HCbkr2tIuJ35FmWX5bmMLc/view?usp=sharing</t>
  </si>
  <si>
    <t>https://drive.google.com/file/d/1OG1uchEW8DwNj-VjfU8-fTLgcghz-a9C/view?usp=sharing</t>
  </si>
  <si>
    <t>https://drive.google.com/file/d/1z8s6492yVMMu46u7HkM6FFzSnT6wF96s/view?usp=sharing</t>
  </si>
  <si>
    <t>https://drive.google.com/file/d/1cqCN7B6IG-EoZVoywVlIUGtqW1oH9Usd/view?usp=sharing</t>
  </si>
  <si>
    <t>https://drive.google.com/file/d/1jv-OhP6kZpb6G3Um3DK5FVgkvM27074a/view?usp=sharing</t>
  </si>
  <si>
    <t>https://drive.google.com/file/d/16IluDZFmmIGa8Ch72MOuCn7ogbdz8dE0/view?usp=sharing</t>
  </si>
  <si>
    <t>https://drive.google.com/file/d/1A89kYVui0waHxMYWTzlteylHS34DkDfN/view?usp=share_link</t>
  </si>
  <si>
    <t>https://drive.google.com/file/d/1zikGRADMNyu8178gGPCNsgedgxZtxEP1/view?usp=sharing</t>
  </si>
  <si>
    <t>https://drive.google.com/file/d/1S22cY-ciVlLbZd58HQ1gh4U8KQbhzXwh/view?usp=sharing</t>
  </si>
  <si>
    <t>https://drive.google.com/file/d/1cqv72ZLvWGipTjKYn0nVicPplKTKBX5b/view?usp=sharing</t>
  </si>
  <si>
    <t>https://drive.google.com/file/d/1GOjPg385BwkLp-inYPCnc93GIsWqTyEI/view?usp=sharing</t>
  </si>
  <si>
    <t>https://drive.google.com/file/d/1s2adq9vI-u2FAPD4KVCTAD7d_8Q8ucTL/view?usp=sharing</t>
  </si>
  <si>
    <t>GOL FATTI FERALPISALO' U19 22/23</t>
  </si>
  <si>
    <t>GOL SUBITI FERALPISALO' U19 22/23</t>
  </si>
  <si>
    <t>% gol sq</t>
  </si>
  <si>
    <t>SQUADRA</t>
  </si>
  <si>
    <t>GOL FATTI</t>
  </si>
  <si>
    <t>GOL SUBITI</t>
  </si>
  <si>
    <t>MEDIA</t>
  </si>
  <si>
    <t>PP</t>
  </si>
  <si>
    <t>Kowalski</t>
  </si>
  <si>
    <t>C</t>
  </si>
  <si>
    <t>T</t>
  </si>
  <si>
    <t>CASA</t>
  </si>
  <si>
    <t>TRASF</t>
  </si>
  <si>
    <t>C/Ta</t>
  </si>
  <si>
    <t>Daha</t>
  </si>
  <si>
    <t>Bangala</t>
  </si>
  <si>
    <t>Carrettucci</t>
  </si>
  <si>
    <t>Caporello</t>
  </si>
  <si>
    <t>Leggieri</t>
  </si>
  <si>
    <t>Gabbiani</t>
  </si>
  <si>
    <t>Ortelli</t>
  </si>
  <si>
    <t>Rizza</t>
  </si>
  <si>
    <t>Morando</t>
  </si>
  <si>
    <t>Spallanzani</t>
  </si>
  <si>
    <t>Canato</t>
  </si>
  <si>
    <t>https://drive.google.com/file/d/1sC7VXumFo-i4XYSk8R4yAejgBQJ8CNVA/view?usp=sharing</t>
  </si>
  <si>
    <t>https://drive.google.com/file/d/1AlPHkcw9UKz9hyniGptMa-1Vrzqnk82g/view?usp=sharing</t>
  </si>
  <si>
    <t>https://drive.google.com/file/d/1_WVdXxFT0kZxfm84nqAjBVym-Djk2TgY/view?usp=sharing</t>
  </si>
  <si>
    <t>https://drive.google.com/file/d/1p8wSdUHCpUI02tSIyOHtLeOo98Z7i3KC/view?usp=sharing</t>
  </si>
  <si>
    <t>https://drive.google.com/file/d/1V26foeFB8DPzCknc1zH1fL3lZq9KVdkh/view?usp=sharing</t>
  </si>
  <si>
    <t>https://drive.google.com/file/d/1O1nXXPxLnKl-KIXa6U2xGaa1dSStG0ee/view?usp=sharing</t>
  </si>
  <si>
    <t>https://drive.google.com/file/d/1psNj3yWLC6kvXf7tc0OwfH-5apxB3L87/view?usp=sharing</t>
  </si>
  <si>
    <t>https://drive.google.com/file/d/1sviZmeKBz6DN9IS16pERNzxYyd7Jhp_D/view?usp=sharing</t>
  </si>
  <si>
    <t>https://drive.google.com/file/d/1IC2DHuEGZVdSBJE1lqr7PRhUsHvqVgYN/view?usp=sharing</t>
  </si>
  <si>
    <t>https://drive.google.com/file/d/1OFNQussE6D8RXN1HClbzUumSnMq-dxH0/view?usp=sharing</t>
  </si>
  <si>
    <t>Lipari</t>
  </si>
  <si>
    <t>Piras</t>
  </si>
  <si>
    <t>Bassi</t>
  </si>
  <si>
    <t>Manfredonia</t>
  </si>
  <si>
    <t>Galante</t>
  </si>
  <si>
    <t>Lupinetti</t>
  </si>
  <si>
    <t>https://drive.google.com/file/d/13DiC1DwvkbpGefaEoFXZBN35R4MGvqtb/view?usp=sharing</t>
  </si>
  <si>
    <t>https://drive.google.com/file/d/1c3x_JO8UDv1G1nyKcSthle0YRrvQ0JG3/view?usp=sharing</t>
  </si>
  <si>
    <t>https://drive.google.com/file/d/1aJRAubL0G30DJRlI8hfTVRVun433QNZB/view?usp=sharing</t>
  </si>
  <si>
    <t>https://drive.google.com/file/d/1saB3p6dcqSsrqTf-SFrJpO1Vbknddppp/view?usp=sharing</t>
  </si>
  <si>
    <t>https://drive.google.com/file/d/1XdcQXPP8auOGeOsVS79YX10X_0b_xr0g/view?usp=sharing</t>
  </si>
  <si>
    <t>https://drive.google.com/file/d/11qb3RF3Y7MniOfhmOgt1B-VXF74yunvF/view?usp=sharing</t>
  </si>
  <si>
    <t>https://drive.google.com/file/d/1dQzkSTREcbJ_pIZN5udk-NuUaoy5_6qG/view?usp=sharing</t>
  </si>
  <si>
    <t>https://drive.google.com/file/d/1TNuS1yvCUNd8QOY6fVoanqIIKO45EpYN/view?usp=sharing</t>
  </si>
  <si>
    <t>https://drive.google.com/file/d/138JAZ_j9DNSZY4jUXjW871xw2UREQYdi/view?usp=sharing</t>
  </si>
  <si>
    <t>https://drive.google.com/file/d/1aD0_EQi2ZYBG0_69z6G-rsJmsu4Y3zk4/view?usp=sharing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</si>
</sst>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1" xfId="2" applyBorder="1" applyAlignment="1">
      <alignment horizontal="center"/>
    </xf>
    <xf numFmtId="0" fontId="2" fillId="0" borderId="0" xfId="2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2" fillId="0" borderId="0" xfId="2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2" fontId="0" fillId="0" borderId="1" xfId="0" applyNumberFormat="1" applyBorder="1" applyAlignment="1">
      <alignment horizontal="center"/>
    </xf>
    <xf numFmtId="9" fontId="0" fillId="0" borderId="1" xfId="3" applyFont="1" applyBorder="1"/>
    <xf numFmtId="0" fontId="0" fillId="3" borderId="5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2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0" borderId="0" xfId="1"/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2" fillId="0" borderId="2" xfId="2" applyBorder="1" applyAlignment="1">
      <alignment horizontal="center"/>
    </xf>
    <xf numFmtId="0" fontId="2" fillId="0" borderId="4" xfId="2" applyBorder="1" applyAlignment="1">
      <alignment horizontal="center"/>
    </xf>
    <xf numFmtId="0" fontId="0" fillId="2" borderId="2" xfId="0" quotePrefix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  <xf numFmtId="0" fontId="2" fillId="2" borderId="2" xfId="2" applyFill="1" applyBorder="1" applyAlignment="1">
      <alignment horizontal="center"/>
    </xf>
    <xf numFmtId="0" fontId="2" fillId="2" borderId="3" xfId="2" applyFill="1" applyBorder="1" applyAlignment="1">
      <alignment horizontal="center"/>
    </xf>
    <xf numFmtId="0" fontId="2" fillId="2" borderId="4" xfId="2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4">
    <cellStyle name="Collegamento ipertestuale" xfId="1" builtinId="8"/>
    <cellStyle name="Normale" xfId="0" builtinId="0"/>
    <cellStyle name="Normale 2" xfId="2" xr:uid="{0A48A504-EB9E-45A6-9198-F01D9EBA02A7}"/>
    <cellStyle name="Percentual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FATTI TERZI DI GIOCO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Foglio2!$D$38:$I$38</c:f>
              <c:strCache>
                <c:ptCount val="6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Foglio2!$D$38:$I$38</c:f>
              <c:strCache>
                <c:ptCount val="5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cat>
          <c:val>
            <c:numRef>
              <c:f>Foglio2!$D$39:$I$39</c:f>
              <c:numCache>
                <c:formatCode>General</c:formatCode>
                <c:ptCount val="6"/>
                <c:pt idx="0">
                  <c:v>4</c:v>
                </c:pt>
                <c:pt idx="2">
                  <c:v>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9-4F7C-B590-DB79673C6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73328"/>
        <c:axId val="546473984"/>
      </c:barChart>
      <c:catAx>
        <c:axId val="5464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984"/>
        <c:crosses val="autoZero"/>
        <c:auto val="1"/>
        <c:lblAlgn val="ctr"/>
        <c:lblOffset val="100"/>
        <c:noMultiLvlLbl val="0"/>
      </c:catAx>
      <c:valAx>
        <c:axId val="546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SUBITI TERZI DI GIOCO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Foglio2!$M$38:$R$38</c:f>
              <c:strCache>
                <c:ptCount val="5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cat>
          <c:val>
            <c:numRef>
              <c:f>Foglio2!$M$39:$R$39</c:f>
              <c:numCache>
                <c:formatCode>General</c:formatCode>
                <c:ptCount val="6"/>
                <c:pt idx="0">
                  <c:v>11</c:v>
                </c:pt>
                <c:pt idx="2">
                  <c:v>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A-4748-8477-7ECC697C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73328"/>
        <c:axId val="546473984"/>
      </c:barChart>
      <c:catAx>
        <c:axId val="5464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984"/>
        <c:crosses val="autoZero"/>
        <c:auto val="1"/>
        <c:lblAlgn val="ctr"/>
        <c:lblOffset val="100"/>
        <c:noMultiLvlLbl val="0"/>
      </c:catAx>
      <c:valAx>
        <c:axId val="546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FATTI 1T/2T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'GOL FATTI'!$C$1</c:f>
              <c:strCache>
                <c:ptCount val="1"/>
                <c:pt idx="0">
                  <c:v>1T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'GOL FATTI'!$A$2:$A$17</c:f>
              <c:strCache>
                <c:ptCount val="16"/>
                <c:pt idx="0">
                  <c:v>Albinoleffe</c:v>
                </c:pt>
                <c:pt idx="1">
                  <c:v>Alessandria</c:v>
                </c:pt>
                <c:pt idx="2">
                  <c:v>Brescia</c:v>
                </c:pt>
                <c:pt idx="3">
                  <c:v>Cittadella</c:v>
                </c:pt>
                <c:pt idx="4">
                  <c:v>Como</c:v>
                </c:pt>
                <c:pt idx="5">
                  <c:v>Cremonese</c:v>
                </c:pt>
                <c:pt idx="6">
                  <c:v>Feralpisalò</c:v>
                </c:pt>
                <c:pt idx="7">
                  <c:v>Genoa</c:v>
                </c:pt>
                <c:pt idx="8">
                  <c:v>LRVicenza</c:v>
                </c:pt>
                <c:pt idx="9">
                  <c:v>Monza</c:v>
                </c:pt>
                <c:pt idx="10">
                  <c:v>Padova</c:v>
                </c:pt>
                <c:pt idx="11">
                  <c:v>Parma</c:v>
                </c:pt>
                <c:pt idx="12">
                  <c:v>Pordenone</c:v>
                </c:pt>
                <c:pt idx="13">
                  <c:v>Reggiana</c:v>
                </c:pt>
                <c:pt idx="14">
                  <c:v>Spal</c:v>
                </c:pt>
                <c:pt idx="15">
                  <c:v>Venezia</c:v>
                </c:pt>
              </c:strCache>
            </c:strRef>
          </c:cat>
          <c:val>
            <c:numRef>
              <c:f>'GOL FATTI'!$C$2:$C$17</c:f>
              <c:numCache>
                <c:formatCode>General</c:formatCode>
                <c:ptCount val="16"/>
                <c:pt idx="0">
                  <c:v>10</c:v>
                </c:pt>
                <c:pt idx="1">
                  <c:v>9</c:v>
                </c:pt>
                <c:pt idx="2">
                  <c:v>12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8</c:v>
                </c:pt>
                <c:pt idx="7">
                  <c:v>22</c:v>
                </c:pt>
                <c:pt idx="8">
                  <c:v>12</c:v>
                </c:pt>
                <c:pt idx="9">
                  <c:v>24</c:v>
                </c:pt>
                <c:pt idx="10">
                  <c:v>7</c:v>
                </c:pt>
                <c:pt idx="11">
                  <c:v>12</c:v>
                </c:pt>
                <c:pt idx="12">
                  <c:v>9</c:v>
                </c:pt>
                <c:pt idx="13">
                  <c:v>11</c:v>
                </c:pt>
                <c:pt idx="14">
                  <c:v>15</c:v>
                </c:pt>
                <c:pt idx="1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6-4AAA-8FBA-17D8DB5F9C1C}"/>
            </c:ext>
          </c:extLst>
        </c:ser>
        <c:ser>
          <c:idx val="1"/>
          <c:order val="1"/>
          <c:tx>
            <c:strRef>
              <c:f>'GOL FATTI'!$D$1</c:f>
              <c:strCache>
                <c:ptCount val="1"/>
                <c:pt idx="0">
                  <c:v>2T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'GOL FATTI'!$A$2:$A$17</c:f>
              <c:strCache>
                <c:ptCount val="16"/>
                <c:pt idx="0">
                  <c:v>Albinoleffe</c:v>
                </c:pt>
                <c:pt idx="1">
                  <c:v>Alessandria</c:v>
                </c:pt>
                <c:pt idx="2">
                  <c:v>Brescia</c:v>
                </c:pt>
                <c:pt idx="3">
                  <c:v>Cittadella</c:v>
                </c:pt>
                <c:pt idx="4">
                  <c:v>Como</c:v>
                </c:pt>
                <c:pt idx="5">
                  <c:v>Cremonese</c:v>
                </c:pt>
                <c:pt idx="6">
                  <c:v>Feralpisalò</c:v>
                </c:pt>
                <c:pt idx="7">
                  <c:v>Genoa</c:v>
                </c:pt>
                <c:pt idx="8">
                  <c:v>LRVicenza</c:v>
                </c:pt>
                <c:pt idx="9">
                  <c:v>Monza</c:v>
                </c:pt>
                <c:pt idx="10">
                  <c:v>Padova</c:v>
                </c:pt>
                <c:pt idx="11">
                  <c:v>Parma</c:v>
                </c:pt>
                <c:pt idx="12">
                  <c:v>Pordenone</c:v>
                </c:pt>
                <c:pt idx="13">
                  <c:v>Reggiana</c:v>
                </c:pt>
                <c:pt idx="14">
                  <c:v>Spal</c:v>
                </c:pt>
                <c:pt idx="15">
                  <c:v>Venezia</c:v>
                </c:pt>
              </c:strCache>
            </c:strRef>
          </c:cat>
          <c:val>
            <c:numRef>
              <c:f>'GOL FATTI'!$D$2:$D$17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15</c:v>
                </c:pt>
                <c:pt idx="3">
                  <c:v>8</c:v>
                </c:pt>
                <c:pt idx="4">
                  <c:v>21</c:v>
                </c:pt>
                <c:pt idx="5">
                  <c:v>19</c:v>
                </c:pt>
                <c:pt idx="6">
                  <c:v>12</c:v>
                </c:pt>
                <c:pt idx="7">
                  <c:v>30</c:v>
                </c:pt>
                <c:pt idx="8">
                  <c:v>15</c:v>
                </c:pt>
                <c:pt idx="9">
                  <c:v>25</c:v>
                </c:pt>
                <c:pt idx="10">
                  <c:v>13</c:v>
                </c:pt>
                <c:pt idx="11">
                  <c:v>28</c:v>
                </c:pt>
                <c:pt idx="12">
                  <c:v>7</c:v>
                </c:pt>
                <c:pt idx="13">
                  <c:v>11</c:v>
                </c:pt>
                <c:pt idx="14">
                  <c:v>19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6-4AAA-8FBA-17D8DB5F9C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51472992"/>
        <c:axId val="2005820144"/>
        <c:axId val="0"/>
      </c:bar3DChart>
      <c:catAx>
        <c:axId val="18514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5820144"/>
        <c:crosses val="autoZero"/>
        <c:auto val="1"/>
        <c:lblAlgn val="ctr"/>
        <c:lblOffset val="100"/>
        <c:noMultiLvlLbl val="0"/>
      </c:catAx>
      <c:valAx>
        <c:axId val="2005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14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SUBITI 1T/2T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'GOL SUBITI'!$C$1</c:f>
              <c:strCache>
                <c:ptCount val="1"/>
                <c:pt idx="0">
                  <c:v>1T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'GOL SUBITI'!$A$2:$A$17</c:f>
              <c:strCache>
                <c:ptCount val="16"/>
                <c:pt idx="0">
                  <c:v>Albinoleffe</c:v>
                </c:pt>
                <c:pt idx="1">
                  <c:v>Alessandria</c:v>
                </c:pt>
                <c:pt idx="2">
                  <c:v>Brescia</c:v>
                </c:pt>
                <c:pt idx="3">
                  <c:v>Cittadella</c:v>
                </c:pt>
                <c:pt idx="4">
                  <c:v>Como</c:v>
                </c:pt>
                <c:pt idx="5">
                  <c:v>Cremonese</c:v>
                </c:pt>
                <c:pt idx="6">
                  <c:v>Feralpisalò</c:v>
                </c:pt>
                <c:pt idx="7">
                  <c:v>Genoa</c:v>
                </c:pt>
                <c:pt idx="8">
                  <c:v>LRVicenza</c:v>
                </c:pt>
                <c:pt idx="9">
                  <c:v>Monza</c:v>
                </c:pt>
                <c:pt idx="10">
                  <c:v>Padova</c:v>
                </c:pt>
                <c:pt idx="11">
                  <c:v>Parma</c:v>
                </c:pt>
                <c:pt idx="12">
                  <c:v>Pordenone</c:v>
                </c:pt>
                <c:pt idx="13">
                  <c:v>Reggiana</c:v>
                </c:pt>
                <c:pt idx="14">
                  <c:v>Spal</c:v>
                </c:pt>
                <c:pt idx="15">
                  <c:v>Venezia</c:v>
                </c:pt>
              </c:strCache>
            </c:strRef>
          </c:cat>
          <c:val>
            <c:numRef>
              <c:f>'GOL SUBITI'!$C$2:$C$17</c:f>
              <c:numCache>
                <c:formatCode>General</c:formatCode>
                <c:ptCount val="16"/>
                <c:pt idx="0">
                  <c:v>11</c:v>
                </c:pt>
                <c:pt idx="1">
                  <c:v>20</c:v>
                </c:pt>
                <c:pt idx="2">
                  <c:v>15</c:v>
                </c:pt>
                <c:pt idx="3">
                  <c:v>8</c:v>
                </c:pt>
                <c:pt idx="4">
                  <c:v>16</c:v>
                </c:pt>
                <c:pt idx="5">
                  <c:v>11</c:v>
                </c:pt>
                <c:pt idx="6">
                  <c:v>19</c:v>
                </c:pt>
                <c:pt idx="7">
                  <c:v>6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5</c:v>
                </c:pt>
                <c:pt idx="12">
                  <c:v>23</c:v>
                </c:pt>
                <c:pt idx="13">
                  <c:v>22</c:v>
                </c:pt>
                <c:pt idx="14">
                  <c:v>7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6-48E2-94F7-E9C2DB9C8590}"/>
            </c:ext>
          </c:extLst>
        </c:ser>
        <c:ser>
          <c:idx val="1"/>
          <c:order val="1"/>
          <c:tx>
            <c:strRef>
              <c:f>'GOL SUBITI'!$D$1</c:f>
              <c:strCache>
                <c:ptCount val="1"/>
                <c:pt idx="0">
                  <c:v>2T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'GOL SUBITI'!$A$2:$A$17</c:f>
              <c:strCache>
                <c:ptCount val="16"/>
                <c:pt idx="0">
                  <c:v>Albinoleffe</c:v>
                </c:pt>
                <c:pt idx="1">
                  <c:v>Alessandria</c:v>
                </c:pt>
                <c:pt idx="2">
                  <c:v>Brescia</c:v>
                </c:pt>
                <c:pt idx="3">
                  <c:v>Cittadella</c:v>
                </c:pt>
                <c:pt idx="4">
                  <c:v>Como</c:v>
                </c:pt>
                <c:pt idx="5">
                  <c:v>Cremonese</c:v>
                </c:pt>
                <c:pt idx="6">
                  <c:v>Feralpisalò</c:v>
                </c:pt>
                <c:pt idx="7">
                  <c:v>Genoa</c:v>
                </c:pt>
                <c:pt idx="8">
                  <c:v>LRVicenza</c:v>
                </c:pt>
                <c:pt idx="9">
                  <c:v>Monza</c:v>
                </c:pt>
                <c:pt idx="10">
                  <c:v>Padova</c:v>
                </c:pt>
                <c:pt idx="11">
                  <c:v>Parma</c:v>
                </c:pt>
                <c:pt idx="12">
                  <c:v>Pordenone</c:v>
                </c:pt>
                <c:pt idx="13">
                  <c:v>Reggiana</c:v>
                </c:pt>
                <c:pt idx="14">
                  <c:v>Spal</c:v>
                </c:pt>
                <c:pt idx="15">
                  <c:v>Venezia</c:v>
                </c:pt>
              </c:strCache>
            </c:strRef>
          </c:cat>
          <c:val>
            <c:numRef>
              <c:f>'GOL SUBITI'!$D$2:$D$17</c:f>
              <c:numCache>
                <c:formatCode>General</c:formatCode>
                <c:ptCount val="16"/>
                <c:pt idx="0">
                  <c:v>27</c:v>
                </c:pt>
                <c:pt idx="1">
                  <c:v>20</c:v>
                </c:pt>
                <c:pt idx="2">
                  <c:v>23</c:v>
                </c:pt>
                <c:pt idx="3">
                  <c:v>22</c:v>
                </c:pt>
                <c:pt idx="4">
                  <c:v>18</c:v>
                </c:pt>
                <c:pt idx="5">
                  <c:v>9</c:v>
                </c:pt>
                <c:pt idx="6">
                  <c:v>15</c:v>
                </c:pt>
                <c:pt idx="7">
                  <c:v>8</c:v>
                </c:pt>
                <c:pt idx="8">
                  <c:v>16</c:v>
                </c:pt>
                <c:pt idx="9">
                  <c:v>11</c:v>
                </c:pt>
                <c:pt idx="10">
                  <c:v>18</c:v>
                </c:pt>
                <c:pt idx="11">
                  <c:v>10</c:v>
                </c:pt>
                <c:pt idx="12">
                  <c:v>29</c:v>
                </c:pt>
                <c:pt idx="13">
                  <c:v>18</c:v>
                </c:pt>
                <c:pt idx="14">
                  <c:v>9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6-48E2-94F7-E9C2DB9C85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51472992"/>
        <c:axId val="2005820144"/>
        <c:axId val="0"/>
      </c:bar3DChart>
      <c:catAx>
        <c:axId val="18514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5820144"/>
        <c:crosses val="autoZero"/>
        <c:auto val="1"/>
        <c:lblAlgn val="ctr"/>
        <c:lblOffset val="100"/>
        <c:noMultiLvlLbl val="0"/>
      </c:catAx>
      <c:valAx>
        <c:axId val="2005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14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40</xdr:row>
      <xdr:rowOff>9525</xdr:rowOff>
    </xdr:from>
    <xdr:to>
      <xdr:col>9</xdr:col>
      <xdr:colOff>0</xdr:colOff>
      <xdr:row>51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6A7D4D-D292-44A1-99A6-6E644069A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40</xdr:row>
      <xdr:rowOff>9525</xdr:rowOff>
    </xdr:from>
    <xdr:to>
      <xdr:col>18</xdr:col>
      <xdr:colOff>0</xdr:colOff>
      <xdr:row>51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73F3F6-B39C-40BB-9863-E3524A032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76343</xdr:colOff>
      <xdr:row>1</xdr:row>
      <xdr:rowOff>143</xdr:rowOff>
    </xdr:from>
    <xdr:to>
      <xdr:col>2</xdr:col>
      <xdr:colOff>0</xdr:colOff>
      <xdr:row>7</xdr:row>
      <xdr:rowOff>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4A9AE3E-4D55-460B-A845-2AD6DB768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43" y="190643"/>
          <a:ext cx="1142857" cy="1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185736</xdr:rowOff>
    </xdr:from>
    <xdr:to>
      <xdr:col>15</xdr:col>
      <xdr:colOff>609599</xdr:colOff>
      <xdr:row>36</xdr:row>
      <xdr:rowOff>190499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3DA7BD9-CEAB-4173-9494-9F53C6E1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15</xdr:col>
      <xdr:colOff>523874</xdr:colOff>
      <xdr:row>37</xdr:row>
      <xdr:rowOff>4763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57B1052-9D73-47C3-B62D-AAA490878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XECcqCZigMvjOt8BgmkdeIMIYrwGugi-/view?usp=sharing" TargetMode="External"/><Relationship Id="rId21" Type="http://schemas.openxmlformats.org/officeDocument/2006/relationships/hyperlink" Target="https://drive.google.com/file/d/1u3kIcgkAYDX-GEm1x6ZdEJtheuEr9MV0/view?usp=sharing" TargetMode="External"/><Relationship Id="rId42" Type="http://schemas.openxmlformats.org/officeDocument/2006/relationships/hyperlink" Target="https://video_non_presente=no/" TargetMode="External"/><Relationship Id="rId63" Type="http://schemas.openxmlformats.org/officeDocument/2006/relationships/hyperlink" Target="https://drive.google.com/file/d/1LS4NfxviqKwNM61Jq1JSrZM0DEippP9M/view?usp=sharing" TargetMode="External"/><Relationship Id="rId84" Type="http://schemas.openxmlformats.org/officeDocument/2006/relationships/hyperlink" Target="https://drive.google.com/file/d/12khWEP-zPxDESPwEzvGzXFr0BxHk4LI8/view?usp=share_link" TargetMode="External"/><Relationship Id="rId138" Type="http://schemas.openxmlformats.org/officeDocument/2006/relationships/hyperlink" Target="https://drive.google.com/file/d/1MCzikqAdeIlSaIKy_NqO0ePGLID3l2oj/view?usp=sharing" TargetMode="External"/><Relationship Id="rId159" Type="http://schemas.openxmlformats.org/officeDocument/2006/relationships/hyperlink" Target="https://drive.google.com/file/d/1R5S6QEBaP-rf5eyZIcxlxoqooMt9M207/view?usp=sharing" TargetMode="External"/><Relationship Id="rId170" Type="http://schemas.openxmlformats.org/officeDocument/2006/relationships/hyperlink" Target="https://drive.google.com/file/d/1jQCkCVj4KmSOj_KBwXlfJnPaYI8d-5kC/view?usp=sharing" TargetMode="External"/><Relationship Id="rId191" Type="http://schemas.openxmlformats.org/officeDocument/2006/relationships/hyperlink" Target="https://video_non_presente=no/" TargetMode="External"/><Relationship Id="rId205" Type="http://schemas.openxmlformats.org/officeDocument/2006/relationships/hyperlink" Target="https://drive.google.com/file/d/1GOjPg385BwkLp-inYPCnc93GIsWqTyEI/view?usp=sharing" TargetMode="External"/><Relationship Id="rId226" Type="http://schemas.openxmlformats.org/officeDocument/2006/relationships/hyperlink" Target="https://video_non_presente=no/" TargetMode="External"/><Relationship Id="rId247" Type="http://schemas.openxmlformats.org/officeDocument/2006/relationships/hyperlink" Target="https://drive.google.com/file/d/1c3x_JO8UDv1G1nyKcSthle0YRrvQ0JG3/view?usp=sharing" TargetMode="External"/><Relationship Id="rId107" Type="http://schemas.openxmlformats.org/officeDocument/2006/relationships/hyperlink" Target="https://drive.google.com/file/d/1kQLWe5dBAjxuCIJv6KpLq8pqEIp9QJD1/view?usp=sharing" TargetMode="External"/><Relationship Id="rId11" Type="http://schemas.openxmlformats.org/officeDocument/2006/relationships/hyperlink" Target="https://drive.google.com/file/d/1HaY95vU4ZEW61b6ej69FL8t8sJx413-1/view?usp=sharing" TargetMode="External"/><Relationship Id="rId32" Type="http://schemas.openxmlformats.org/officeDocument/2006/relationships/hyperlink" Target="https://drive.google.com/file/d/1LW4SBgnL4V5nO1IRzG1dA2M856UOEscH/view?usp=sharing" TargetMode="External"/><Relationship Id="rId53" Type="http://schemas.openxmlformats.org/officeDocument/2006/relationships/hyperlink" Target="https://video_non_presente=no/" TargetMode="External"/><Relationship Id="rId74" Type="http://schemas.openxmlformats.org/officeDocument/2006/relationships/hyperlink" Target="https://video_non_presente=no/" TargetMode="External"/><Relationship Id="rId128" Type="http://schemas.openxmlformats.org/officeDocument/2006/relationships/hyperlink" Target="https://drive.google.com/file/d/1-ZcD68MdBTzf09TtF-dCBo70GK1W7-z6/view?usp=sharing" TargetMode="External"/><Relationship Id="rId149" Type="http://schemas.openxmlformats.org/officeDocument/2006/relationships/hyperlink" Target="https://drive.google.com/file/d/11gN07PX8jetgFrtFNbYd4f47-W2vqj_j/view?usp=sharing" TargetMode="External"/><Relationship Id="rId5" Type="http://schemas.openxmlformats.org/officeDocument/2006/relationships/hyperlink" Target="https://drive.google.com/file/d/1eyZMybiRXeDgrmiHsIEaptTW49R-2gNC/view?usp=sharing" TargetMode="External"/><Relationship Id="rId95" Type="http://schemas.openxmlformats.org/officeDocument/2006/relationships/hyperlink" Target="https://drive.google.com/file/d/1rNUu1hRV_7p4sNTECctHiRPgJCIF-F-W/view?usp=sharing" TargetMode="External"/><Relationship Id="rId160" Type="http://schemas.openxmlformats.org/officeDocument/2006/relationships/hyperlink" Target="https://drive.google.com/file/d/1ZCsEv8Q4uqSq6NNAhCk15SSORO6Yfq-6/view?usp=sharing" TargetMode="External"/><Relationship Id="rId181" Type="http://schemas.openxmlformats.org/officeDocument/2006/relationships/hyperlink" Target="https://drive.google.com/file/d/16IluDZFmmIGa8Ch72MOuCn7ogbdz8dE0/view?usp=sharing" TargetMode="External"/><Relationship Id="rId216" Type="http://schemas.openxmlformats.org/officeDocument/2006/relationships/hyperlink" Target="https://drive.google.com/file/d/11qb3RF3Y7MniOfhmOgt1B-VXF74yunvF/view?usp=sharing" TargetMode="External"/><Relationship Id="rId237" Type="http://schemas.openxmlformats.org/officeDocument/2006/relationships/hyperlink" Target="https://drive.google.com/file/d/1sC7VXumFo-i4XYSk8R4yAejgBQJ8CNVA/view?usp=sharing" TargetMode="External"/><Relationship Id="rId22" Type="http://schemas.openxmlformats.org/officeDocument/2006/relationships/hyperlink" Target="https://drive.google.com/file/d/1PHWy5Pm_S0XOsyXUzt4L9XyfHaxxmZm_/view?usp=sharing" TargetMode="External"/><Relationship Id="rId43" Type="http://schemas.openxmlformats.org/officeDocument/2006/relationships/hyperlink" Target="https://video_non_presente=no/" TargetMode="External"/><Relationship Id="rId64" Type="http://schemas.openxmlformats.org/officeDocument/2006/relationships/hyperlink" Target="https://drive.google.com/file/d/1jHcv5QAo6Ut-Axs2uhcmbQccjzo2xDt-/view?usp=sharing" TargetMode="External"/><Relationship Id="rId118" Type="http://schemas.openxmlformats.org/officeDocument/2006/relationships/hyperlink" Target="https://drive.google.com/file/d/14u8hmv4r2ZLSje8kzN3SZoxZSMEiEB2W/view?usp=sharing" TargetMode="External"/><Relationship Id="rId139" Type="http://schemas.openxmlformats.org/officeDocument/2006/relationships/hyperlink" Target="https://drive.google.com/file/d/1lSk7PMblaUB9qleNDXMd-Oqro4JgnqIH/view?usp=sharing" TargetMode="External"/><Relationship Id="rId85" Type="http://schemas.openxmlformats.org/officeDocument/2006/relationships/hyperlink" Target="https://drive.google.com/file/d/1bA6X1rUnSera1xs05FvhXNeTlvw2tVKo/view?usp=sharing" TargetMode="External"/><Relationship Id="rId150" Type="http://schemas.openxmlformats.org/officeDocument/2006/relationships/hyperlink" Target="https://drive.google.com/file/d/1BwkHgkCs1fFaua_3V46sXEzm0L8nMJ1y/view?usp=sharing" TargetMode="External"/><Relationship Id="rId171" Type="http://schemas.openxmlformats.org/officeDocument/2006/relationships/hyperlink" Target="https://drive.google.com/file/d/1FTi4cld1CSmIiP4Egu4OCp-hJdi-ymVF/view?usp=sharing" TargetMode="External"/><Relationship Id="rId192" Type="http://schemas.openxmlformats.org/officeDocument/2006/relationships/hyperlink" Target="https://video_non_presente=no/" TargetMode="External"/><Relationship Id="rId206" Type="http://schemas.openxmlformats.org/officeDocument/2006/relationships/hyperlink" Target="https://drive.google.com/file/d/1s2adq9vI-u2FAPD4KVCTAD7d_8Q8ucTL/view?usp=sharing" TargetMode="External"/><Relationship Id="rId227" Type="http://schemas.openxmlformats.org/officeDocument/2006/relationships/hyperlink" Target="https://video_non_presente=no/" TargetMode="External"/><Relationship Id="rId248" Type="http://schemas.openxmlformats.org/officeDocument/2006/relationships/hyperlink" Target="https://video_non_presente=no/" TargetMode="External"/><Relationship Id="rId12" Type="http://schemas.openxmlformats.org/officeDocument/2006/relationships/hyperlink" Target="https://drive.google.com/file/d/1o5oAXOnSlQJVyk8CoFoPj9bRSxJK4jzx/view?usp=sharing" TargetMode="External"/><Relationship Id="rId33" Type="http://schemas.openxmlformats.org/officeDocument/2006/relationships/hyperlink" Target="https://drive.google.com/file/d/1G04jo-oF1C7sP2MeBy7mX0BTjtkLumtT/view?usp=sharing" TargetMode="External"/><Relationship Id="rId108" Type="http://schemas.openxmlformats.org/officeDocument/2006/relationships/hyperlink" Target="https://drive.google.com/file/d/1CqoB-EIRImhVyCm0yqEoqA3ctKzBtjcL/view?usp=sharing" TargetMode="External"/><Relationship Id="rId129" Type="http://schemas.openxmlformats.org/officeDocument/2006/relationships/hyperlink" Target="https://drive.google.com/file/d/1DaNGA91zVCvR3qlLMyFo1XeUFGMHcJGz/view?usp=sharing" TargetMode="External"/><Relationship Id="rId54" Type="http://schemas.openxmlformats.org/officeDocument/2006/relationships/hyperlink" Target="https://video_non_presente=no/" TargetMode="External"/><Relationship Id="rId70" Type="http://schemas.openxmlformats.org/officeDocument/2006/relationships/hyperlink" Target="https://video_non_presente=no/" TargetMode="External"/><Relationship Id="rId75" Type="http://schemas.openxmlformats.org/officeDocument/2006/relationships/hyperlink" Target="https://video_non_presente=no/" TargetMode="External"/><Relationship Id="rId91" Type="http://schemas.openxmlformats.org/officeDocument/2006/relationships/hyperlink" Target="https://drive.google.com/file/d/1XLWUmfjidAOsd9KZGCxWfpZiNpktgcxd/view?usp=sharing" TargetMode="External"/><Relationship Id="rId96" Type="http://schemas.openxmlformats.org/officeDocument/2006/relationships/hyperlink" Target="https://video_non_presente=no/" TargetMode="External"/><Relationship Id="rId140" Type="http://schemas.openxmlformats.org/officeDocument/2006/relationships/hyperlink" Target="https://drive.google.com/file/d/1iDPD03fdrMWlvz9sN1GT4PfknuJLBHTx/view?usp=sharing" TargetMode="External"/><Relationship Id="rId145" Type="http://schemas.openxmlformats.org/officeDocument/2006/relationships/hyperlink" Target="https://drive.google.com/file/d/1eLt06FHTaciKAIXChBSFhPQ3YPn3Bgp8/view?usp=sharing" TargetMode="External"/><Relationship Id="rId161" Type="http://schemas.openxmlformats.org/officeDocument/2006/relationships/hyperlink" Target="https://drive.google.com/file/d/1YCg_Od8vNeMiKlcNfy6KDQtMeKpXkANH/view?usp=sharing" TargetMode="External"/><Relationship Id="rId166" Type="http://schemas.openxmlformats.org/officeDocument/2006/relationships/hyperlink" Target="https://drive.google.com/file/d/1m05MGQ4HGiBQHApgM75O0NNphQNrMbyO/view?usp=sharing" TargetMode="External"/><Relationship Id="rId182" Type="http://schemas.openxmlformats.org/officeDocument/2006/relationships/hyperlink" Target="https://drive.google.com/file/d/1A89kYVui0waHxMYWTzlteylHS34DkDfN/view?usp=share_link" TargetMode="External"/><Relationship Id="rId187" Type="http://schemas.openxmlformats.org/officeDocument/2006/relationships/hyperlink" Target="https://drive.google.com/file/d/1IC2DHuEGZVdSBJE1lqr7PRhUsHvqVgYN/view?usp=sharing" TargetMode="External"/><Relationship Id="rId217" Type="http://schemas.openxmlformats.org/officeDocument/2006/relationships/hyperlink" Target="https://video_non_presente=no/" TargetMode="External"/><Relationship Id="rId1" Type="http://schemas.openxmlformats.org/officeDocument/2006/relationships/hyperlink" Target="https://drive.google.com/file/d/1toYtmFx3WyzMcBzp-HYRr6aXY0sOMkiG/view?usp=sharing" TargetMode="External"/><Relationship Id="rId6" Type="http://schemas.openxmlformats.org/officeDocument/2006/relationships/hyperlink" Target="https://drive.google.com/file/d/14Qm5dd7hvXBtgKzQdZ_HMbZHIquY9ADp/view?usp=sharing" TargetMode="External"/><Relationship Id="rId212" Type="http://schemas.openxmlformats.org/officeDocument/2006/relationships/hyperlink" Target="https://video_non_presente=no/" TargetMode="External"/><Relationship Id="rId233" Type="http://schemas.openxmlformats.org/officeDocument/2006/relationships/hyperlink" Target="https://video_non_presente=no/" TargetMode="External"/><Relationship Id="rId238" Type="http://schemas.openxmlformats.org/officeDocument/2006/relationships/hyperlink" Target="https://drive.google.com/file/d/1AlPHkcw9UKz9hyniGptMa-1Vrzqnk82g/view?usp=sharing" TargetMode="External"/><Relationship Id="rId254" Type="http://schemas.openxmlformats.org/officeDocument/2006/relationships/hyperlink" Target="https://video_non_presente=no/" TargetMode="External"/><Relationship Id="rId23" Type="http://schemas.openxmlformats.org/officeDocument/2006/relationships/hyperlink" Target="https://drive.google.com/file/d/1LIbJ0-BhDdlfdDz2OPI2LBtCvT6WAW90/view?usp=sharing" TargetMode="External"/><Relationship Id="rId28" Type="http://schemas.openxmlformats.org/officeDocument/2006/relationships/hyperlink" Target="https://drive.google.com/file/d/13dOZPD04hy8yRwP_lPQyNT6yuOAU5wt-/view?usp=sharing" TargetMode="External"/><Relationship Id="rId49" Type="http://schemas.openxmlformats.org/officeDocument/2006/relationships/hyperlink" Target="https://video_non_presente=no/" TargetMode="External"/><Relationship Id="rId114" Type="http://schemas.openxmlformats.org/officeDocument/2006/relationships/hyperlink" Target="https://drive.google.com/file/d/1RSOJPACbWMAShkv4RIsb09U7jTxcGXwX/view?usp=sharing" TargetMode="External"/><Relationship Id="rId119" Type="http://schemas.openxmlformats.org/officeDocument/2006/relationships/hyperlink" Target="https://drive.google.com/file/d/1EH61KMSF27zlM7JkphzN_09O23IB9NND/view?usp=sharing" TargetMode="External"/><Relationship Id="rId44" Type="http://schemas.openxmlformats.org/officeDocument/2006/relationships/hyperlink" Target="https://video_non_presente=no/" TargetMode="External"/><Relationship Id="rId60" Type="http://schemas.openxmlformats.org/officeDocument/2006/relationships/hyperlink" Target="https://video_non_presente=no/" TargetMode="External"/><Relationship Id="rId65" Type="http://schemas.openxmlformats.org/officeDocument/2006/relationships/hyperlink" Target="https://drive.google.com/file/d/1aD0_EQi2ZYBG0_69z6G-rsJmsu4Y3zk4/view?usp=sharing" TargetMode="External"/><Relationship Id="rId81" Type="http://schemas.openxmlformats.org/officeDocument/2006/relationships/hyperlink" Target="https://video_non_presente=no/" TargetMode="External"/><Relationship Id="rId86" Type="http://schemas.openxmlformats.org/officeDocument/2006/relationships/hyperlink" Target="https://drive.google.com/file/d/1LVUuI8v9fmaFhWxruDETlz3U9TC1awbp/view?usp=sharing" TargetMode="External"/><Relationship Id="rId130" Type="http://schemas.openxmlformats.org/officeDocument/2006/relationships/hyperlink" Target="https://drive.google.com/file/d/1WIIoTeGNv4s1qL363utOOYzbVeX6YSUg/view?usp=sharing" TargetMode="External"/><Relationship Id="rId135" Type="http://schemas.openxmlformats.org/officeDocument/2006/relationships/hyperlink" Target="https://drive.google.com/file/d/1kjRsWB5_EH05MQHIPNUerexfaFyZcPjq/view?usp=sharing" TargetMode="External"/><Relationship Id="rId151" Type="http://schemas.openxmlformats.org/officeDocument/2006/relationships/hyperlink" Target="https://drive.google.com/file/d/16HV6GUVK3fTMmyjDQRGvM3YGcIPMKXmp/view?usp=sharing" TargetMode="External"/><Relationship Id="rId156" Type="http://schemas.openxmlformats.org/officeDocument/2006/relationships/hyperlink" Target="https://drive.google.com/file/d/1W22jU_K7C4yaQu6WY3hhPDLtTupXWpDu/view?usp=sharing" TargetMode="External"/><Relationship Id="rId177" Type="http://schemas.openxmlformats.org/officeDocument/2006/relationships/hyperlink" Target="https://drive.google.com/file/d/1OG1uchEW8DwNj-VjfU8-fTLgcghz-a9C/view?usp=sharing" TargetMode="External"/><Relationship Id="rId198" Type="http://schemas.openxmlformats.org/officeDocument/2006/relationships/hyperlink" Target="https://video_non_presente=no/" TargetMode="External"/><Relationship Id="rId172" Type="http://schemas.openxmlformats.org/officeDocument/2006/relationships/hyperlink" Target="https://drive.google.com/file/d/1Z7NnCArEUSHiyWFXJOx_gHxciuOdncWL/view?usp=sharing" TargetMode="External"/><Relationship Id="rId193" Type="http://schemas.openxmlformats.org/officeDocument/2006/relationships/hyperlink" Target="https://video_non_presente=no/" TargetMode="External"/><Relationship Id="rId202" Type="http://schemas.openxmlformats.org/officeDocument/2006/relationships/hyperlink" Target="https://video_non_presente=no/" TargetMode="External"/><Relationship Id="rId207" Type="http://schemas.openxmlformats.org/officeDocument/2006/relationships/hyperlink" Target="https://video_non_presente=no/" TargetMode="External"/><Relationship Id="rId223" Type="http://schemas.openxmlformats.org/officeDocument/2006/relationships/hyperlink" Target="https://video_non_presente=no/" TargetMode="External"/><Relationship Id="rId228" Type="http://schemas.openxmlformats.org/officeDocument/2006/relationships/hyperlink" Target="https://video_non_presente=no/" TargetMode="External"/><Relationship Id="rId244" Type="http://schemas.openxmlformats.org/officeDocument/2006/relationships/hyperlink" Target="https://drive.google.com/file/d/1dQzkSTREcbJ_pIZN5udk-NuUaoy5_6qG/view?usp=sharing" TargetMode="External"/><Relationship Id="rId249" Type="http://schemas.openxmlformats.org/officeDocument/2006/relationships/hyperlink" Target="https://video_non_presente=no/" TargetMode="External"/><Relationship Id="rId13" Type="http://schemas.openxmlformats.org/officeDocument/2006/relationships/hyperlink" Target="https://drive.google.com/file/d/1PzNsPYc91KW5HGDPAhoEef6WrtJLFnEX/view?usp=sharing" TargetMode="External"/><Relationship Id="rId18" Type="http://schemas.openxmlformats.org/officeDocument/2006/relationships/hyperlink" Target="https://drive.google.com/file/d/194lmAkKYU6qd1-OTkcoGxXq_A0ujyppb/view?usp=sharing" TargetMode="External"/><Relationship Id="rId39" Type="http://schemas.openxmlformats.org/officeDocument/2006/relationships/hyperlink" Target="https://drive.google.com/file/d/1KaPFFh4hn_fMx10mq3GCfsusqO_G3wv5/view?usp=sharing" TargetMode="External"/><Relationship Id="rId109" Type="http://schemas.openxmlformats.org/officeDocument/2006/relationships/hyperlink" Target="https://video_non_presente=no/" TargetMode="External"/><Relationship Id="rId34" Type="http://schemas.openxmlformats.org/officeDocument/2006/relationships/hyperlink" Target="https://drive.google.com/file/d/1QTqvetrKxT3vVb7mB5eSbmft0M69QE13/view?usp=sharing" TargetMode="External"/><Relationship Id="rId50" Type="http://schemas.openxmlformats.org/officeDocument/2006/relationships/hyperlink" Target="https://video_non_presente=no/" TargetMode="External"/><Relationship Id="rId55" Type="http://schemas.openxmlformats.org/officeDocument/2006/relationships/hyperlink" Target="https://video_non_presente=no/" TargetMode="External"/><Relationship Id="rId76" Type="http://schemas.openxmlformats.org/officeDocument/2006/relationships/hyperlink" Target="https://video_non_presente=no/" TargetMode="External"/><Relationship Id="rId97" Type="http://schemas.openxmlformats.org/officeDocument/2006/relationships/hyperlink" Target="https://drive.google.com/file/d/1Ld60cJ_xzizKzW8S0D7kVVsvWNiOeyiX/view?usp=sharing" TargetMode="External"/><Relationship Id="rId104" Type="http://schemas.openxmlformats.org/officeDocument/2006/relationships/hyperlink" Target="https://drive.google.com/file/d/11zreVZelIxhKxTgRPDN69-rvppgKyuyJ/view?usp=sharing" TargetMode="External"/><Relationship Id="rId120" Type="http://schemas.openxmlformats.org/officeDocument/2006/relationships/hyperlink" Target="https://drive.google.com/file/d/1VW2JmDWOLqG8vLw5pHZrK0Jw8b2Or7AL/view?usp=sharing" TargetMode="External"/><Relationship Id="rId125" Type="http://schemas.openxmlformats.org/officeDocument/2006/relationships/hyperlink" Target="https://drive.google.com/file/d/1-cUTKHgqxFT8qW_z6vjLbPRydhJWrpWZ/view?usp=sharing" TargetMode="External"/><Relationship Id="rId141" Type="http://schemas.openxmlformats.org/officeDocument/2006/relationships/hyperlink" Target="https://drive.google.com/file/d/1iKd5YzlW1Nzn661CiKvxaYRaqcC09e6R/view?usp=sharing" TargetMode="External"/><Relationship Id="rId146" Type="http://schemas.openxmlformats.org/officeDocument/2006/relationships/hyperlink" Target="https://drive.google.com/file/d/1US0RZpJO4RC0iVurWxhfvtBhLWf17tXg/view?usp=sharing" TargetMode="External"/><Relationship Id="rId167" Type="http://schemas.openxmlformats.org/officeDocument/2006/relationships/hyperlink" Target="https://drive.google.com/file/d/1dPvOgDmj9xJV-irF6xKlTTOW1dmfh57Z/view?usp=sharing" TargetMode="External"/><Relationship Id="rId188" Type="http://schemas.openxmlformats.org/officeDocument/2006/relationships/hyperlink" Target="https://drive.google.com/file/d/1OFNQussE6D8RXN1HClbzUumSnMq-dxH0/view?usp=sharing" TargetMode="External"/><Relationship Id="rId7" Type="http://schemas.openxmlformats.org/officeDocument/2006/relationships/hyperlink" Target="https://drive.google.com/file/d/1Si-DAT8JY3VPolHKZMn297Y1yvler67u/view?usp=sharing" TargetMode="External"/><Relationship Id="rId71" Type="http://schemas.openxmlformats.org/officeDocument/2006/relationships/hyperlink" Target="https://video_non_presente=no/" TargetMode="External"/><Relationship Id="rId92" Type="http://schemas.openxmlformats.org/officeDocument/2006/relationships/hyperlink" Target="https://drive.google.com/file/d/1seBgbmmmc0h7pxb2sksCKqQwCxGUoiKn/view?usp=sharing" TargetMode="External"/><Relationship Id="rId162" Type="http://schemas.openxmlformats.org/officeDocument/2006/relationships/hyperlink" Target="https://drive.google.com/file/d/1Gi2BhnVKzCngyAS5mWUpYHtUrDUb1eUj/view?usp=sharing" TargetMode="External"/><Relationship Id="rId183" Type="http://schemas.openxmlformats.org/officeDocument/2006/relationships/hyperlink" Target="https://video_non_presente=no/" TargetMode="External"/><Relationship Id="rId213" Type="http://schemas.openxmlformats.org/officeDocument/2006/relationships/hyperlink" Target="https://drive.google.com/file/d/1aJRAubL0G30DJRlI8hfTVRVun433QNZB/view?usp=sharing" TargetMode="External"/><Relationship Id="rId218" Type="http://schemas.openxmlformats.org/officeDocument/2006/relationships/hyperlink" Target="https://drive.google.com/file/d/138JAZ_j9DNSZY4jUXjW871xw2UREQYdi/view?usp=sharing" TargetMode="External"/><Relationship Id="rId234" Type="http://schemas.openxmlformats.org/officeDocument/2006/relationships/hyperlink" Target="https://video_non_presente=no/" TargetMode="External"/><Relationship Id="rId239" Type="http://schemas.openxmlformats.org/officeDocument/2006/relationships/hyperlink" Target="https://drive.google.com/file/d/1_WVdXxFT0kZxfm84nqAjBVym-Djk2TgY/view?usp=sharing" TargetMode="External"/><Relationship Id="rId2" Type="http://schemas.openxmlformats.org/officeDocument/2006/relationships/hyperlink" Target="https://drive.google.com/file/d/1j19wpBKLnpDZmn8g4bj-XPB2ZBy9xqsr/view?usp=sharing" TargetMode="External"/><Relationship Id="rId29" Type="http://schemas.openxmlformats.org/officeDocument/2006/relationships/hyperlink" Target="https://drive.google.com/file/d/1OkcaaRbYmtydeGygh3O1sV5IFGxABZSd/view?usp=sharing" TargetMode="External"/><Relationship Id="rId250" Type="http://schemas.openxmlformats.org/officeDocument/2006/relationships/hyperlink" Target="https://video_non_presente=no/" TargetMode="External"/><Relationship Id="rId255" Type="http://schemas.openxmlformats.org/officeDocument/2006/relationships/printerSettings" Target="../printerSettings/printerSettings1.bin"/><Relationship Id="rId24" Type="http://schemas.openxmlformats.org/officeDocument/2006/relationships/hyperlink" Target="https://drive.google.com/file/d/1ih-apluiqzW1Zol-5JVQ-uMRxjYenFxn/view?usp=sharing" TargetMode="External"/><Relationship Id="rId40" Type="http://schemas.openxmlformats.org/officeDocument/2006/relationships/hyperlink" Target="https://drive.google.com/file/d/1Wie1Knu7MlJhdFkeHRT53J6mgtUJN6R-/view?usp=sharing" TargetMode="External"/><Relationship Id="rId45" Type="http://schemas.openxmlformats.org/officeDocument/2006/relationships/hyperlink" Target="https://video_non_presente=no/" TargetMode="External"/><Relationship Id="rId66" Type="http://schemas.openxmlformats.org/officeDocument/2006/relationships/hyperlink" Target="https://video_non_presente=no/" TargetMode="External"/><Relationship Id="rId87" Type="http://schemas.openxmlformats.org/officeDocument/2006/relationships/hyperlink" Target="https://drive.google.com/file/d/185B3j_yMGxGBRmqLlhV4eS08E47zHUmk/view?usp=sharing" TargetMode="External"/><Relationship Id="rId110" Type="http://schemas.openxmlformats.org/officeDocument/2006/relationships/hyperlink" Target="https://drive.google.com/file/d/1HsD7xA6DRSvqU2lBeI_vSd5dxCh6BVNU/view?usp=sharing" TargetMode="External"/><Relationship Id="rId115" Type="http://schemas.openxmlformats.org/officeDocument/2006/relationships/hyperlink" Target="https://drive.google.com/file/d/1i05djiKHtXbjhft3NEoBkSxvJXBsuuqx/view?usp=sharing" TargetMode="External"/><Relationship Id="rId131" Type="http://schemas.openxmlformats.org/officeDocument/2006/relationships/hyperlink" Target="https://drive.google.com/file/d/1b3ZRoDKNX07wDfnN0ba4B2SPfE0T6Dsd/view?usp=sharing" TargetMode="External"/><Relationship Id="rId136" Type="http://schemas.openxmlformats.org/officeDocument/2006/relationships/hyperlink" Target="https://drive.google.com/file/d/1HoBPUYhIw8TS2uBamdvS96qZNJmH0BW-/view?usp=sharing" TargetMode="External"/><Relationship Id="rId157" Type="http://schemas.openxmlformats.org/officeDocument/2006/relationships/hyperlink" Target="https://drive.google.com/file/d/1pkGODzC8HVJcro6Y8MZPYUisTgjCyIkV/view?usp=sharing" TargetMode="External"/><Relationship Id="rId178" Type="http://schemas.openxmlformats.org/officeDocument/2006/relationships/hyperlink" Target="https://drive.google.com/file/d/1z8s6492yVMMu46u7HkM6FFzSnT6wF96s/view?usp=sharing" TargetMode="External"/><Relationship Id="rId61" Type="http://schemas.openxmlformats.org/officeDocument/2006/relationships/hyperlink" Target="https://video_non_presente=no/" TargetMode="External"/><Relationship Id="rId82" Type="http://schemas.openxmlformats.org/officeDocument/2006/relationships/hyperlink" Target="https://video_non_presente=no/" TargetMode="External"/><Relationship Id="rId152" Type="http://schemas.openxmlformats.org/officeDocument/2006/relationships/hyperlink" Target="https://drive.google.com/file/d/1TusVMDrfNDjxY2sjnNWw0EEqvtBbX_9E/view?usp=sharing" TargetMode="External"/><Relationship Id="rId173" Type="http://schemas.openxmlformats.org/officeDocument/2006/relationships/hyperlink" Target="https://drive.google.com/file/d/1s8_xgCSF6mcZlcJJBGV1aA8YSDRjTW71/view?usp=sharing" TargetMode="External"/><Relationship Id="rId194" Type="http://schemas.openxmlformats.org/officeDocument/2006/relationships/hyperlink" Target="https://video_non_presente=no/" TargetMode="External"/><Relationship Id="rId199" Type="http://schemas.openxmlformats.org/officeDocument/2006/relationships/hyperlink" Target="https://video_non_presente=no/" TargetMode="External"/><Relationship Id="rId203" Type="http://schemas.openxmlformats.org/officeDocument/2006/relationships/hyperlink" Target="https://video_non_presente=no/" TargetMode="External"/><Relationship Id="rId208" Type="http://schemas.openxmlformats.org/officeDocument/2006/relationships/hyperlink" Target="https://video_non_presente=no/" TargetMode="External"/><Relationship Id="rId229" Type="http://schemas.openxmlformats.org/officeDocument/2006/relationships/hyperlink" Target="https://video_non_presente=no/" TargetMode="External"/><Relationship Id="rId19" Type="http://schemas.openxmlformats.org/officeDocument/2006/relationships/hyperlink" Target="https://drive.google.com/file/d/1H61PyUJOA8pQsF32JSISYdK5hRxshs2R/view?usp=sharing" TargetMode="External"/><Relationship Id="rId224" Type="http://schemas.openxmlformats.org/officeDocument/2006/relationships/hyperlink" Target="https://video_non_presente=no/" TargetMode="External"/><Relationship Id="rId240" Type="http://schemas.openxmlformats.org/officeDocument/2006/relationships/hyperlink" Target="https://drive.google.com/file/d/1p8wSdUHCpUI02tSIyOHtLeOo98Z7i3KC/view?usp=sharing" TargetMode="External"/><Relationship Id="rId245" Type="http://schemas.openxmlformats.org/officeDocument/2006/relationships/hyperlink" Target="https://drive.google.com/file/d/1TNuS1yvCUNd8QOY6fVoanqIIKO45EpYN/view?usp=sharing" TargetMode="External"/><Relationship Id="rId14" Type="http://schemas.openxmlformats.org/officeDocument/2006/relationships/hyperlink" Target="https://drive.google.com/file/d/1pSEizCVZ624LRVDuo9Zn0sl_PZbpDZY2/view?usp=sharing" TargetMode="External"/><Relationship Id="rId30" Type="http://schemas.openxmlformats.org/officeDocument/2006/relationships/hyperlink" Target="https://drive.google.com/file/d/13i8NKuDo7pFpwrl8FG31LNZA2hMSZQTB/view?usp=sharing" TargetMode="External"/><Relationship Id="rId35" Type="http://schemas.openxmlformats.org/officeDocument/2006/relationships/hyperlink" Target="https://drive.google.com/file/d/1yGWsFwk31nE__KOL3IT-NgLee761haO5/view?usp=sharing" TargetMode="External"/><Relationship Id="rId56" Type="http://schemas.openxmlformats.org/officeDocument/2006/relationships/hyperlink" Target="https://video_non_presente=no/" TargetMode="External"/><Relationship Id="rId77" Type="http://schemas.openxmlformats.org/officeDocument/2006/relationships/hyperlink" Target="https://video_non_presente=no/" TargetMode="External"/><Relationship Id="rId100" Type="http://schemas.openxmlformats.org/officeDocument/2006/relationships/hyperlink" Target="https://drive.google.com/file/d/1ihNPf1i4rOkV2oKTRonPoM1DNTv3Mtbz/view?usp=sharing" TargetMode="External"/><Relationship Id="rId105" Type="http://schemas.openxmlformats.org/officeDocument/2006/relationships/hyperlink" Target="https://drive.google.com/file/d/1i7XIw6hoAKJO0RqtLod4opnSChxQ1DoA/view?usp=sharing" TargetMode="External"/><Relationship Id="rId126" Type="http://schemas.openxmlformats.org/officeDocument/2006/relationships/hyperlink" Target="https://drive.google.com/file/d/1-CCBdfkirDMQiuws2Sbw1y9sBJYFLnZ3/view?usp=sharing" TargetMode="External"/><Relationship Id="rId147" Type="http://schemas.openxmlformats.org/officeDocument/2006/relationships/hyperlink" Target="https://drive.google.com/file/d/1pup7bABEkKiqwRAce1uzfWzftIa0v6_F/view?usp=sharing" TargetMode="External"/><Relationship Id="rId168" Type="http://schemas.openxmlformats.org/officeDocument/2006/relationships/hyperlink" Target="https://drive.google.com/file/d/1PsxQs_XpDsoClJIB9wx9OwcXX4QfmLBQ/view?usp=sharing" TargetMode="External"/><Relationship Id="rId8" Type="http://schemas.openxmlformats.org/officeDocument/2006/relationships/hyperlink" Target="https://drive.google.com/file/d/1HMZsUc1YlPzlbuKCmV4mx7CfYItZQN24/view?usp=share_link" TargetMode="External"/><Relationship Id="rId51" Type="http://schemas.openxmlformats.org/officeDocument/2006/relationships/hyperlink" Target="https://video_non_presente=no/" TargetMode="External"/><Relationship Id="rId72" Type="http://schemas.openxmlformats.org/officeDocument/2006/relationships/hyperlink" Target="https://video_non_presente=no/" TargetMode="External"/><Relationship Id="rId93" Type="http://schemas.openxmlformats.org/officeDocument/2006/relationships/hyperlink" Target="https://drive.google.com/file/d/1E9F8Dyy_zSY7ZDcWtY5J3yEO5YSfW1Gs/view?usp=sharing" TargetMode="External"/><Relationship Id="rId98" Type="http://schemas.openxmlformats.org/officeDocument/2006/relationships/hyperlink" Target="https://drive.google.com/file/d/16ikVWcaH7eSpw60r9PAXkUwuy2sD_jBO/view?usp=sharing" TargetMode="External"/><Relationship Id="rId121" Type="http://schemas.openxmlformats.org/officeDocument/2006/relationships/hyperlink" Target="https://drive.google.com/file/d/1tUTCi5nTHGI9mFmoPoDK9yZeFJ1uSfal/view?usp=sharing" TargetMode="External"/><Relationship Id="rId142" Type="http://schemas.openxmlformats.org/officeDocument/2006/relationships/hyperlink" Target="https://drive.google.com/file/d/1KX-UamPRZt-TvuyYhRUAaeV3zZXn6-MI/view?usp=sharing" TargetMode="External"/><Relationship Id="rId163" Type="http://schemas.openxmlformats.org/officeDocument/2006/relationships/hyperlink" Target="https://drive.google.com/file/d/1910Utq-5uNxXqconjxCl1iywXeDVnEs9/view?usp=sharing" TargetMode="External"/><Relationship Id="rId184" Type="http://schemas.openxmlformats.org/officeDocument/2006/relationships/hyperlink" Target="https://video_non_presente=no/" TargetMode="External"/><Relationship Id="rId189" Type="http://schemas.openxmlformats.org/officeDocument/2006/relationships/hyperlink" Target="https://video_non_presente=no/" TargetMode="External"/><Relationship Id="rId219" Type="http://schemas.openxmlformats.org/officeDocument/2006/relationships/hyperlink" Target="https://video_non_presente=no/" TargetMode="External"/><Relationship Id="rId3" Type="http://schemas.openxmlformats.org/officeDocument/2006/relationships/hyperlink" Target="https://drive.google.com/file/d/1GleAFAmBpp9wOie5S887du-GQqswGPCU/view?usp=sharing" TargetMode="External"/><Relationship Id="rId214" Type="http://schemas.openxmlformats.org/officeDocument/2006/relationships/hyperlink" Target="https://drive.google.com/file/d/1saB3p6dcqSsrqTf-SFrJpO1Vbknddppp/view?usp=sharing" TargetMode="External"/><Relationship Id="rId230" Type="http://schemas.openxmlformats.org/officeDocument/2006/relationships/hyperlink" Target="https://video_non_presente=no/" TargetMode="External"/><Relationship Id="rId235" Type="http://schemas.openxmlformats.org/officeDocument/2006/relationships/hyperlink" Target="https://video_non_presente=no/" TargetMode="External"/><Relationship Id="rId251" Type="http://schemas.openxmlformats.org/officeDocument/2006/relationships/hyperlink" Target="https://video_non_presente=no/" TargetMode="External"/><Relationship Id="rId25" Type="http://schemas.openxmlformats.org/officeDocument/2006/relationships/hyperlink" Target="https://drive.google.com/file/d/1TmLN1cNxZV_abx0LVw54j2z7FYYaHwyL/view?usp=sharing" TargetMode="External"/><Relationship Id="rId46" Type="http://schemas.openxmlformats.org/officeDocument/2006/relationships/hyperlink" Target="https://video_non_presente=no/" TargetMode="External"/><Relationship Id="rId67" Type="http://schemas.openxmlformats.org/officeDocument/2006/relationships/hyperlink" Target="https://video_non_presente=no/" TargetMode="External"/><Relationship Id="rId116" Type="http://schemas.openxmlformats.org/officeDocument/2006/relationships/hyperlink" Target="https://drive.google.com/file/d/1gI_xkfGOC4sOeEboajuYp2qESmBO5IYK/view?usp=sharing" TargetMode="External"/><Relationship Id="rId137" Type="http://schemas.openxmlformats.org/officeDocument/2006/relationships/hyperlink" Target="https://drive.google.com/file/d/1sIl6YONzxIjVrWTW_8pOcRk4LLhe7PMs/view?usp=sharing" TargetMode="External"/><Relationship Id="rId158" Type="http://schemas.openxmlformats.org/officeDocument/2006/relationships/hyperlink" Target="https://drive.google.com/file/d/1mWX1y9ZqYRfNtxjFpB8Zac1xnapj-vJS/view?usp=sharing" TargetMode="External"/><Relationship Id="rId20" Type="http://schemas.openxmlformats.org/officeDocument/2006/relationships/hyperlink" Target="https://drive.google.com/file/d/1WQAMn74fJ_mpQmnfD83gxoG5f98LUVu3/view?usp=sharing" TargetMode="External"/><Relationship Id="rId41" Type="http://schemas.openxmlformats.org/officeDocument/2006/relationships/hyperlink" Target="https://drive.google.com/file/d/1UCljJWbcOCFbjsTDKtGyk8uLIEUDLJwg/view?usp=sharing" TargetMode="External"/><Relationship Id="rId62" Type="http://schemas.openxmlformats.org/officeDocument/2006/relationships/hyperlink" Target="https://drive.google.com/file/d/1RTWHYfHoT6Uv6lIb-AwzH4NjgKaNUsaw/view?usp=sharing" TargetMode="External"/><Relationship Id="rId83" Type="http://schemas.openxmlformats.org/officeDocument/2006/relationships/hyperlink" Target="https://drive.google.com/file/d/12khWEP-zPxDESPwEzvGzXFr0BxHk4LI8/view?usp=sharing" TargetMode="External"/><Relationship Id="rId88" Type="http://schemas.openxmlformats.org/officeDocument/2006/relationships/hyperlink" Target="https://drive.google.com/file/d/1oQOxn7rhjKtr8MNVG4qK8coHS0x51v1r/view?usp=sharing" TargetMode="External"/><Relationship Id="rId111" Type="http://schemas.openxmlformats.org/officeDocument/2006/relationships/hyperlink" Target="https://drive.google.com/file/d/1titnFY_isUE6IOUv8rm0pD8YTfoztQiz/view?usp=sharing" TargetMode="External"/><Relationship Id="rId132" Type="http://schemas.openxmlformats.org/officeDocument/2006/relationships/hyperlink" Target="https://drive.google.com/file/d/1pbyIih5Dfqfuse0HKSUylPhrLaA0ed3X/view?usp=sharing" TargetMode="External"/><Relationship Id="rId153" Type="http://schemas.openxmlformats.org/officeDocument/2006/relationships/hyperlink" Target="https://drive.google.com/file/d/1R2hTKCOpV3fzZLBLRIl3nO14-9DYF64C/view?usp=sharing" TargetMode="External"/><Relationship Id="rId174" Type="http://schemas.openxmlformats.org/officeDocument/2006/relationships/hyperlink" Target="https://drive.google.com/file/d/1g16jTBHLAsON8wxA5Od99as634iuvA82/view?usp=sharing" TargetMode="External"/><Relationship Id="rId179" Type="http://schemas.openxmlformats.org/officeDocument/2006/relationships/hyperlink" Target="https://drive.google.com/file/d/1cqCN7B6IG-EoZVoywVlIUGtqW1oH9Usd/view?usp=sharing" TargetMode="External"/><Relationship Id="rId195" Type="http://schemas.openxmlformats.org/officeDocument/2006/relationships/hyperlink" Target="https://video_non_presente=no/" TargetMode="External"/><Relationship Id="rId209" Type="http://schemas.openxmlformats.org/officeDocument/2006/relationships/hyperlink" Target="https://video_non_presente=no/" TargetMode="External"/><Relationship Id="rId190" Type="http://schemas.openxmlformats.org/officeDocument/2006/relationships/hyperlink" Target="https://video_non_presente=no/" TargetMode="External"/><Relationship Id="rId204" Type="http://schemas.openxmlformats.org/officeDocument/2006/relationships/hyperlink" Target="https://drive.google.com/file/d/1cqv72ZLvWGipTjKYn0nVicPplKTKBX5b/view?usp=sharing" TargetMode="External"/><Relationship Id="rId220" Type="http://schemas.openxmlformats.org/officeDocument/2006/relationships/hyperlink" Target="https://video_non_presente=no/" TargetMode="External"/><Relationship Id="rId225" Type="http://schemas.openxmlformats.org/officeDocument/2006/relationships/hyperlink" Target="https://video_non_presente=no/" TargetMode="External"/><Relationship Id="rId241" Type="http://schemas.openxmlformats.org/officeDocument/2006/relationships/hyperlink" Target="https://drive.google.com/file/d/1V26foeFB8DPzCknc1zH1fL3lZq9KVdkh/view?usp=sharing" TargetMode="External"/><Relationship Id="rId246" Type="http://schemas.openxmlformats.org/officeDocument/2006/relationships/hyperlink" Target="https://drive.google.com/file/d/13DiC1DwvkbpGefaEoFXZBN35R4MGvqtb/view?usp=sharing" TargetMode="External"/><Relationship Id="rId15" Type="http://schemas.openxmlformats.org/officeDocument/2006/relationships/hyperlink" Target="https://drive.google.com/file/d/1eB5_PmQ-UsFN_-aNjdkIwQBX3ZZsOq6o/view?usp=sharing" TargetMode="External"/><Relationship Id="rId36" Type="http://schemas.openxmlformats.org/officeDocument/2006/relationships/hyperlink" Target="https://drive.google.com/file/d/1td21CzvmTHYH0dN69famZ40HFxFqq1Lt/view?usp=sharing" TargetMode="External"/><Relationship Id="rId57" Type="http://schemas.openxmlformats.org/officeDocument/2006/relationships/hyperlink" Target="https://video_non_presente=no/" TargetMode="External"/><Relationship Id="rId106" Type="http://schemas.openxmlformats.org/officeDocument/2006/relationships/hyperlink" Target="https://drive.google.com/file/d/1fEOdk4-Y2cep_4rUm8q4CxPTV5S46HFd/view?usp=sharing" TargetMode="External"/><Relationship Id="rId127" Type="http://schemas.openxmlformats.org/officeDocument/2006/relationships/hyperlink" Target="https://drive.google.com/file/d/1Kc7-9-WBLm8YSRwf1JSEPdvBC_Iz6hHc/view?usp=sharing" TargetMode="External"/><Relationship Id="rId10" Type="http://schemas.openxmlformats.org/officeDocument/2006/relationships/hyperlink" Target="https://drive.google.com/file/d/1JlmkyjcfpiDW4B1dzyj7FnbIfya4t3NK/view?usp=sharing" TargetMode="External"/><Relationship Id="rId31" Type="http://schemas.openxmlformats.org/officeDocument/2006/relationships/hyperlink" Target="https://drive.google.com/file/d/1U8L76LRcUk451cE2ZFIokj2onOX2HBDJ/view?usp=sharing" TargetMode="External"/><Relationship Id="rId52" Type="http://schemas.openxmlformats.org/officeDocument/2006/relationships/hyperlink" Target="https://video_non_presente=no/" TargetMode="External"/><Relationship Id="rId73" Type="http://schemas.openxmlformats.org/officeDocument/2006/relationships/hyperlink" Target="https://video_non_presente=no/" TargetMode="External"/><Relationship Id="rId78" Type="http://schemas.openxmlformats.org/officeDocument/2006/relationships/hyperlink" Target="https://video_non_presente=no/" TargetMode="External"/><Relationship Id="rId94" Type="http://schemas.openxmlformats.org/officeDocument/2006/relationships/hyperlink" Target="https://drive.google.com/file/d/1-rICD8LREP66_0rJpBOJ06GJaq7tVRyf/view?usp=sharing" TargetMode="External"/><Relationship Id="rId99" Type="http://schemas.openxmlformats.org/officeDocument/2006/relationships/hyperlink" Target="https://drive.google.com/file/d/1u34NANyCXm3A_SErq5kxJ8m692QKoMYM/view?usp=sharing" TargetMode="External"/><Relationship Id="rId101" Type="http://schemas.openxmlformats.org/officeDocument/2006/relationships/hyperlink" Target="https://drive.google.com/file/d/1zikGRADMNyu8178gGPCNsgedgxZtxEP1/view?usp=sharing" TargetMode="External"/><Relationship Id="rId122" Type="http://schemas.openxmlformats.org/officeDocument/2006/relationships/hyperlink" Target="https://drive.google.com/file/d/1r28my3nP__DMQ1wJU3bkr6tQ6dcJ_Byo/view?usp=sharing" TargetMode="External"/><Relationship Id="rId143" Type="http://schemas.openxmlformats.org/officeDocument/2006/relationships/hyperlink" Target="https://drive.google.com/file/d/11xY6ZUaRknaHRWFYi5OcBJkTLY1YUiJu/view?usp=sharing" TargetMode="External"/><Relationship Id="rId148" Type="http://schemas.openxmlformats.org/officeDocument/2006/relationships/hyperlink" Target="https://drive.google.com/file/d/1n5MG6slpmdsmRz_pbmNJ3vQ7Mcskf9YP/view?usp=sharing" TargetMode="External"/><Relationship Id="rId164" Type="http://schemas.openxmlformats.org/officeDocument/2006/relationships/hyperlink" Target="https://drive.google.com/file/d/1dUxVg7wc_i9CokX_CGwQxZf0H4PBRF5B/view?usp=sharing" TargetMode="External"/><Relationship Id="rId169" Type="http://schemas.openxmlformats.org/officeDocument/2006/relationships/hyperlink" Target="https://drive.google.com/file/d/1QVSEkuJTw54uwjDRdkENX25iIKq9lNyp/view?usp=sharing" TargetMode="External"/><Relationship Id="rId185" Type="http://schemas.openxmlformats.org/officeDocument/2006/relationships/hyperlink" Target="https://drive.google.com/file/d/1psNj3yWLC6kvXf7tc0OwfH-5apxB3L87/view?usp=sharing" TargetMode="External"/><Relationship Id="rId4" Type="http://schemas.openxmlformats.org/officeDocument/2006/relationships/hyperlink" Target="https://drive.google.com/file/d/1Q2lwbRoN9Q59XXcwCE0r5DNgw_EM5DY3/view?usp=sharing" TargetMode="External"/><Relationship Id="rId9" Type="http://schemas.openxmlformats.org/officeDocument/2006/relationships/hyperlink" Target="https://drive.google.com/file/d/1Yd4HpeTg5nF2fW8WXkw-gZZUqe8okHbu/view?usp=sharing" TargetMode="External"/><Relationship Id="rId180" Type="http://schemas.openxmlformats.org/officeDocument/2006/relationships/hyperlink" Target="https://drive.google.com/file/d/1jv-OhP6kZpb6G3Um3DK5FVgkvM27074a/view?usp=sharing" TargetMode="External"/><Relationship Id="rId210" Type="http://schemas.openxmlformats.org/officeDocument/2006/relationships/hyperlink" Target="https://video_non_presente=no/" TargetMode="External"/><Relationship Id="rId215" Type="http://schemas.openxmlformats.org/officeDocument/2006/relationships/hyperlink" Target="https://drive.google.com/file/d/1XdcQXPP8auOGeOsVS79YX10X_0b_xr0g/view?usp=sharing" TargetMode="External"/><Relationship Id="rId236" Type="http://schemas.openxmlformats.org/officeDocument/2006/relationships/hyperlink" Target="https://video_non_presente=no/" TargetMode="External"/><Relationship Id="rId26" Type="http://schemas.openxmlformats.org/officeDocument/2006/relationships/hyperlink" Target="https://drive.google.com/file/d/1oVpryrLdQod6ypyjOEHjSSKKzkRRCusR/view?usp=sharing" TargetMode="External"/><Relationship Id="rId231" Type="http://schemas.openxmlformats.org/officeDocument/2006/relationships/hyperlink" Target="https://video_non_presente=no/" TargetMode="External"/><Relationship Id="rId252" Type="http://schemas.openxmlformats.org/officeDocument/2006/relationships/hyperlink" Target="https://video_non_presente=no/" TargetMode="External"/><Relationship Id="rId47" Type="http://schemas.openxmlformats.org/officeDocument/2006/relationships/hyperlink" Target="https://video_non_presente=no/" TargetMode="External"/><Relationship Id="rId68" Type="http://schemas.openxmlformats.org/officeDocument/2006/relationships/hyperlink" Target="https://video_non_presente=no/" TargetMode="External"/><Relationship Id="rId89" Type="http://schemas.openxmlformats.org/officeDocument/2006/relationships/hyperlink" Target="https://drive.google.com/file/d/1DsuFn7trZ9ohYj3KUJwyM29DTJYbFU18/view?usp=sharing" TargetMode="External"/><Relationship Id="rId112" Type="http://schemas.openxmlformats.org/officeDocument/2006/relationships/hyperlink" Target="https://video_non_presente=no/" TargetMode="External"/><Relationship Id="rId133" Type="http://schemas.openxmlformats.org/officeDocument/2006/relationships/hyperlink" Target="https://drive.google.com/file/d/1FPHL_SnwtHhf0OjpCzCCZQeAxqMvK-Jv/view?usp=sharing" TargetMode="External"/><Relationship Id="rId154" Type="http://schemas.openxmlformats.org/officeDocument/2006/relationships/hyperlink" Target="https://drive.google.com/file/d/18nsrfd_oXcPo_U4n3BnYcqLybzXv8ZIf/view?usp=sharing" TargetMode="External"/><Relationship Id="rId175" Type="http://schemas.openxmlformats.org/officeDocument/2006/relationships/hyperlink" Target="https://drive.google.com/file/d/1Xna0oSN2do30G_bQNR84_ZZMbwPHHvZH/view?usp=sharing" TargetMode="External"/><Relationship Id="rId196" Type="http://schemas.openxmlformats.org/officeDocument/2006/relationships/hyperlink" Target="https://video_non_presente=no/" TargetMode="External"/><Relationship Id="rId200" Type="http://schemas.openxmlformats.org/officeDocument/2006/relationships/hyperlink" Target="https://video_non_presente=no/" TargetMode="External"/><Relationship Id="rId16" Type="http://schemas.openxmlformats.org/officeDocument/2006/relationships/hyperlink" Target="https://drive.google.com/file/d/1MiifnClOMm_G9Adns1RiDC-6wryc-Gyp/view?usp=sharing" TargetMode="External"/><Relationship Id="rId221" Type="http://schemas.openxmlformats.org/officeDocument/2006/relationships/hyperlink" Target="https://video_non_presente=no/" TargetMode="External"/><Relationship Id="rId242" Type="http://schemas.openxmlformats.org/officeDocument/2006/relationships/hyperlink" Target="https://drive.google.com/file/d/1O1nXXPxLnKl-KIXa6U2xGaa1dSStG0ee/view?usp=sharing" TargetMode="External"/><Relationship Id="rId37" Type="http://schemas.openxmlformats.org/officeDocument/2006/relationships/hyperlink" Target="https://drive.google.com/file/d/1xdY57L08sFTIAvTPaLk0SsNbUwdRRsLK/view?usp=sharing" TargetMode="External"/><Relationship Id="rId58" Type="http://schemas.openxmlformats.org/officeDocument/2006/relationships/hyperlink" Target="https://video_non_presente=no/" TargetMode="External"/><Relationship Id="rId79" Type="http://schemas.openxmlformats.org/officeDocument/2006/relationships/hyperlink" Target="https://video_non_presente=no/" TargetMode="External"/><Relationship Id="rId102" Type="http://schemas.openxmlformats.org/officeDocument/2006/relationships/hyperlink" Target="https://drive.google.com/file/d/1S22cY-ciVlLbZd58HQ1gh4U8KQbhzXwh/view?usp=sharing" TargetMode="External"/><Relationship Id="rId123" Type="http://schemas.openxmlformats.org/officeDocument/2006/relationships/hyperlink" Target="https://drive.google.com/file/d/1DllR91OvmyRwbRf0iqFEfddKgIobefiY/view?usp=sharing" TargetMode="External"/><Relationship Id="rId144" Type="http://schemas.openxmlformats.org/officeDocument/2006/relationships/hyperlink" Target="https://drive.google.com/file/d/1xGIeFyBJoUrf4tasGqP2ErNfRPMmDthy/view?usp=sharing" TargetMode="External"/><Relationship Id="rId90" Type="http://schemas.openxmlformats.org/officeDocument/2006/relationships/hyperlink" Target="https://drive.google.com/file/d/1wKvsW25yBdePS3BLeAQGoP1KgZgOgD1v/view?usp=sharing" TargetMode="External"/><Relationship Id="rId165" Type="http://schemas.openxmlformats.org/officeDocument/2006/relationships/hyperlink" Target="https://drive.google.com/file/d/1B7iEV955ctbARMf41KGXNxL-CGD67MBb/view?usp=sharing" TargetMode="External"/><Relationship Id="rId186" Type="http://schemas.openxmlformats.org/officeDocument/2006/relationships/hyperlink" Target="https://drive.google.com/file/d/1sviZmeKBz6DN9IS16pERNzxYyd7Jhp_D/view?usp=sharing" TargetMode="External"/><Relationship Id="rId211" Type="http://schemas.openxmlformats.org/officeDocument/2006/relationships/hyperlink" Target="https://video_non_presente=no/" TargetMode="External"/><Relationship Id="rId232" Type="http://schemas.openxmlformats.org/officeDocument/2006/relationships/hyperlink" Target="https://video_non_presente=no/" TargetMode="External"/><Relationship Id="rId253" Type="http://schemas.openxmlformats.org/officeDocument/2006/relationships/hyperlink" Target="https://video_non_presente=no/" TargetMode="External"/><Relationship Id="rId27" Type="http://schemas.openxmlformats.org/officeDocument/2006/relationships/hyperlink" Target="https://drive.google.com/file/d/1hJQBi2C8nL04UySohKI8IOE1I2HRji3a/view?usp=sharing" TargetMode="External"/><Relationship Id="rId48" Type="http://schemas.openxmlformats.org/officeDocument/2006/relationships/hyperlink" Target="https://video_non_presente=no/" TargetMode="External"/><Relationship Id="rId69" Type="http://schemas.openxmlformats.org/officeDocument/2006/relationships/hyperlink" Target="https://video_non_presente=no/" TargetMode="External"/><Relationship Id="rId113" Type="http://schemas.openxmlformats.org/officeDocument/2006/relationships/hyperlink" Target="https://video_non_presente=no/" TargetMode="External"/><Relationship Id="rId134" Type="http://schemas.openxmlformats.org/officeDocument/2006/relationships/hyperlink" Target="https://drive.google.com/file/d/1pR5goqt8PCKi-sBAerr3n4OIEA_LzFZf/view?usp=sharing" TargetMode="External"/><Relationship Id="rId80" Type="http://schemas.openxmlformats.org/officeDocument/2006/relationships/hyperlink" Target="https://video_non_presente=no/" TargetMode="External"/><Relationship Id="rId155" Type="http://schemas.openxmlformats.org/officeDocument/2006/relationships/hyperlink" Target="https://drive.google.com/file/d/17g4jGzsIxgOEUytzuQLgR5m_4jUdPaO7/view?usp=sharing" TargetMode="External"/><Relationship Id="rId176" Type="http://schemas.openxmlformats.org/officeDocument/2006/relationships/hyperlink" Target="https://drive.google.com/file/d/1ms1nwVPq02HCbkr2tIuJ35FmWX5bmMLc/view?usp=sharing" TargetMode="External"/><Relationship Id="rId197" Type="http://schemas.openxmlformats.org/officeDocument/2006/relationships/hyperlink" Target="https://video_non_presente=no/" TargetMode="External"/><Relationship Id="rId201" Type="http://schemas.openxmlformats.org/officeDocument/2006/relationships/hyperlink" Target="https://video_non_presente=no/" TargetMode="External"/><Relationship Id="rId222" Type="http://schemas.openxmlformats.org/officeDocument/2006/relationships/hyperlink" Target="https://video_non_presente=no/" TargetMode="External"/><Relationship Id="rId243" Type="http://schemas.openxmlformats.org/officeDocument/2006/relationships/hyperlink" Target="https://video_non_presente=no/" TargetMode="External"/><Relationship Id="rId17" Type="http://schemas.openxmlformats.org/officeDocument/2006/relationships/hyperlink" Target="https://drive.google.com/file/d/19EoLatHTjYC0u7HNQ3bvEBnXis4Yf_m8/view?usp=sharing" TargetMode="External"/><Relationship Id="rId38" Type="http://schemas.openxmlformats.org/officeDocument/2006/relationships/hyperlink" Target="https://drive.google.com/file/d/1-pdEHHqYktluf_fwyLaib5AO045q6Yhz/view?usp=sharing" TargetMode="External"/><Relationship Id="rId59" Type="http://schemas.openxmlformats.org/officeDocument/2006/relationships/hyperlink" Target="https://video_non_presente=no/" TargetMode="External"/><Relationship Id="rId103" Type="http://schemas.openxmlformats.org/officeDocument/2006/relationships/hyperlink" Target="https://drive.google.com/file/d/11-gwl4IsmdH4W7_EXYU7vi_le_V2kNhr/view?usp=sharing" TargetMode="External"/><Relationship Id="rId124" Type="http://schemas.openxmlformats.org/officeDocument/2006/relationships/hyperlink" Target="https://drive.google.com/file/d/1hLnbpaHfyFQLo6ABA7o6JqIBHJAISLmx/view?usp=shar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3"/>
  <sheetViews>
    <sheetView tabSelected="1" workbookViewId="0">
      <selection activeCell="A383" sqref="A383:XFD460"/>
    </sheetView>
  </sheetViews>
  <sheetFormatPr defaultRowHeight="15" x14ac:dyDescent="0.25"/>
  <cols>
    <col min="1" max="1" width="10.42578125" style="1" bestFit="1" customWidth="1"/>
    <col min="2" max="3" width="11.28515625" style="1" bestFit="1" customWidth="1"/>
    <col min="4" max="4" width="13.7109375" style="1" bestFit="1" customWidth="1"/>
    <col min="5" max="6" width="12.140625" style="1" customWidth="1"/>
    <col min="7" max="7" width="15.5703125" style="1" bestFit="1" customWidth="1"/>
    <col min="8" max="8" width="11.140625" style="1" bestFit="1" customWidth="1"/>
    <col min="9" max="9" width="98.28515625" bestFit="1" customWidth="1"/>
    <col min="10" max="10" width="6.85546875" customWidth="1"/>
  </cols>
  <sheetData>
    <row r="1" spans="1:16" x14ac:dyDescent="0.25">
      <c r="A1" s="1" t="s">
        <v>0</v>
      </c>
      <c r="B1" s="1" t="s">
        <v>3</v>
      </c>
      <c r="C1" s="1" t="s">
        <v>1</v>
      </c>
      <c r="D1" s="1" t="s">
        <v>9</v>
      </c>
      <c r="E1" s="1" t="s">
        <v>10</v>
      </c>
      <c r="F1" s="1" t="s">
        <v>11</v>
      </c>
      <c r="G1" s="1" t="s">
        <v>5</v>
      </c>
      <c r="H1" s="1" t="s">
        <v>2</v>
      </c>
      <c r="I1" s="1" t="s">
        <v>4</v>
      </c>
      <c r="J1" s="1" t="s">
        <v>370</v>
      </c>
      <c r="K1" s="1" t="s">
        <v>283</v>
      </c>
      <c r="L1">
        <f>COUNTIF(E:E,"&gt;0")</f>
        <v>472</v>
      </c>
      <c r="M1" s="1" t="s">
        <v>282</v>
      </c>
      <c r="N1">
        <f>L1-P1</f>
        <v>163</v>
      </c>
      <c r="O1" t="s">
        <v>281</v>
      </c>
      <c r="P1">
        <f>COUNTIF(I:I,"https://video_non_presente=NO")</f>
        <v>309</v>
      </c>
    </row>
    <row r="2" spans="1:16" x14ac:dyDescent="0.25">
      <c r="A2" s="1">
        <v>1</v>
      </c>
      <c r="B2" s="1" t="s">
        <v>12</v>
      </c>
      <c r="C2" s="1" t="s">
        <v>13</v>
      </c>
      <c r="D2" s="1" t="s">
        <v>14</v>
      </c>
      <c r="E2" s="1">
        <v>29</v>
      </c>
      <c r="F2" s="1" t="s">
        <v>244</v>
      </c>
      <c r="G2" s="1" t="s">
        <v>243</v>
      </c>
      <c r="H2" s="1">
        <v>0</v>
      </c>
      <c r="I2" s="2" t="s">
        <v>242</v>
      </c>
      <c r="J2" s="1" t="s">
        <v>366</v>
      </c>
      <c r="L2">
        <f>MAX(A:A)</f>
        <v>19</v>
      </c>
    </row>
    <row r="3" spans="1:16" x14ac:dyDescent="0.25">
      <c r="A3" s="1">
        <v>1</v>
      </c>
      <c r="B3" s="1" t="s">
        <v>13</v>
      </c>
      <c r="C3" s="1" t="s">
        <v>12</v>
      </c>
      <c r="D3" s="1" t="s">
        <v>18</v>
      </c>
      <c r="E3" s="1">
        <v>44</v>
      </c>
      <c r="F3" s="1" t="s">
        <v>244</v>
      </c>
      <c r="G3" s="1" t="s">
        <v>243</v>
      </c>
      <c r="H3" s="1">
        <v>0</v>
      </c>
      <c r="I3" s="2" t="s">
        <v>242</v>
      </c>
      <c r="J3" s="1" t="s">
        <v>367</v>
      </c>
    </row>
    <row r="4" spans="1:16" x14ac:dyDescent="0.25">
      <c r="A4" s="1">
        <v>1</v>
      </c>
      <c r="B4" s="1" t="s">
        <v>19</v>
      </c>
      <c r="C4" s="1" t="s">
        <v>20</v>
      </c>
      <c r="D4" s="1" t="s">
        <v>21</v>
      </c>
      <c r="E4" s="1">
        <v>26</v>
      </c>
      <c r="F4" s="1" t="s">
        <v>244</v>
      </c>
      <c r="G4" s="1" t="s">
        <v>8</v>
      </c>
      <c r="H4" s="1" t="s">
        <v>15</v>
      </c>
      <c r="I4" s="2" t="s">
        <v>215</v>
      </c>
      <c r="J4" s="1" t="s">
        <v>366</v>
      </c>
      <c r="M4" s="1"/>
      <c r="N4" s="1"/>
    </row>
    <row r="5" spans="1:16" x14ac:dyDescent="0.25">
      <c r="A5" s="1">
        <v>1</v>
      </c>
      <c r="B5" s="1" t="s">
        <v>22</v>
      </c>
      <c r="C5" s="1" t="s">
        <v>23</v>
      </c>
      <c r="D5" s="1" t="s">
        <v>24</v>
      </c>
      <c r="E5" s="1">
        <v>57</v>
      </c>
      <c r="F5" s="1" t="s">
        <v>245</v>
      </c>
      <c r="G5" s="1" t="s">
        <v>243</v>
      </c>
      <c r="H5" s="1">
        <v>0</v>
      </c>
      <c r="I5" s="2" t="s">
        <v>242</v>
      </c>
      <c r="J5" s="1" t="s">
        <v>366</v>
      </c>
      <c r="M5" s="1"/>
      <c r="N5" s="1"/>
    </row>
    <row r="6" spans="1:16" x14ac:dyDescent="0.25">
      <c r="A6" s="1">
        <v>1</v>
      </c>
      <c r="B6" s="1" t="s">
        <v>22</v>
      </c>
      <c r="C6" s="1" t="s">
        <v>23</v>
      </c>
      <c r="D6" s="1" t="s">
        <v>24</v>
      </c>
      <c r="E6" s="1">
        <v>73</v>
      </c>
      <c r="F6" s="1" t="s">
        <v>245</v>
      </c>
      <c r="G6" s="1" t="s">
        <v>243</v>
      </c>
      <c r="H6" s="1">
        <v>0</v>
      </c>
      <c r="I6" s="2" t="s">
        <v>242</v>
      </c>
      <c r="J6" s="1" t="s">
        <v>366</v>
      </c>
      <c r="M6" s="1"/>
      <c r="N6" s="1"/>
    </row>
    <row r="7" spans="1:16" x14ac:dyDescent="0.25">
      <c r="A7" s="1">
        <v>1</v>
      </c>
      <c r="B7" s="1" t="s">
        <v>23</v>
      </c>
      <c r="C7" s="1" t="s">
        <v>22</v>
      </c>
      <c r="D7" s="1" t="s">
        <v>25</v>
      </c>
      <c r="E7" s="1">
        <v>31</v>
      </c>
      <c r="F7" s="1" t="s">
        <v>244</v>
      </c>
      <c r="G7" s="1" t="s">
        <v>243</v>
      </c>
      <c r="H7" s="1">
        <v>0</v>
      </c>
      <c r="I7" s="2" t="s">
        <v>242</v>
      </c>
      <c r="J7" s="1" t="s">
        <v>367</v>
      </c>
      <c r="M7" s="1"/>
      <c r="N7" s="1"/>
    </row>
    <row r="8" spans="1:16" x14ac:dyDescent="0.25">
      <c r="A8" s="1">
        <v>1</v>
      </c>
      <c r="B8" s="1" t="s">
        <v>23</v>
      </c>
      <c r="C8" s="1" t="s">
        <v>22</v>
      </c>
      <c r="D8" s="1" t="s">
        <v>25</v>
      </c>
      <c r="E8" s="1">
        <v>75</v>
      </c>
      <c r="F8" s="1" t="s">
        <v>245</v>
      </c>
      <c r="G8" s="1" t="s">
        <v>243</v>
      </c>
      <c r="H8" s="1">
        <v>0</v>
      </c>
      <c r="I8" s="2" t="s">
        <v>242</v>
      </c>
      <c r="J8" s="1" t="s">
        <v>367</v>
      </c>
    </row>
    <row r="9" spans="1:16" x14ac:dyDescent="0.25">
      <c r="A9" s="1">
        <v>1</v>
      </c>
      <c r="B9" s="1" t="s">
        <v>26</v>
      </c>
      <c r="C9" s="1" t="s">
        <v>27</v>
      </c>
      <c r="D9" s="1" t="s">
        <v>28</v>
      </c>
      <c r="E9" s="1">
        <v>90</v>
      </c>
      <c r="F9" s="1" t="s">
        <v>245</v>
      </c>
      <c r="G9" s="1" t="s">
        <v>8</v>
      </c>
      <c r="H9" s="1" t="s">
        <v>15</v>
      </c>
      <c r="I9" s="2" t="s">
        <v>313</v>
      </c>
      <c r="J9" s="1" t="s">
        <v>366</v>
      </c>
    </row>
    <row r="10" spans="1:16" x14ac:dyDescent="0.25">
      <c r="A10" s="1">
        <v>1</v>
      </c>
      <c r="B10" s="1" t="s">
        <v>29</v>
      </c>
      <c r="C10" s="1" t="s">
        <v>30</v>
      </c>
      <c r="D10" s="1" t="s">
        <v>31</v>
      </c>
      <c r="E10" s="1">
        <v>20</v>
      </c>
      <c r="F10" s="1" t="s">
        <v>244</v>
      </c>
      <c r="G10" s="1" t="s">
        <v>243</v>
      </c>
      <c r="H10" s="1">
        <v>0</v>
      </c>
      <c r="I10" s="2" t="s">
        <v>242</v>
      </c>
      <c r="J10" s="1" t="s">
        <v>366</v>
      </c>
    </row>
    <row r="11" spans="1:16" x14ac:dyDescent="0.25">
      <c r="A11" s="1">
        <v>1</v>
      </c>
      <c r="B11" s="1" t="s">
        <v>33</v>
      </c>
      <c r="C11" s="1" t="s">
        <v>34</v>
      </c>
      <c r="D11" s="1" t="s">
        <v>35</v>
      </c>
      <c r="E11" s="1">
        <v>3</v>
      </c>
      <c r="F11" s="1" t="s">
        <v>244</v>
      </c>
      <c r="G11" s="1" t="s">
        <v>7</v>
      </c>
      <c r="H11" s="1" t="s">
        <v>16</v>
      </c>
      <c r="I11" s="2" t="s">
        <v>298</v>
      </c>
      <c r="J11" s="1" t="s">
        <v>366</v>
      </c>
    </row>
    <row r="12" spans="1:16" x14ac:dyDescent="0.25">
      <c r="A12" s="1">
        <v>1</v>
      </c>
      <c r="B12" s="1" t="s">
        <v>33</v>
      </c>
      <c r="C12" s="1" t="s">
        <v>34</v>
      </c>
      <c r="D12" s="1" t="s">
        <v>36</v>
      </c>
      <c r="E12" s="1">
        <v>63</v>
      </c>
      <c r="F12" s="1" t="s">
        <v>245</v>
      </c>
      <c r="G12" s="1" t="s">
        <v>7</v>
      </c>
      <c r="H12" s="1" t="s">
        <v>16</v>
      </c>
      <c r="I12" s="2" t="s">
        <v>299</v>
      </c>
      <c r="J12" s="1" t="s">
        <v>366</v>
      </c>
    </row>
    <row r="13" spans="1:16" x14ac:dyDescent="0.25">
      <c r="A13" s="1">
        <v>1</v>
      </c>
      <c r="B13" s="1" t="s">
        <v>34</v>
      </c>
      <c r="C13" s="1" t="s">
        <v>33</v>
      </c>
      <c r="D13" s="1" t="s">
        <v>37</v>
      </c>
      <c r="E13" s="1">
        <v>45</v>
      </c>
      <c r="F13" s="1" t="s">
        <v>244</v>
      </c>
      <c r="G13" s="1" t="s">
        <v>7</v>
      </c>
      <c r="H13" s="1" t="s">
        <v>17</v>
      </c>
      <c r="I13" s="2" t="s">
        <v>272</v>
      </c>
      <c r="J13" s="1" t="s">
        <v>367</v>
      </c>
    </row>
    <row r="14" spans="1:16" x14ac:dyDescent="0.25">
      <c r="A14" s="1">
        <v>1</v>
      </c>
      <c r="B14" s="1" t="s">
        <v>38</v>
      </c>
      <c r="C14" s="1" t="s">
        <v>39</v>
      </c>
      <c r="D14" s="1" t="s">
        <v>40</v>
      </c>
      <c r="E14" s="1">
        <v>13</v>
      </c>
      <c r="F14" s="1" t="s">
        <v>244</v>
      </c>
      <c r="G14" s="1" t="s">
        <v>243</v>
      </c>
      <c r="H14" s="1">
        <v>0</v>
      </c>
      <c r="I14" s="2" t="s">
        <v>242</v>
      </c>
      <c r="J14" s="1" t="s">
        <v>366</v>
      </c>
    </row>
    <row r="15" spans="1:16" x14ac:dyDescent="0.25">
      <c r="A15" s="1">
        <v>1</v>
      </c>
      <c r="B15" s="1" t="s">
        <v>38</v>
      </c>
      <c r="C15" s="1" t="s">
        <v>39</v>
      </c>
      <c r="D15" s="1" t="s">
        <v>40</v>
      </c>
      <c r="E15" s="1">
        <v>23</v>
      </c>
      <c r="F15" s="1" t="s">
        <v>244</v>
      </c>
      <c r="G15" s="1" t="s">
        <v>243</v>
      </c>
      <c r="H15" s="1">
        <v>0</v>
      </c>
      <c r="I15" s="2" t="s">
        <v>242</v>
      </c>
      <c r="J15" s="1" t="s">
        <v>366</v>
      </c>
    </row>
    <row r="16" spans="1:16" x14ac:dyDescent="0.25">
      <c r="A16" s="1">
        <v>1</v>
      </c>
      <c r="B16" s="1" t="s">
        <v>38</v>
      </c>
      <c r="C16" s="1" t="s">
        <v>39</v>
      </c>
      <c r="D16" s="1" t="s">
        <v>40</v>
      </c>
      <c r="E16" s="1">
        <v>41</v>
      </c>
      <c r="F16" s="1" t="s">
        <v>244</v>
      </c>
      <c r="G16" s="1" t="s">
        <v>243</v>
      </c>
      <c r="H16" s="1">
        <v>0</v>
      </c>
      <c r="I16" s="2" t="s">
        <v>242</v>
      </c>
      <c r="J16" s="1" t="s">
        <v>366</v>
      </c>
    </row>
    <row r="17" spans="1:10" x14ac:dyDescent="0.25">
      <c r="A17" s="1">
        <v>1</v>
      </c>
      <c r="B17" s="1" t="s">
        <v>38</v>
      </c>
      <c r="C17" s="1" t="s">
        <v>39</v>
      </c>
      <c r="D17" s="1" t="s">
        <v>41</v>
      </c>
      <c r="E17" s="1">
        <v>49</v>
      </c>
      <c r="F17" s="1" t="s">
        <v>245</v>
      </c>
      <c r="G17" s="1" t="s">
        <v>243</v>
      </c>
      <c r="H17" s="1">
        <v>0</v>
      </c>
      <c r="I17" s="2" t="s">
        <v>242</v>
      </c>
      <c r="J17" s="1" t="s">
        <v>366</v>
      </c>
    </row>
    <row r="18" spans="1:10" x14ac:dyDescent="0.25">
      <c r="A18" s="1">
        <v>1</v>
      </c>
      <c r="B18" s="1" t="s">
        <v>38</v>
      </c>
      <c r="C18" s="1" t="s">
        <v>39</v>
      </c>
      <c r="D18" s="1" t="s">
        <v>42</v>
      </c>
      <c r="E18" s="1">
        <v>91</v>
      </c>
      <c r="F18" s="1" t="s">
        <v>245</v>
      </c>
      <c r="G18" s="1" t="s">
        <v>243</v>
      </c>
      <c r="H18" s="1">
        <v>0</v>
      </c>
      <c r="I18" s="2" t="s">
        <v>242</v>
      </c>
      <c r="J18" s="1" t="s">
        <v>366</v>
      </c>
    </row>
    <row r="19" spans="1:10" x14ac:dyDescent="0.25">
      <c r="A19" s="1">
        <v>1</v>
      </c>
      <c r="B19" s="1" t="s">
        <v>39</v>
      </c>
      <c r="C19" s="1" t="s">
        <v>38</v>
      </c>
      <c r="D19" s="1" t="s">
        <v>43</v>
      </c>
      <c r="E19" s="1">
        <v>47</v>
      </c>
      <c r="F19" s="1" t="s">
        <v>245</v>
      </c>
      <c r="G19" s="1" t="s">
        <v>243</v>
      </c>
      <c r="H19" s="1">
        <v>0</v>
      </c>
      <c r="I19" s="2" t="s">
        <v>242</v>
      </c>
      <c r="J19" s="1" t="s">
        <v>367</v>
      </c>
    </row>
    <row r="20" spans="1:10" x14ac:dyDescent="0.25">
      <c r="A20" s="1">
        <v>1</v>
      </c>
      <c r="B20" s="1" t="s">
        <v>39</v>
      </c>
      <c r="C20" s="1" t="s">
        <v>38</v>
      </c>
      <c r="D20" s="1" t="s">
        <v>44</v>
      </c>
      <c r="E20" s="1">
        <v>88</v>
      </c>
      <c r="F20" s="1" t="s">
        <v>245</v>
      </c>
      <c r="G20" s="1" t="s">
        <v>243</v>
      </c>
      <c r="H20" s="1">
        <v>0</v>
      </c>
      <c r="I20" s="2" t="s">
        <v>242</v>
      </c>
      <c r="J20" s="1" t="s">
        <v>367</v>
      </c>
    </row>
    <row r="21" spans="1:10" x14ac:dyDescent="0.25">
      <c r="A21" s="1">
        <v>1</v>
      </c>
      <c r="B21" s="1" t="s">
        <v>45</v>
      </c>
      <c r="C21" s="1" t="s">
        <v>46</v>
      </c>
      <c r="D21" s="1" t="s">
        <v>47</v>
      </c>
      <c r="E21" s="1">
        <v>17</v>
      </c>
      <c r="F21" s="1" t="s">
        <v>244</v>
      </c>
      <c r="G21" s="1" t="s">
        <v>243</v>
      </c>
      <c r="H21" s="1">
        <v>0</v>
      </c>
      <c r="I21" s="2" t="s">
        <v>242</v>
      </c>
      <c r="J21" s="1" t="s">
        <v>367</v>
      </c>
    </row>
    <row r="22" spans="1:10" x14ac:dyDescent="0.25">
      <c r="A22" s="1">
        <v>1</v>
      </c>
      <c r="B22" s="1" t="s">
        <v>45</v>
      </c>
      <c r="C22" s="1" t="s">
        <v>46</v>
      </c>
      <c r="D22" s="1" t="s">
        <v>47</v>
      </c>
      <c r="E22" s="1">
        <v>46</v>
      </c>
      <c r="F22" s="1" t="s">
        <v>244</v>
      </c>
      <c r="G22" s="1" t="s">
        <v>243</v>
      </c>
      <c r="H22" s="1">
        <v>0</v>
      </c>
      <c r="I22" s="2" t="s">
        <v>242</v>
      </c>
      <c r="J22" s="1" t="s">
        <v>367</v>
      </c>
    </row>
    <row r="23" spans="1:10" x14ac:dyDescent="0.25">
      <c r="A23" s="1">
        <v>1</v>
      </c>
      <c r="B23" s="1" t="s">
        <v>45</v>
      </c>
      <c r="C23" s="1" t="s">
        <v>46</v>
      </c>
      <c r="D23" s="1" t="s">
        <v>48</v>
      </c>
      <c r="E23" s="1">
        <v>79</v>
      </c>
      <c r="F23" s="1" t="s">
        <v>245</v>
      </c>
      <c r="G23" s="1" t="s">
        <v>243</v>
      </c>
      <c r="H23" s="1">
        <v>0</v>
      </c>
      <c r="I23" s="2" t="s">
        <v>242</v>
      </c>
      <c r="J23" s="1" t="s">
        <v>367</v>
      </c>
    </row>
    <row r="24" spans="1:10" x14ac:dyDescent="0.25">
      <c r="A24" s="1">
        <v>1</v>
      </c>
      <c r="B24" s="1" t="s">
        <v>45</v>
      </c>
      <c r="C24" s="1" t="s">
        <v>46</v>
      </c>
      <c r="D24" s="1" t="s">
        <v>49</v>
      </c>
      <c r="E24" s="1">
        <v>84</v>
      </c>
      <c r="F24" s="1" t="s">
        <v>245</v>
      </c>
      <c r="G24" s="1" t="s">
        <v>243</v>
      </c>
      <c r="H24" s="1">
        <v>0</v>
      </c>
      <c r="I24" s="2" t="s">
        <v>242</v>
      </c>
      <c r="J24" s="1" t="s">
        <v>367</v>
      </c>
    </row>
    <row r="25" spans="1:10" x14ac:dyDescent="0.25">
      <c r="A25" s="1">
        <v>1</v>
      </c>
      <c r="B25" s="1" t="s">
        <v>30</v>
      </c>
      <c r="C25" s="1" t="s">
        <v>29</v>
      </c>
      <c r="D25" s="1" t="s">
        <v>32</v>
      </c>
      <c r="E25" s="1">
        <v>36</v>
      </c>
      <c r="F25" s="1" t="s">
        <v>244</v>
      </c>
      <c r="G25" s="1" t="s">
        <v>243</v>
      </c>
      <c r="H25" s="1">
        <v>0</v>
      </c>
      <c r="I25" s="2" t="s">
        <v>242</v>
      </c>
      <c r="J25" s="1" t="s">
        <v>367</v>
      </c>
    </row>
    <row r="26" spans="1:10" x14ac:dyDescent="0.25">
      <c r="A26" s="1">
        <v>2</v>
      </c>
      <c r="B26" s="1" t="s">
        <v>12</v>
      </c>
      <c r="C26" s="1" t="s">
        <v>34</v>
      </c>
      <c r="D26" s="1" t="s">
        <v>50</v>
      </c>
      <c r="E26" s="1">
        <v>69</v>
      </c>
      <c r="F26" s="1" t="s">
        <v>245</v>
      </c>
      <c r="G26" s="1" t="s">
        <v>243</v>
      </c>
      <c r="H26" s="1">
        <v>0</v>
      </c>
      <c r="I26" s="2" t="s">
        <v>242</v>
      </c>
      <c r="J26" s="1" t="s">
        <v>367</v>
      </c>
    </row>
    <row r="27" spans="1:10" x14ac:dyDescent="0.25">
      <c r="A27" s="1">
        <v>2</v>
      </c>
      <c r="B27" s="1" t="s">
        <v>12</v>
      </c>
      <c r="C27" s="1" t="s">
        <v>34</v>
      </c>
      <c r="D27" s="1" t="s">
        <v>51</v>
      </c>
      <c r="E27" s="1">
        <v>83</v>
      </c>
      <c r="F27" s="1" t="s">
        <v>245</v>
      </c>
      <c r="G27" s="1" t="s">
        <v>243</v>
      </c>
      <c r="H27" s="1">
        <v>0</v>
      </c>
      <c r="I27" s="2" t="s">
        <v>242</v>
      </c>
      <c r="J27" s="1" t="s">
        <v>367</v>
      </c>
    </row>
    <row r="28" spans="1:10" x14ac:dyDescent="0.25">
      <c r="A28" s="1">
        <v>2</v>
      </c>
      <c r="B28" s="1" t="s">
        <v>12</v>
      </c>
      <c r="C28" s="1" t="s">
        <v>34</v>
      </c>
      <c r="D28" s="1" t="s">
        <v>50</v>
      </c>
      <c r="E28" s="1">
        <v>93</v>
      </c>
      <c r="F28" s="1" t="s">
        <v>245</v>
      </c>
      <c r="G28" s="1" t="s">
        <v>243</v>
      </c>
      <c r="H28" s="1">
        <v>0</v>
      </c>
      <c r="I28" s="2" t="s">
        <v>242</v>
      </c>
      <c r="J28" s="1" t="s">
        <v>367</v>
      </c>
    </row>
    <row r="29" spans="1:10" x14ac:dyDescent="0.25">
      <c r="A29" s="1">
        <v>2</v>
      </c>
      <c r="B29" s="1" t="s">
        <v>39</v>
      </c>
      <c r="C29" s="1" t="s">
        <v>19</v>
      </c>
      <c r="D29" s="1" t="s">
        <v>52</v>
      </c>
      <c r="E29" s="1">
        <v>45</v>
      </c>
      <c r="F29" s="1" t="s">
        <v>244</v>
      </c>
      <c r="G29" s="1" t="s">
        <v>243</v>
      </c>
      <c r="H29" s="1">
        <v>0</v>
      </c>
      <c r="I29" s="2" t="s">
        <v>242</v>
      </c>
      <c r="J29" s="1" t="s">
        <v>366</v>
      </c>
    </row>
    <row r="30" spans="1:10" x14ac:dyDescent="0.25">
      <c r="A30" s="1">
        <v>2</v>
      </c>
      <c r="B30" s="1" t="s">
        <v>19</v>
      </c>
      <c r="C30" s="1" t="s">
        <v>39</v>
      </c>
      <c r="D30" s="1" t="s">
        <v>53</v>
      </c>
      <c r="E30" s="1">
        <v>31</v>
      </c>
      <c r="F30" s="1" t="s">
        <v>244</v>
      </c>
      <c r="G30" s="1" t="s">
        <v>243</v>
      </c>
      <c r="H30" s="1">
        <v>0</v>
      </c>
      <c r="I30" s="2" t="s">
        <v>242</v>
      </c>
      <c r="J30" s="1" t="s">
        <v>367</v>
      </c>
    </row>
    <row r="31" spans="1:10" x14ac:dyDescent="0.25">
      <c r="A31" s="1">
        <v>2</v>
      </c>
      <c r="B31" s="1" t="s">
        <v>19</v>
      </c>
      <c r="C31" s="1" t="s">
        <v>39</v>
      </c>
      <c r="D31" s="1" t="s">
        <v>54</v>
      </c>
      <c r="E31" s="1">
        <v>40</v>
      </c>
      <c r="F31" s="1" t="s">
        <v>244</v>
      </c>
      <c r="G31" s="1" t="s">
        <v>243</v>
      </c>
      <c r="H31" s="1">
        <v>0</v>
      </c>
      <c r="I31" s="2" t="s">
        <v>242</v>
      </c>
      <c r="J31" s="1" t="s">
        <v>367</v>
      </c>
    </row>
    <row r="32" spans="1:10" x14ac:dyDescent="0.25">
      <c r="A32" s="1">
        <v>2</v>
      </c>
      <c r="B32" s="1" t="s">
        <v>19</v>
      </c>
      <c r="C32" s="1" t="s">
        <v>39</v>
      </c>
      <c r="D32" s="1" t="s">
        <v>53</v>
      </c>
      <c r="E32" s="1">
        <v>47</v>
      </c>
      <c r="F32" s="1" t="s">
        <v>245</v>
      </c>
      <c r="G32" s="1" t="s">
        <v>243</v>
      </c>
      <c r="H32" s="1">
        <v>0</v>
      </c>
      <c r="I32" s="2" t="s">
        <v>242</v>
      </c>
      <c r="J32" s="1" t="s">
        <v>367</v>
      </c>
    </row>
    <row r="33" spans="1:10" x14ac:dyDescent="0.25">
      <c r="A33" s="1">
        <v>2</v>
      </c>
      <c r="B33" s="1" t="s">
        <v>19</v>
      </c>
      <c r="C33" s="1" t="s">
        <v>39</v>
      </c>
      <c r="D33" s="1" t="s">
        <v>54</v>
      </c>
      <c r="E33" s="1">
        <v>60</v>
      </c>
      <c r="F33" s="1" t="s">
        <v>245</v>
      </c>
      <c r="G33" s="1" t="s">
        <v>243</v>
      </c>
      <c r="H33" s="1">
        <v>0</v>
      </c>
      <c r="I33" s="2" t="s">
        <v>242</v>
      </c>
      <c r="J33" s="1" t="s">
        <v>367</v>
      </c>
    </row>
    <row r="34" spans="1:10" x14ac:dyDescent="0.25">
      <c r="A34" s="1">
        <v>2</v>
      </c>
      <c r="B34" s="1" t="s">
        <v>23</v>
      </c>
      <c r="C34" s="1" t="s">
        <v>46</v>
      </c>
      <c r="D34" s="1" t="s">
        <v>25</v>
      </c>
      <c r="E34" s="1">
        <v>3</v>
      </c>
      <c r="F34" s="1" t="s">
        <v>244</v>
      </c>
      <c r="G34" s="1" t="s">
        <v>243</v>
      </c>
      <c r="H34" s="1">
        <v>0</v>
      </c>
      <c r="I34" s="2" t="s">
        <v>242</v>
      </c>
      <c r="J34" s="1" t="s">
        <v>366</v>
      </c>
    </row>
    <row r="35" spans="1:10" x14ac:dyDescent="0.25">
      <c r="A35" s="1">
        <v>2</v>
      </c>
      <c r="B35" s="1" t="s">
        <v>23</v>
      </c>
      <c r="C35" s="1" t="s">
        <v>46</v>
      </c>
      <c r="D35" s="1" t="s">
        <v>55</v>
      </c>
      <c r="E35" s="1">
        <v>12</v>
      </c>
      <c r="F35" s="1" t="s">
        <v>244</v>
      </c>
      <c r="G35" s="1" t="s">
        <v>243</v>
      </c>
      <c r="H35" s="1">
        <v>0</v>
      </c>
      <c r="I35" s="2" t="s">
        <v>242</v>
      </c>
      <c r="J35" s="1" t="s">
        <v>366</v>
      </c>
    </row>
    <row r="36" spans="1:10" x14ac:dyDescent="0.25">
      <c r="A36" s="1">
        <v>2</v>
      </c>
      <c r="B36" s="1" t="s">
        <v>23</v>
      </c>
      <c r="C36" s="1" t="s">
        <v>46</v>
      </c>
      <c r="D36" s="1" t="s">
        <v>55</v>
      </c>
      <c r="E36" s="1">
        <v>48</v>
      </c>
      <c r="F36" s="1" t="s">
        <v>245</v>
      </c>
      <c r="G36" s="1" t="s">
        <v>243</v>
      </c>
      <c r="H36" s="1">
        <v>0</v>
      </c>
      <c r="I36" s="2" t="s">
        <v>242</v>
      </c>
      <c r="J36" s="1" t="s">
        <v>366</v>
      </c>
    </row>
    <row r="37" spans="1:10" x14ac:dyDescent="0.25">
      <c r="A37" s="1">
        <v>2</v>
      </c>
      <c r="B37" s="1" t="s">
        <v>46</v>
      </c>
      <c r="C37" s="1" t="s">
        <v>23</v>
      </c>
      <c r="D37" s="1" t="s">
        <v>56</v>
      </c>
      <c r="E37" s="1">
        <v>30</v>
      </c>
      <c r="F37" s="1" t="s">
        <v>244</v>
      </c>
      <c r="G37" s="1" t="s">
        <v>243</v>
      </c>
      <c r="H37" s="1">
        <v>0</v>
      </c>
      <c r="I37" s="2" t="s">
        <v>242</v>
      </c>
      <c r="J37" s="1" t="s">
        <v>367</v>
      </c>
    </row>
    <row r="38" spans="1:10" x14ac:dyDescent="0.25">
      <c r="A38" s="1">
        <v>2</v>
      </c>
      <c r="B38" s="1" t="s">
        <v>26</v>
      </c>
      <c r="C38" s="1" t="s">
        <v>30</v>
      </c>
      <c r="D38" s="1" t="s">
        <v>58</v>
      </c>
      <c r="E38" s="1">
        <v>46</v>
      </c>
      <c r="F38" s="1" t="s">
        <v>245</v>
      </c>
      <c r="G38" s="1" t="s">
        <v>243</v>
      </c>
      <c r="H38" s="1">
        <v>0</v>
      </c>
      <c r="I38" s="2" t="s">
        <v>242</v>
      </c>
      <c r="J38" s="1" t="s">
        <v>367</v>
      </c>
    </row>
    <row r="39" spans="1:10" x14ac:dyDescent="0.25">
      <c r="A39" s="1">
        <v>2</v>
      </c>
      <c r="B39" s="1" t="s">
        <v>26</v>
      </c>
      <c r="C39" s="1" t="s">
        <v>30</v>
      </c>
      <c r="D39" s="1" t="s">
        <v>59</v>
      </c>
      <c r="E39" s="1">
        <v>54</v>
      </c>
      <c r="F39" s="1" t="s">
        <v>245</v>
      </c>
      <c r="G39" s="1" t="s">
        <v>243</v>
      </c>
      <c r="H39" s="1">
        <v>0</v>
      </c>
      <c r="I39" s="2" t="s">
        <v>242</v>
      </c>
      <c r="J39" s="1" t="s">
        <v>367</v>
      </c>
    </row>
    <row r="40" spans="1:10" x14ac:dyDescent="0.25">
      <c r="A40" s="1">
        <v>2</v>
      </c>
      <c r="B40" s="1" t="s">
        <v>13</v>
      </c>
      <c r="C40" s="1" t="s">
        <v>33</v>
      </c>
      <c r="D40" s="1" t="s">
        <v>90</v>
      </c>
      <c r="E40" s="1">
        <v>95</v>
      </c>
      <c r="F40" s="1" t="s">
        <v>245</v>
      </c>
      <c r="G40" s="1" t="s">
        <v>6</v>
      </c>
      <c r="H40" s="1" t="s">
        <v>15</v>
      </c>
      <c r="I40" s="2" t="s">
        <v>322</v>
      </c>
      <c r="J40" s="1" t="s">
        <v>367</v>
      </c>
    </row>
    <row r="41" spans="1:10" x14ac:dyDescent="0.25">
      <c r="A41" s="1">
        <v>2</v>
      </c>
      <c r="B41" s="1" t="s">
        <v>27</v>
      </c>
      <c r="C41" s="1" t="s">
        <v>22</v>
      </c>
      <c r="D41" s="1" t="s">
        <v>60</v>
      </c>
      <c r="E41" s="1">
        <v>15</v>
      </c>
      <c r="F41" s="1" t="s">
        <v>244</v>
      </c>
      <c r="G41" s="1" t="s">
        <v>243</v>
      </c>
      <c r="H41" s="1">
        <v>0</v>
      </c>
      <c r="I41" s="2" t="s">
        <v>242</v>
      </c>
      <c r="J41" s="1" t="s">
        <v>366</v>
      </c>
    </row>
    <row r="42" spans="1:10" x14ac:dyDescent="0.25">
      <c r="A42" s="1">
        <v>2</v>
      </c>
      <c r="B42" s="1" t="s">
        <v>27</v>
      </c>
      <c r="C42" s="1" t="s">
        <v>22</v>
      </c>
      <c r="D42" s="1" t="s">
        <v>61</v>
      </c>
      <c r="E42" s="1">
        <v>30</v>
      </c>
      <c r="F42" s="1" t="s">
        <v>244</v>
      </c>
      <c r="G42" s="1" t="s">
        <v>243</v>
      </c>
      <c r="H42" s="1">
        <v>0</v>
      </c>
      <c r="I42" s="2" t="s">
        <v>242</v>
      </c>
      <c r="J42" s="1" t="s">
        <v>366</v>
      </c>
    </row>
    <row r="43" spans="1:10" x14ac:dyDescent="0.25">
      <c r="A43" s="1">
        <v>2</v>
      </c>
      <c r="B43" s="1" t="s">
        <v>27</v>
      </c>
      <c r="C43" s="1" t="s">
        <v>22</v>
      </c>
      <c r="D43" s="1" t="s">
        <v>59</v>
      </c>
      <c r="E43" s="1">
        <v>89</v>
      </c>
      <c r="F43" s="1" t="s">
        <v>245</v>
      </c>
      <c r="G43" s="1" t="s">
        <v>243</v>
      </c>
      <c r="H43" s="1">
        <v>0</v>
      </c>
      <c r="I43" s="2" t="s">
        <v>242</v>
      </c>
      <c r="J43" s="1" t="s">
        <v>366</v>
      </c>
    </row>
    <row r="44" spans="1:10" x14ac:dyDescent="0.25">
      <c r="A44" s="1">
        <v>2</v>
      </c>
      <c r="B44" s="1" t="s">
        <v>45</v>
      </c>
      <c r="C44" s="1" t="s">
        <v>29</v>
      </c>
      <c r="D44" s="1" t="s">
        <v>62</v>
      </c>
      <c r="E44" s="1">
        <v>69</v>
      </c>
      <c r="F44" s="1" t="s">
        <v>245</v>
      </c>
      <c r="G44" s="1" t="s">
        <v>7</v>
      </c>
      <c r="H44" s="1" t="s">
        <v>17</v>
      </c>
      <c r="I44" s="2" t="s">
        <v>336</v>
      </c>
      <c r="J44" s="1" t="s">
        <v>366</v>
      </c>
    </row>
    <row r="45" spans="1:10" x14ac:dyDescent="0.25">
      <c r="A45" s="1">
        <v>2</v>
      </c>
      <c r="B45" s="1" t="s">
        <v>20</v>
      </c>
      <c r="C45" s="1" t="s">
        <v>38</v>
      </c>
      <c r="D45" s="1" t="s">
        <v>63</v>
      </c>
      <c r="E45" s="1">
        <v>12</v>
      </c>
      <c r="F45" s="1" t="s">
        <v>244</v>
      </c>
      <c r="G45" s="1" t="s">
        <v>243</v>
      </c>
      <c r="H45" s="1">
        <v>0</v>
      </c>
      <c r="I45" s="2" t="s">
        <v>242</v>
      </c>
      <c r="J45" s="1" t="s">
        <v>366</v>
      </c>
    </row>
    <row r="46" spans="1:10" x14ac:dyDescent="0.25">
      <c r="A46" s="1">
        <v>2</v>
      </c>
      <c r="B46" s="1" t="s">
        <v>38</v>
      </c>
      <c r="C46" s="1" t="s">
        <v>20</v>
      </c>
      <c r="D46" s="1" t="s">
        <v>143</v>
      </c>
      <c r="E46" s="1">
        <v>3</v>
      </c>
      <c r="F46" s="1" t="s">
        <v>244</v>
      </c>
      <c r="G46" s="1" t="s">
        <v>243</v>
      </c>
      <c r="H46" s="1">
        <v>0</v>
      </c>
      <c r="I46" s="2" t="s">
        <v>242</v>
      </c>
      <c r="J46" s="1" t="s">
        <v>367</v>
      </c>
    </row>
    <row r="47" spans="1:10" x14ac:dyDescent="0.25">
      <c r="A47" s="1">
        <v>2</v>
      </c>
      <c r="B47" s="1" t="s">
        <v>38</v>
      </c>
      <c r="C47" s="1" t="s">
        <v>20</v>
      </c>
      <c r="D47" s="1" t="s">
        <v>64</v>
      </c>
      <c r="E47" s="1">
        <v>23</v>
      </c>
      <c r="F47" s="1" t="s">
        <v>244</v>
      </c>
      <c r="G47" s="1" t="s">
        <v>243</v>
      </c>
      <c r="H47" s="1">
        <v>0</v>
      </c>
      <c r="I47" s="2" t="s">
        <v>242</v>
      </c>
      <c r="J47" s="1" t="s">
        <v>367</v>
      </c>
    </row>
    <row r="48" spans="1:10" x14ac:dyDescent="0.25">
      <c r="A48" s="1">
        <v>2</v>
      </c>
      <c r="B48" s="1" t="s">
        <v>38</v>
      </c>
      <c r="C48" s="1" t="s">
        <v>20</v>
      </c>
      <c r="D48" s="1" t="s">
        <v>40</v>
      </c>
      <c r="E48" s="1">
        <v>43</v>
      </c>
      <c r="F48" s="1" t="s">
        <v>244</v>
      </c>
      <c r="G48" s="1" t="s">
        <v>243</v>
      </c>
      <c r="H48" s="1">
        <v>0</v>
      </c>
      <c r="I48" s="2" t="s">
        <v>242</v>
      </c>
      <c r="J48" s="1" t="s">
        <v>367</v>
      </c>
    </row>
    <row r="49" spans="1:10" x14ac:dyDescent="0.25">
      <c r="A49" s="1">
        <v>2</v>
      </c>
      <c r="B49" s="1" t="s">
        <v>38</v>
      </c>
      <c r="C49" s="1" t="s">
        <v>20</v>
      </c>
      <c r="D49" s="1" t="s">
        <v>64</v>
      </c>
      <c r="E49" s="1">
        <v>61</v>
      </c>
      <c r="F49" s="1" t="s">
        <v>245</v>
      </c>
      <c r="G49" s="1" t="s">
        <v>243</v>
      </c>
      <c r="H49" s="1">
        <v>0</v>
      </c>
      <c r="I49" s="2" t="s">
        <v>242</v>
      </c>
      <c r="J49" s="1" t="s">
        <v>367</v>
      </c>
    </row>
    <row r="50" spans="1:10" x14ac:dyDescent="0.25">
      <c r="A50" s="1">
        <v>2</v>
      </c>
      <c r="B50" s="1" t="s">
        <v>30</v>
      </c>
      <c r="C50" s="1" t="s">
        <v>26</v>
      </c>
      <c r="D50" s="1" t="s">
        <v>57</v>
      </c>
      <c r="E50" s="1">
        <v>2</v>
      </c>
      <c r="F50" s="1" t="s">
        <v>244</v>
      </c>
      <c r="G50" s="1" t="s">
        <v>243</v>
      </c>
      <c r="H50" s="1">
        <v>0</v>
      </c>
      <c r="I50" s="2" t="s">
        <v>242</v>
      </c>
      <c r="J50" s="1" t="s">
        <v>366</v>
      </c>
    </row>
    <row r="51" spans="1:10" x14ac:dyDescent="0.25">
      <c r="A51" s="1">
        <v>3</v>
      </c>
      <c r="B51" s="1" t="s">
        <v>12</v>
      </c>
      <c r="C51" s="1" t="s">
        <v>27</v>
      </c>
      <c r="D51" s="1" t="s">
        <v>65</v>
      </c>
      <c r="E51" s="1">
        <v>52</v>
      </c>
      <c r="F51" s="1" t="s">
        <v>245</v>
      </c>
      <c r="G51" s="1" t="s">
        <v>6</v>
      </c>
      <c r="H51" s="1" t="s">
        <v>15</v>
      </c>
      <c r="I51" s="2" t="s">
        <v>306</v>
      </c>
      <c r="J51" s="1" t="s">
        <v>366</v>
      </c>
    </row>
    <row r="52" spans="1:10" x14ac:dyDescent="0.25">
      <c r="A52" s="1">
        <v>3</v>
      </c>
      <c r="B52" s="1" t="s">
        <v>12</v>
      </c>
      <c r="C52" s="1" t="s">
        <v>27</v>
      </c>
      <c r="D52" s="1" t="s">
        <v>342</v>
      </c>
      <c r="E52" s="1">
        <v>70</v>
      </c>
      <c r="F52" s="1" t="s">
        <v>245</v>
      </c>
      <c r="G52" s="1" t="s">
        <v>8</v>
      </c>
      <c r="H52" s="1" t="s">
        <v>16</v>
      </c>
      <c r="I52" s="2" t="s">
        <v>307</v>
      </c>
      <c r="J52" s="1" t="s">
        <v>366</v>
      </c>
    </row>
    <row r="53" spans="1:10" x14ac:dyDescent="0.25">
      <c r="A53" s="1">
        <v>3</v>
      </c>
      <c r="B53" s="1" t="s">
        <v>12</v>
      </c>
      <c r="C53" s="1" t="s">
        <v>27</v>
      </c>
      <c r="D53" s="1" t="s">
        <v>65</v>
      </c>
      <c r="E53" s="1">
        <v>88</v>
      </c>
      <c r="F53" s="1" t="s">
        <v>245</v>
      </c>
      <c r="G53" s="1" t="s">
        <v>7</v>
      </c>
      <c r="H53" s="1" t="s">
        <v>16</v>
      </c>
      <c r="I53" s="2" t="s">
        <v>308</v>
      </c>
      <c r="J53" s="1" t="s">
        <v>366</v>
      </c>
    </row>
    <row r="54" spans="1:10" x14ac:dyDescent="0.25">
      <c r="A54" s="1">
        <v>3</v>
      </c>
      <c r="B54" s="1" t="s">
        <v>30</v>
      </c>
      <c r="C54" s="1" t="s">
        <v>19</v>
      </c>
      <c r="D54" s="1" t="s">
        <v>68</v>
      </c>
      <c r="E54" s="1">
        <v>8</v>
      </c>
      <c r="F54" s="1" t="s">
        <v>244</v>
      </c>
      <c r="G54" s="1" t="s">
        <v>7</v>
      </c>
      <c r="H54" s="1" t="s">
        <v>15</v>
      </c>
      <c r="I54" s="2" t="s">
        <v>350</v>
      </c>
      <c r="J54" s="1" t="s">
        <v>367</v>
      </c>
    </row>
    <row r="55" spans="1:10" x14ac:dyDescent="0.25">
      <c r="A55" s="1">
        <v>3</v>
      </c>
      <c r="B55" s="1" t="s">
        <v>19</v>
      </c>
      <c r="C55" s="1" t="s">
        <v>30</v>
      </c>
      <c r="D55" s="1" t="s">
        <v>53</v>
      </c>
      <c r="E55" s="1">
        <v>16</v>
      </c>
      <c r="F55" s="1" t="s">
        <v>244</v>
      </c>
      <c r="G55" s="1" t="s">
        <v>6</v>
      </c>
      <c r="H55" s="1" t="s">
        <v>16</v>
      </c>
      <c r="I55" s="2" t="s">
        <v>346</v>
      </c>
      <c r="J55" s="1" t="s">
        <v>366</v>
      </c>
    </row>
    <row r="56" spans="1:10" x14ac:dyDescent="0.25">
      <c r="A56" s="1">
        <v>3</v>
      </c>
      <c r="B56" s="1" t="s">
        <v>19</v>
      </c>
      <c r="C56" s="1" t="s">
        <v>30</v>
      </c>
      <c r="D56" s="1" t="s">
        <v>66</v>
      </c>
      <c r="E56" s="1">
        <v>42</v>
      </c>
      <c r="F56" s="1" t="s">
        <v>244</v>
      </c>
      <c r="G56" s="1" t="s">
        <v>7</v>
      </c>
      <c r="H56" s="1" t="s">
        <v>15</v>
      </c>
      <c r="I56" s="2" t="s">
        <v>347</v>
      </c>
      <c r="J56" s="1" t="s">
        <v>366</v>
      </c>
    </row>
    <row r="57" spans="1:10" x14ac:dyDescent="0.25">
      <c r="A57" s="1">
        <v>3</v>
      </c>
      <c r="B57" s="1" t="s">
        <v>19</v>
      </c>
      <c r="C57" s="1" t="s">
        <v>30</v>
      </c>
      <c r="D57" s="1" t="s">
        <v>21</v>
      </c>
      <c r="E57" s="1">
        <v>35</v>
      </c>
      <c r="F57" s="1" t="s">
        <v>245</v>
      </c>
      <c r="G57" s="1" t="s">
        <v>7</v>
      </c>
      <c r="H57" s="1" t="s">
        <v>15</v>
      </c>
      <c r="I57" s="2" t="s">
        <v>348</v>
      </c>
      <c r="J57" s="1" t="s">
        <v>366</v>
      </c>
    </row>
    <row r="58" spans="1:10" x14ac:dyDescent="0.25">
      <c r="A58" s="1">
        <v>3</v>
      </c>
      <c r="B58" s="1" t="s">
        <v>19</v>
      </c>
      <c r="C58" s="1" t="s">
        <v>30</v>
      </c>
      <c r="D58" s="1" t="s">
        <v>67</v>
      </c>
      <c r="E58" s="1">
        <v>95</v>
      </c>
      <c r="F58" s="1" t="s">
        <v>245</v>
      </c>
      <c r="G58" s="1" t="s">
        <v>8</v>
      </c>
      <c r="H58" s="1" t="s">
        <v>16</v>
      </c>
      <c r="I58" s="2" t="s">
        <v>349</v>
      </c>
      <c r="J58" s="1" t="s">
        <v>366</v>
      </c>
    </row>
    <row r="59" spans="1:10" x14ac:dyDescent="0.25">
      <c r="A59" s="1">
        <v>3</v>
      </c>
      <c r="B59" s="1" t="s">
        <v>45</v>
      </c>
      <c r="C59" s="1" t="s">
        <v>23</v>
      </c>
      <c r="D59" s="1" t="s">
        <v>69</v>
      </c>
      <c r="E59" s="1">
        <v>44</v>
      </c>
      <c r="F59" s="1" t="s">
        <v>244</v>
      </c>
      <c r="G59" s="1" t="s">
        <v>243</v>
      </c>
      <c r="H59" s="1">
        <v>0</v>
      </c>
      <c r="I59" s="2" t="s">
        <v>242</v>
      </c>
      <c r="J59" s="1" t="s">
        <v>367</v>
      </c>
    </row>
    <row r="60" spans="1:10" x14ac:dyDescent="0.25">
      <c r="A60" s="1">
        <v>3</v>
      </c>
      <c r="B60" s="1" t="s">
        <v>13</v>
      </c>
      <c r="C60" s="1" t="s">
        <v>34</v>
      </c>
      <c r="D60" s="1" t="s">
        <v>70</v>
      </c>
      <c r="E60" s="1">
        <v>41</v>
      </c>
      <c r="F60" s="1" t="s">
        <v>244</v>
      </c>
      <c r="G60" s="1" t="s">
        <v>243</v>
      </c>
      <c r="H60" s="1">
        <v>0</v>
      </c>
      <c r="I60" s="2" t="s">
        <v>242</v>
      </c>
      <c r="J60" s="1" t="s">
        <v>366</v>
      </c>
    </row>
    <row r="61" spans="1:10" x14ac:dyDescent="0.25">
      <c r="A61" s="1">
        <v>3</v>
      </c>
      <c r="B61" s="1" t="s">
        <v>13</v>
      </c>
      <c r="C61" s="1" t="s">
        <v>34</v>
      </c>
      <c r="D61" s="1" t="s">
        <v>71</v>
      </c>
      <c r="E61" s="1">
        <v>79</v>
      </c>
      <c r="F61" s="1" t="s">
        <v>245</v>
      </c>
      <c r="G61" s="1" t="s">
        <v>243</v>
      </c>
      <c r="H61" s="1">
        <v>0</v>
      </c>
      <c r="I61" s="2" t="s">
        <v>242</v>
      </c>
      <c r="J61" s="1" t="s">
        <v>366</v>
      </c>
    </row>
    <row r="62" spans="1:10" x14ac:dyDescent="0.25">
      <c r="A62" s="1">
        <v>3</v>
      </c>
      <c r="B62" s="1" t="s">
        <v>13</v>
      </c>
      <c r="C62" s="1" t="s">
        <v>34</v>
      </c>
      <c r="D62" s="1" t="s">
        <v>72</v>
      </c>
      <c r="E62" s="1">
        <v>85</v>
      </c>
      <c r="F62" s="1" t="s">
        <v>245</v>
      </c>
      <c r="G62" s="1" t="s">
        <v>243</v>
      </c>
      <c r="H62" s="1">
        <v>0</v>
      </c>
      <c r="I62" s="2" t="s">
        <v>242</v>
      </c>
      <c r="J62" s="1" t="s">
        <v>366</v>
      </c>
    </row>
    <row r="63" spans="1:10" x14ac:dyDescent="0.25">
      <c r="A63" s="1">
        <v>3</v>
      </c>
      <c r="B63" s="1" t="s">
        <v>13</v>
      </c>
      <c r="C63" s="1" t="s">
        <v>34</v>
      </c>
      <c r="D63" s="1" t="s">
        <v>59</v>
      </c>
      <c r="E63" s="1">
        <v>91</v>
      </c>
      <c r="F63" s="1" t="s">
        <v>245</v>
      </c>
      <c r="G63" s="1" t="s">
        <v>243</v>
      </c>
      <c r="H63" s="1">
        <v>0</v>
      </c>
      <c r="I63" s="2" t="s">
        <v>242</v>
      </c>
      <c r="J63" s="1" t="s">
        <v>366</v>
      </c>
    </row>
    <row r="64" spans="1:10" x14ac:dyDescent="0.25">
      <c r="A64" s="1">
        <v>3</v>
      </c>
      <c r="B64" s="1" t="s">
        <v>38</v>
      </c>
      <c r="C64" s="1" t="s">
        <v>26</v>
      </c>
      <c r="D64" s="1" t="s">
        <v>64</v>
      </c>
      <c r="E64" s="1">
        <v>50</v>
      </c>
      <c r="F64" s="1" t="s">
        <v>245</v>
      </c>
      <c r="G64" s="1" t="s">
        <v>243</v>
      </c>
      <c r="H64" s="1">
        <v>0</v>
      </c>
      <c r="I64" s="2" t="s">
        <v>242</v>
      </c>
      <c r="J64" s="1" t="s">
        <v>366</v>
      </c>
    </row>
    <row r="65" spans="1:10" x14ac:dyDescent="0.25">
      <c r="A65" s="1">
        <v>3</v>
      </c>
      <c r="B65" s="1" t="s">
        <v>26</v>
      </c>
      <c r="C65" s="1" t="s">
        <v>38</v>
      </c>
      <c r="D65" s="1" t="s">
        <v>73</v>
      </c>
      <c r="E65" s="1">
        <v>7</v>
      </c>
      <c r="F65" s="1" t="s">
        <v>244</v>
      </c>
      <c r="G65" s="1" t="s">
        <v>243</v>
      </c>
      <c r="H65" s="1">
        <v>0</v>
      </c>
      <c r="I65" s="2" t="s">
        <v>242</v>
      </c>
      <c r="J65" s="1" t="s">
        <v>367</v>
      </c>
    </row>
    <row r="66" spans="1:10" x14ac:dyDescent="0.25">
      <c r="A66" s="1">
        <v>3</v>
      </c>
      <c r="B66" s="1" t="s">
        <v>46</v>
      </c>
      <c r="C66" s="1" t="s">
        <v>20</v>
      </c>
      <c r="D66" s="1" t="s">
        <v>74</v>
      </c>
      <c r="E66" s="1">
        <v>55</v>
      </c>
      <c r="F66" s="1" t="s">
        <v>245</v>
      </c>
      <c r="G66" s="1" t="s">
        <v>243</v>
      </c>
      <c r="H66" s="1">
        <v>0</v>
      </c>
      <c r="I66" s="2" t="s">
        <v>242</v>
      </c>
      <c r="J66" s="1" t="s">
        <v>366</v>
      </c>
    </row>
    <row r="67" spans="1:10" x14ac:dyDescent="0.25">
      <c r="A67" s="1">
        <v>3</v>
      </c>
      <c r="B67" s="1" t="s">
        <v>22</v>
      </c>
      <c r="C67" s="1" t="s">
        <v>39</v>
      </c>
      <c r="D67" s="1" t="s">
        <v>75</v>
      </c>
      <c r="E67" s="1">
        <v>34</v>
      </c>
      <c r="F67" s="1" t="s">
        <v>244</v>
      </c>
      <c r="G67" s="1" t="s">
        <v>243</v>
      </c>
      <c r="H67" s="1">
        <v>0</v>
      </c>
      <c r="I67" s="2" t="s">
        <v>242</v>
      </c>
      <c r="J67" s="1" t="s">
        <v>366</v>
      </c>
    </row>
    <row r="68" spans="1:10" x14ac:dyDescent="0.25">
      <c r="A68" s="1">
        <v>3</v>
      </c>
      <c r="B68" s="1" t="s">
        <v>22</v>
      </c>
      <c r="C68" s="1" t="s">
        <v>39</v>
      </c>
      <c r="D68" s="1" t="s">
        <v>75</v>
      </c>
      <c r="E68" s="1">
        <v>42</v>
      </c>
      <c r="F68" s="1" t="s">
        <v>244</v>
      </c>
      <c r="G68" s="1" t="s">
        <v>243</v>
      </c>
      <c r="H68" s="1">
        <v>0</v>
      </c>
      <c r="I68" s="2" t="s">
        <v>242</v>
      </c>
      <c r="J68" s="1" t="s">
        <v>366</v>
      </c>
    </row>
    <row r="69" spans="1:10" x14ac:dyDescent="0.25">
      <c r="A69" s="1">
        <v>3</v>
      </c>
      <c r="B69" s="1" t="s">
        <v>22</v>
      </c>
      <c r="C69" s="1" t="s">
        <v>39</v>
      </c>
      <c r="D69" s="1" t="s">
        <v>76</v>
      </c>
      <c r="E69" s="1">
        <v>45</v>
      </c>
      <c r="F69" s="1" t="s">
        <v>244</v>
      </c>
      <c r="G69" s="1" t="s">
        <v>243</v>
      </c>
      <c r="H69" s="1">
        <v>0</v>
      </c>
      <c r="I69" s="2" t="s">
        <v>242</v>
      </c>
      <c r="J69" s="1" t="s">
        <v>366</v>
      </c>
    </row>
    <row r="70" spans="1:10" x14ac:dyDescent="0.25">
      <c r="A70" s="1">
        <v>3</v>
      </c>
      <c r="B70" s="1" t="s">
        <v>22</v>
      </c>
      <c r="C70" s="1" t="s">
        <v>39</v>
      </c>
      <c r="D70" s="1" t="s">
        <v>76</v>
      </c>
      <c r="E70" s="1">
        <v>50</v>
      </c>
      <c r="F70" s="1" t="s">
        <v>245</v>
      </c>
      <c r="G70" s="1" t="s">
        <v>243</v>
      </c>
      <c r="H70" s="1">
        <v>0</v>
      </c>
      <c r="I70" s="2" t="s">
        <v>242</v>
      </c>
      <c r="J70" s="1" t="s">
        <v>366</v>
      </c>
    </row>
    <row r="71" spans="1:10" x14ac:dyDescent="0.25">
      <c r="A71" s="1">
        <v>3</v>
      </c>
      <c r="B71" s="1" t="s">
        <v>39</v>
      </c>
      <c r="C71" s="1" t="s">
        <v>22</v>
      </c>
      <c r="D71" s="1" t="s">
        <v>77</v>
      </c>
      <c r="E71" s="1">
        <v>15</v>
      </c>
      <c r="F71" s="1" t="s">
        <v>244</v>
      </c>
      <c r="G71" s="1" t="s">
        <v>243</v>
      </c>
      <c r="H71" s="1">
        <v>0</v>
      </c>
      <c r="I71" s="2" t="s">
        <v>242</v>
      </c>
      <c r="J71" s="1" t="s">
        <v>367</v>
      </c>
    </row>
    <row r="72" spans="1:10" x14ac:dyDescent="0.25">
      <c r="A72" s="1">
        <v>4</v>
      </c>
      <c r="B72" s="1" t="s">
        <v>12</v>
      </c>
      <c r="C72" s="1" t="s">
        <v>30</v>
      </c>
      <c r="D72" s="1" t="s">
        <v>342</v>
      </c>
      <c r="E72" s="1">
        <v>7</v>
      </c>
      <c r="F72" s="1" t="s">
        <v>244</v>
      </c>
      <c r="G72" s="1" t="s">
        <v>243</v>
      </c>
      <c r="H72" s="1">
        <v>0</v>
      </c>
      <c r="I72" s="2" t="s">
        <v>242</v>
      </c>
      <c r="J72" s="1" t="s">
        <v>367</v>
      </c>
    </row>
    <row r="73" spans="1:10" x14ac:dyDescent="0.25">
      <c r="A73" s="1">
        <v>4</v>
      </c>
      <c r="B73" s="1" t="s">
        <v>12</v>
      </c>
      <c r="C73" s="1" t="s">
        <v>30</v>
      </c>
      <c r="D73" s="1" t="s">
        <v>79</v>
      </c>
      <c r="E73" s="1">
        <v>13</v>
      </c>
      <c r="F73" s="1" t="s">
        <v>244</v>
      </c>
      <c r="G73" s="1" t="s">
        <v>243</v>
      </c>
      <c r="H73" s="1">
        <v>0</v>
      </c>
      <c r="I73" s="2" t="s">
        <v>242</v>
      </c>
      <c r="J73" s="1" t="s">
        <v>367</v>
      </c>
    </row>
    <row r="74" spans="1:10" x14ac:dyDescent="0.25">
      <c r="A74" s="1">
        <v>4</v>
      </c>
      <c r="B74" s="1" t="s">
        <v>12</v>
      </c>
      <c r="C74" s="1" t="s">
        <v>30</v>
      </c>
      <c r="D74" s="1" t="s">
        <v>65</v>
      </c>
      <c r="E74" s="1">
        <v>18</v>
      </c>
      <c r="F74" s="1" t="s">
        <v>244</v>
      </c>
      <c r="G74" s="1" t="s">
        <v>243</v>
      </c>
      <c r="H74" s="1">
        <v>0</v>
      </c>
      <c r="I74" s="2" t="s">
        <v>242</v>
      </c>
      <c r="J74" s="1" t="s">
        <v>367</v>
      </c>
    </row>
    <row r="75" spans="1:10" x14ac:dyDescent="0.25">
      <c r="A75" s="1">
        <v>4</v>
      </c>
      <c r="B75" s="1" t="s">
        <v>12</v>
      </c>
      <c r="C75" s="1" t="s">
        <v>30</v>
      </c>
      <c r="D75" s="1" t="s">
        <v>342</v>
      </c>
      <c r="E75" s="1">
        <v>21</v>
      </c>
      <c r="F75" s="1" t="s">
        <v>244</v>
      </c>
      <c r="G75" s="1" t="s">
        <v>243</v>
      </c>
      <c r="H75" s="1">
        <v>0</v>
      </c>
      <c r="I75" s="2" t="s">
        <v>242</v>
      </c>
      <c r="J75" s="1" t="s">
        <v>367</v>
      </c>
    </row>
    <row r="76" spans="1:10" x14ac:dyDescent="0.25">
      <c r="A76" s="1">
        <v>4</v>
      </c>
      <c r="B76" s="1" t="s">
        <v>19</v>
      </c>
      <c r="C76" s="1" t="s">
        <v>46</v>
      </c>
      <c r="D76" s="1" t="s">
        <v>53</v>
      </c>
      <c r="E76" s="1">
        <v>29</v>
      </c>
      <c r="F76" s="1" t="s">
        <v>244</v>
      </c>
      <c r="G76" s="1" t="s">
        <v>7</v>
      </c>
      <c r="H76" s="1" t="s">
        <v>15</v>
      </c>
      <c r="I76" s="2" t="s">
        <v>228</v>
      </c>
      <c r="J76" s="1" t="s">
        <v>367</v>
      </c>
    </row>
    <row r="77" spans="1:10" x14ac:dyDescent="0.25">
      <c r="A77" s="1">
        <v>4</v>
      </c>
      <c r="B77" s="1" t="s">
        <v>19</v>
      </c>
      <c r="C77" s="1" t="s">
        <v>46</v>
      </c>
      <c r="D77" s="1" t="s">
        <v>66</v>
      </c>
      <c r="E77" s="1">
        <v>35</v>
      </c>
      <c r="F77" s="1" t="s">
        <v>244</v>
      </c>
      <c r="G77" s="1" t="s">
        <v>8</v>
      </c>
      <c r="H77" s="1" t="s">
        <v>15</v>
      </c>
      <c r="I77" s="2" t="s">
        <v>229</v>
      </c>
      <c r="J77" s="1" t="s">
        <v>367</v>
      </c>
    </row>
    <row r="78" spans="1:10" x14ac:dyDescent="0.25">
      <c r="A78" s="1">
        <v>4</v>
      </c>
      <c r="B78" s="1" t="s">
        <v>19</v>
      </c>
      <c r="C78" s="1" t="s">
        <v>46</v>
      </c>
      <c r="D78" s="1" t="s">
        <v>80</v>
      </c>
      <c r="E78" s="1">
        <v>37</v>
      </c>
      <c r="F78" s="1" t="s">
        <v>244</v>
      </c>
      <c r="G78" s="1" t="s">
        <v>7</v>
      </c>
      <c r="H78" s="1" t="s">
        <v>16</v>
      </c>
      <c r="I78" s="2" t="s">
        <v>230</v>
      </c>
      <c r="J78" s="1" t="s">
        <v>367</v>
      </c>
    </row>
    <row r="79" spans="1:10" x14ac:dyDescent="0.25">
      <c r="A79" s="1">
        <v>4</v>
      </c>
      <c r="B79" s="1" t="s">
        <v>19</v>
      </c>
      <c r="C79" s="1" t="s">
        <v>46</v>
      </c>
      <c r="D79" s="1" t="s">
        <v>124</v>
      </c>
      <c r="E79" s="1">
        <v>54</v>
      </c>
      <c r="F79" s="1" t="s">
        <v>245</v>
      </c>
      <c r="G79" s="1" t="s">
        <v>7</v>
      </c>
      <c r="H79" s="1" t="s">
        <v>15</v>
      </c>
      <c r="I79" s="2" t="s">
        <v>233</v>
      </c>
      <c r="J79" s="1" t="s">
        <v>367</v>
      </c>
    </row>
    <row r="80" spans="1:10" x14ac:dyDescent="0.25">
      <c r="A80" s="1">
        <v>4</v>
      </c>
      <c r="B80" s="1" t="s">
        <v>27</v>
      </c>
      <c r="C80" s="1" t="s">
        <v>23</v>
      </c>
      <c r="D80" s="1" t="s">
        <v>81</v>
      </c>
      <c r="E80" s="1">
        <v>4</v>
      </c>
      <c r="F80" s="1" t="s">
        <v>244</v>
      </c>
      <c r="G80" s="1" t="s">
        <v>243</v>
      </c>
      <c r="H80" s="1">
        <v>0</v>
      </c>
      <c r="I80" s="2" t="s">
        <v>242</v>
      </c>
      <c r="J80" s="1" t="s">
        <v>366</v>
      </c>
    </row>
    <row r="81" spans="1:10" x14ac:dyDescent="0.25">
      <c r="A81" s="1">
        <v>4</v>
      </c>
      <c r="B81" s="1" t="s">
        <v>27</v>
      </c>
      <c r="C81" s="1" t="s">
        <v>23</v>
      </c>
      <c r="D81" s="1" t="s">
        <v>82</v>
      </c>
      <c r="E81" s="1">
        <v>43</v>
      </c>
      <c r="F81" s="1" t="s">
        <v>244</v>
      </c>
      <c r="G81" s="1" t="s">
        <v>243</v>
      </c>
      <c r="H81" s="1">
        <v>0</v>
      </c>
      <c r="I81" s="2" t="s">
        <v>242</v>
      </c>
      <c r="J81" s="1" t="s">
        <v>366</v>
      </c>
    </row>
    <row r="82" spans="1:10" x14ac:dyDescent="0.25">
      <c r="A82" s="1">
        <v>4</v>
      </c>
      <c r="B82" s="1" t="s">
        <v>23</v>
      </c>
      <c r="C82" s="1" t="s">
        <v>27</v>
      </c>
      <c r="D82" s="1" t="s">
        <v>55</v>
      </c>
      <c r="E82" s="1">
        <v>64</v>
      </c>
      <c r="F82" s="1" t="s">
        <v>245</v>
      </c>
      <c r="G82" s="1" t="s">
        <v>243</v>
      </c>
      <c r="H82" s="1">
        <v>0</v>
      </c>
      <c r="I82" s="2" t="s">
        <v>242</v>
      </c>
      <c r="J82" s="1" t="s">
        <v>367</v>
      </c>
    </row>
    <row r="83" spans="1:10" x14ac:dyDescent="0.25">
      <c r="A83" s="1">
        <v>4</v>
      </c>
      <c r="B83" s="1" t="s">
        <v>23</v>
      </c>
      <c r="C83" s="1" t="s">
        <v>27</v>
      </c>
      <c r="D83" s="1" t="s">
        <v>83</v>
      </c>
      <c r="E83" s="1">
        <v>74</v>
      </c>
      <c r="F83" s="1" t="s">
        <v>245</v>
      </c>
      <c r="G83" s="1" t="s">
        <v>243</v>
      </c>
      <c r="H83" s="1">
        <v>0</v>
      </c>
      <c r="I83" s="2" t="s">
        <v>242</v>
      </c>
      <c r="J83" s="1" t="s">
        <v>367</v>
      </c>
    </row>
    <row r="84" spans="1:10" x14ac:dyDescent="0.25">
      <c r="A84" s="1">
        <v>4</v>
      </c>
      <c r="B84" s="1" t="s">
        <v>33</v>
      </c>
      <c r="C84" s="1" t="s">
        <v>26</v>
      </c>
      <c r="D84" s="1" t="s">
        <v>35</v>
      </c>
      <c r="E84" s="1">
        <v>72</v>
      </c>
      <c r="F84" s="1" t="s">
        <v>245</v>
      </c>
      <c r="G84" s="1" t="s">
        <v>7</v>
      </c>
      <c r="H84" s="1" t="s">
        <v>15</v>
      </c>
      <c r="I84" s="2" t="s">
        <v>300</v>
      </c>
      <c r="J84" s="1" t="s">
        <v>367</v>
      </c>
    </row>
    <row r="85" spans="1:10" x14ac:dyDescent="0.25">
      <c r="A85" s="1">
        <v>4</v>
      </c>
      <c r="B85" s="1" t="s">
        <v>33</v>
      </c>
      <c r="C85" s="1" t="s">
        <v>26</v>
      </c>
      <c r="D85" s="1" t="s">
        <v>84</v>
      </c>
      <c r="E85" s="1">
        <v>79</v>
      </c>
      <c r="F85" s="1" t="s">
        <v>245</v>
      </c>
      <c r="G85" s="1" t="s">
        <v>7</v>
      </c>
      <c r="H85" s="1" t="s">
        <v>16</v>
      </c>
      <c r="I85" s="2" t="s">
        <v>301</v>
      </c>
      <c r="J85" s="1" t="s">
        <v>367</v>
      </c>
    </row>
    <row r="86" spans="1:10" x14ac:dyDescent="0.25">
      <c r="A86" s="1">
        <v>4</v>
      </c>
      <c r="B86" s="1" t="s">
        <v>39</v>
      </c>
      <c r="C86" s="1" t="s">
        <v>29</v>
      </c>
      <c r="D86" s="1" t="s">
        <v>86</v>
      </c>
      <c r="E86" s="1">
        <v>53</v>
      </c>
      <c r="F86" s="1" t="s">
        <v>245</v>
      </c>
      <c r="G86" s="1" t="s">
        <v>7</v>
      </c>
      <c r="H86" s="1" t="s">
        <v>15</v>
      </c>
      <c r="I86" s="2" t="s">
        <v>249</v>
      </c>
      <c r="J86" s="1" t="s">
        <v>366</v>
      </c>
    </row>
    <row r="87" spans="1:10" x14ac:dyDescent="0.25">
      <c r="A87" s="1">
        <v>4</v>
      </c>
      <c r="B87" s="1" t="s">
        <v>39</v>
      </c>
      <c r="C87" s="1" t="s">
        <v>29</v>
      </c>
      <c r="D87" s="1" t="s">
        <v>87</v>
      </c>
      <c r="E87" s="1">
        <v>86</v>
      </c>
      <c r="F87" s="1" t="s">
        <v>245</v>
      </c>
      <c r="G87" s="1" t="s">
        <v>243</v>
      </c>
      <c r="H87" s="1">
        <v>0</v>
      </c>
      <c r="I87" s="2" t="s">
        <v>242</v>
      </c>
      <c r="J87" s="1" t="s">
        <v>366</v>
      </c>
    </row>
    <row r="88" spans="1:10" x14ac:dyDescent="0.25">
      <c r="A88" s="1">
        <v>4</v>
      </c>
      <c r="B88" s="1" t="s">
        <v>29</v>
      </c>
      <c r="C88" s="1" t="s">
        <v>39</v>
      </c>
      <c r="D88" s="1" t="s">
        <v>85</v>
      </c>
      <c r="E88" s="1">
        <v>18</v>
      </c>
      <c r="F88" s="1" t="s">
        <v>244</v>
      </c>
      <c r="G88" s="1" t="s">
        <v>243</v>
      </c>
      <c r="H88" s="1">
        <v>0</v>
      </c>
      <c r="I88" s="2" t="s">
        <v>242</v>
      </c>
      <c r="J88" s="1" t="s">
        <v>367</v>
      </c>
    </row>
    <row r="89" spans="1:10" x14ac:dyDescent="0.25">
      <c r="A89" s="1">
        <v>4</v>
      </c>
      <c r="B89" s="1" t="s">
        <v>29</v>
      </c>
      <c r="C89" s="1" t="s">
        <v>39</v>
      </c>
      <c r="D89" s="1" t="s">
        <v>85</v>
      </c>
      <c r="E89" s="1">
        <v>42</v>
      </c>
      <c r="F89" s="1" t="s">
        <v>244</v>
      </c>
      <c r="G89" s="1" t="s">
        <v>243</v>
      </c>
      <c r="H89" s="1">
        <v>0</v>
      </c>
      <c r="I89" s="2" t="s">
        <v>242</v>
      </c>
      <c r="J89" s="1" t="s">
        <v>367</v>
      </c>
    </row>
    <row r="90" spans="1:10" x14ac:dyDescent="0.25">
      <c r="A90" s="1">
        <v>4</v>
      </c>
      <c r="B90" s="1" t="s">
        <v>13</v>
      </c>
      <c r="C90" s="1" t="s">
        <v>20</v>
      </c>
      <c r="D90" s="1" t="s">
        <v>88</v>
      </c>
      <c r="E90" s="1">
        <v>5</v>
      </c>
      <c r="F90" s="1" t="s">
        <v>244</v>
      </c>
      <c r="G90" s="1" t="s">
        <v>243</v>
      </c>
      <c r="H90" s="1">
        <v>0</v>
      </c>
      <c r="I90" s="2" t="s">
        <v>242</v>
      </c>
      <c r="J90" s="1" t="s">
        <v>367</v>
      </c>
    </row>
    <row r="91" spans="1:10" x14ac:dyDescent="0.25">
      <c r="A91" s="1">
        <v>4</v>
      </c>
      <c r="B91" s="1" t="s">
        <v>13</v>
      </c>
      <c r="C91" s="1" t="s">
        <v>20</v>
      </c>
      <c r="D91" s="1" t="s">
        <v>89</v>
      </c>
      <c r="E91" s="1">
        <v>56</v>
      </c>
      <c r="F91" s="1" t="s">
        <v>245</v>
      </c>
      <c r="G91" s="1" t="s">
        <v>243</v>
      </c>
      <c r="H91" s="1">
        <v>0</v>
      </c>
      <c r="I91" s="2" t="s">
        <v>242</v>
      </c>
      <c r="J91" s="1" t="s">
        <v>367</v>
      </c>
    </row>
    <row r="92" spans="1:10" x14ac:dyDescent="0.25">
      <c r="A92" s="1">
        <v>4</v>
      </c>
      <c r="B92" s="1" t="s">
        <v>13</v>
      </c>
      <c r="C92" s="1" t="s">
        <v>20</v>
      </c>
      <c r="D92" s="1" t="s">
        <v>90</v>
      </c>
      <c r="E92" s="1">
        <v>63</v>
      </c>
      <c r="F92" s="1" t="s">
        <v>245</v>
      </c>
      <c r="G92" s="1" t="s">
        <v>243</v>
      </c>
      <c r="H92" s="1">
        <v>0</v>
      </c>
      <c r="I92" s="2" t="s">
        <v>242</v>
      </c>
      <c r="J92" s="1" t="s">
        <v>367</v>
      </c>
    </row>
    <row r="93" spans="1:10" x14ac:dyDescent="0.25">
      <c r="A93" s="1">
        <v>4</v>
      </c>
      <c r="B93" s="1" t="s">
        <v>45</v>
      </c>
      <c r="C93" s="1" t="s">
        <v>22</v>
      </c>
      <c r="D93" s="1" t="s">
        <v>62</v>
      </c>
      <c r="E93" s="1">
        <v>11</v>
      </c>
      <c r="F93" s="1" t="s">
        <v>244</v>
      </c>
      <c r="G93" s="1" t="s">
        <v>243</v>
      </c>
      <c r="H93" s="1">
        <v>0</v>
      </c>
      <c r="I93" s="2" t="s">
        <v>242</v>
      </c>
      <c r="J93" s="1" t="s">
        <v>366</v>
      </c>
    </row>
    <row r="94" spans="1:10" x14ac:dyDescent="0.25">
      <c r="A94" s="1">
        <v>4</v>
      </c>
      <c r="B94" s="1" t="s">
        <v>45</v>
      </c>
      <c r="C94" s="1" t="s">
        <v>22</v>
      </c>
      <c r="D94" s="1" t="s">
        <v>62</v>
      </c>
      <c r="E94" s="1">
        <v>44</v>
      </c>
      <c r="F94" s="1" t="s">
        <v>244</v>
      </c>
      <c r="G94" s="1" t="s">
        <v>243</v>
      </c>
      <c r="H94" s="1">
        <v>0</v>
      </c>
      <c r="I94" s="2" t="s">
        <v>242</v>
      </c>
      <c r="J94" s="1" t="s">
        <v>366</v>
      </c>
    </row>
    <row r="95" spans="1:10" x14ac:dyDescent="0.25">
      <c r="A95" s="1">
        <v>4</v>
      </c>
      <c r="B95" s="1" t="s">
        <v>45</v>
      </c>
      <c r="C95" s="1" t="s">
        <v>22</v>
      </c>
      <c r="D95" s="1" t="s">
        <v>62</v>
      </c>
      <c r="E95" s="1">
        <v>55</v>
      </c>
      <c r="F95" s="1" t="s">
        <v>245</v>
      </c>
      <c r="G95" s="1" t="s">
        <v>243</v>
      </c>
      <c r="H95" s="1">
        <v>0</v>
      </c>
      <c r="I95" s="2" t="s">
        <v>242</v>
      </c>
      <c r="J95" s="1" t="s">
        <v>366</v>
      </c>
    </row>
    <row r="96" spans="1:10" x14ac:dyDescent="0.25">
      <c r="A96" s="1">
        <v>4</v>
      </c>
      <c r="B96" s="1" t="s">
        <v>34</v>
      </c>
      <c r="C96" s="1" t="s">
        <v>38</v>
      </c>
      <c r="D96" s="1" t="s">
        <v>91</v>
      </c>
      <c r="E96" s="1">
        <v>7</v>
      </c>
      <c r="F96" s="1" t="s">
        <v>244</v>
      </c>
      <c r="G96" s="1" t="s">
        <v>243</v>
      </c>
      <c r="H96" s="1">
        <v>0</v>
      </c>
      <c r="I96" s="2" t="s">
        <v>242</v>
      </c>
      <c r="J96" s="1" t="s">
        <v>366</v>
      </c>
    </row>
    <row r="97" spans="1:10" x14ac:dyDescent="0.25">
      <c r="A97" s="1">
        <v>4</v>
      </c>
      <c r="B97" s="1" t="s">
        <v>34</v>
      </c>
      <c r="C97" s="1" t="s">
        <v>38</v>
      </c>
      <c r="D97" s="1" t="s">
        <v>92</v>
      </c>
      <c r="E97" s="1">
        <v>16</v>
      </c>
      <c r="F97" s="1" t="s">
        <v>244</v>
      </c>
      <c r="G97" s="1" t="s">
        <v>243</v>
      </c>
      <c r="H97" s="1">
        <v>0</v>
      </c>
      <c r="I97" s="2" t="s">
        <v>242</v>
      </c>
      <c r="J97" s="1" t="s">
        <v>366</v>
      </c>
    </row>
    <row r="98" spans="1:10" x14ac:dyDescent="0.25">
      <c r="A98" s="1">
        <v>4</v>
      </c>
      <c r="B98" s="1" t="s">
        <v>34</v>
      </c>
      <c r="C98" s="1" t="s">
        <v>38</v>
      </c>
      <c r="D98" s="1" t="s">
        <v>37</v>
      </c>
      <c r="E98" s="1">
        <v>57</v>
      </c>
      <c r="F98" s="1" t="s">
        <v>245</v>
      </c>
      <c r="G98" s="1" t="s">
        <v>243</v>
      </c>
      <c r="H98" s="1">
        <v>0</v>
      </c>
      <c r="I98" s="2" t="s">
        <v>242</v>
      </c>
      <c r="J98" s="1" t="s">
        <v>366</v>
      </c>
    </row>
    <row r="99" spans="1:10" x14ac:dyDescent="0.25">
      <c r="A99" s="1">
        <v>4</v>
      </c>
      <c r="B99" s="1" t="s">
        <v>34</v>
      </c>
      <c r="C99" s="1" t="s">
        <v>38</v>
      </c>
      <c r="D99" s="1" t="s">
        <v>93</v>
      </c>
      <c r="E99" s="1">
        <v>69</v>
      </c>
      <c r="F99" s="1" t="s">
        <v>245</v>
      </c>
      <c r="G99" s="1" t="s">
        <v>243</v>
      </c>
      <c r="H99" s="1">
        <v>0</v>
      </c>
      <c r="I99" s="2" t="s">
        <v>242</v>
      </c>
      <c r="J99" s="1" t="s">
        <v>366</v>
      </c>
    </row>
    <row r="100" spans="1:10" x14ac:dyDescent="0.25">
      <c r="A100" s="1">
        <v>4</v>
      </c>
      <c r="B100" s="1" t="s">
        <v>38</v>
      </c>
      <c r="C100" s="1" t="s">
        <v>34</v>
      </c>
      <c r="D100" s="1" t="s">
        <v>64</v>
      </c>
      <c r="E100" s="1">
        <v>67</v>
      </c>
      <c r="F100" s="1" t="s">
        <v>245</v>
      </c>
      <c r="G100" s="1" t="s">
        <v>243</v>
      </c>
      <c r="H100" s="1">
        <v>0</v>
      </c>
      <c r="I100" s="2" t="s">
        <v>242</v>
      </c>
      <c r="J100" s="1" t="s">
        <v>367</v>
      </c>
    </row>
    <row r="101" spans="1:10" x14ac:dyDescent="0.25">
      <c r="A101" s="1">
        <v>4</v>
      </c>
      <c r="B101" s="1" t="s">
        <v>30</v>
      </c>
      <c r="C101" s="1" t="s">
        <v>12</v>
      </c>
      <c r="D101" s="1" t="s">
        <v>68</v>
      </c>
      <c r="E101" s="1">
        <v>53</v>
      </c>
      <c r="F101" s="1" t="s">
        <v>245</v>
      </c>
      <c r="G101" s="1" t="s">
        <v>243</v>
      </c>
      <c r="H101" s="1">
        <v>0</v>
      </c>
      <c r="I101" s="2" t="s">
        <v>242</v>
      </c>
      <c r="J101" s="1" t="s">
        <v>366</v>
      </c>
    </row>
    <row r="102" spans="1:10" x14ac:dyDescent="0.25">
      <c r="A102" s="1">
        <v>4</v>
      </c>
      <c r="B102" s="1" t="s">
        <v>30</v>
      </c>
      <c r="C102" s="1" t="s">
        <v>12</v>
      </c>
      <c r="D102" s="1" t="s">
        <v>78</v>
      </c>
      <c r="E102" s="1">
        <v>75</v>
      </c>
      <c r="F102" s="1" t="s">
        <v>245</v>
      </c>
      <c r="G102" s="1" t="s">
        <v>243</v>
      </c>
      <c r="H102" s="1">
        <v>0</v>
      </c>
      <c r="I102" s="2" t="s">
        <v>242</v>
      </c>
      <c r="J102" s="1" t="s">
        <v>366</v>
      </c>
    </row>
    <row r="103" spans="1:10" x14ac:dyDescent="0.25">
      <c r="A103" s="1">
        <v>5</v>
      </c>
      <c r="B103" s="1" t="s">
        <v>30</v>
      </c>
      <c r="C103" s="1" t="s">
        <v>23</v>
      </c>
      <c r="D103" s="1" t="s">
        <v>59</v>
      </c>
      <c r="E103" s="1">
        <v>75</v>
      </c>
      <c r="F103" s="1" t="s">
        <v>245</v>
      </c>
      <c r="G103" s="1" t="s">
        <v>243</v>
      </c>
      <c r="H103" s="1">
        <v>0</v>
      </c>
      <c r="I103" s="2" t="s">
        <v>242</v>
      </c>
      <c r="J103" s="1" t="s">
        <v>367</v>
      </c>
    </row>
    <row r="104" spans="1:10" x14ac:dyDescent="0.25">
      <c r="A104" s="1">
        <v>5</v>
      </c>
      <c r="B104" s="1" t="s">
        <v>12</v>
      </c>
      <c r="C104" s="1" t="s">
        <v>20</v>
      </c>
      <c r="D104" s="1" t="s">
        <v>94</v>
      </c>
      <c r="E104" s="1">
        <v>42</v>
      </c>
      <c r="F104" s="1" t="s">
        <v>244</v>
      </c>
      <c r="G104" s="1" t="s">
        <v>243</v>
      </c>
      <c r="H104" s="1">
        <v>0</v>
      </c>
      <c r="I104" s="2" t="s">
        <v>242</v>
      </c>
      <c r="J104" s="1" t="s">
        <v>366</v>
      </c>
    </row>
    <row r="105" spans="1:10" x14ac:dyDescent="0.25">
      <c r="A105" s="1">
        <v>5</v>
      </c>
      <c r="B105" s="1" t="s">
        <v>12</v>
      </c>
      <c r="C105" s="1" t="s">
        <v>20</v>
      </c>
      <c r="D105" s="1" t="s">
        <v>342</v>
      </c>
      <c r="E105" s="1">
        <v>77</v>
      </c>
      <c r="F105" s="1" t="s">
        <v>245</v>
      </c>
      <c r="G105" s="1" t="s">
        <v>243</v>
      </c>
      <c r="H105" s="1">
        <v>0</v>
      </c>
      <c r="I105" s="2" t="s">
        <v>242</v>
      </c>
      <c r="J105" s="1" t="s">
        <v>366</v>
      </c>
    </row>
    <row r="106" spans="1:10" x14ac:dyDescent="0.25">
      <c r="A106" s="1">
        <v>5</v>
      </c>
      <c r="B106" s="1" t="s">
        <v>26</v>
      </c>
      <c r="C106" s="1" t="s">
        <v>39</v>
      </c>
      <c r="D106" s="1" t="s">
        <v>96</v>
      </c>
      <c r="E106" s="1">
        <v>50</v>
      </c>
      <c r="F106" s="1" t="s">
        <v>245</v>
      </c>
      <c r="G106" s="1" t="s">
        <v>243</v>
      </c>
      <c r="H106" s="1">
        <v>0</v>
      </c>
      <c r="I106" s="2" t="s">
        <v>242</v>
      </c>
      <c r="J106" s="1" t="s">
        <v>366</v>
      </c>
    </row>
    <row r="107" spans="1:10" x14ac:dyDescent="0.25">
      <c r="A107" s="1">
        <v>5</v>
      </c>
      <c r="B107" s="1" t="s">
        <v>26</v>
      </c>
      <c r="C107" s="1" t="s">
        <v>39</v>
      </c>
      <c r="D107" s="1" t="s">
        <v>97</v>
      </c>
      <c r="E107" s="1">
        <v>53</v>
      </c>
      <c r="F107" s="1" t="s">
        <v>245</v>
      </c>
      <c r="G107" s="1" t="s">
        <v>243</v>
      </c>
      <c r="H107" s="1">
        <v>0</v>
      </c>
      <c r="I107" s="2" t="s">
        <v>242</v>
      </c>
      <c r="J107" s="1" t="s">
        <v>366</v>
      </c>
    </row>
    <row r="108" spans="1:10" x14ac:dyDescent="0.25">
      <c r="A108" s="1">
        <v>5</v>
      </c>
      <c r="B108" s="1" t="s">
        <v>39</v>
      </c>
      <c r="C108" s="1" t="s">
        <v>26</v>
      </c>
      <c r="D108" s="1" t="s">
        <v>86</v>
      </c>
      <c r="E108" s="1">
        <v>10</v>
      </c>
      <c r="F108" s="1" t="s">
        <v>244</v>
      </c>
      <c r="G108" s="1" t="s">
        <v>243</v>
      </c>
      <c r="H108" s="1">
        <v>0</v>
      </c>
      <c r="I108" s="2" t="s">
        <v>242</v>
      </c>
      <c r="J108" s="1" t="s">
        <v>367</v>
      </c>
    </row>
    <row r="109" spans="1:10" x14ac:dyDescent="0.25">
      <c r="A109" s="1">
        <v>5</v>
      </c>
      <c r="B109" s="1" t="s">
        <v>39</v>
      </c>
      <c r="C109" s="1" t="s">
        <v>26</v>
      </c>
      <c r="D109" s="1" t="s">
        <v>98</v>
      </c>
      <c r="E109" s="1">
        <v>44</v>
      </c>
      <c r="F109" s="1" t="s">
        <v>244</v>
      </c>
      <c r="G109" s="1" t="s">
        <v>243</v>
      </c>
      <c r="H109" s="1">
        <v>0</v>
      </c>
      <c r="I109" s="2" t="s">
        <v>242</v>
      </c>
      <c r="J109" s="1" t="s">
        <v>367</v>
      </c>
    </row>
    <row r="110" spans="1:10" x14ac:dyDescent="0.25">
      <c r="A110" s="1">
        <v>5</v>
      </c>
      <c r="B110" s="1" t="s">
        <v>13</v>
      </c>
      <c r="C110" s="1" t="s">
        <v>22</v>
      </c>
      <c r="D110" s="1" t="s">
        <v>99</v>
      </c>
      <c r="E110" s="1">
        <v>27</v>
      </c>
      <c r="F110" s="1" t="s">
        <v>244</v>
      </c>
      <c r="G110" s="1" t="s">
        <v>6</v>
      </c>
      <c r="H110" s="1" t="s">
        <v>16</v>
      </c>
      <c r="I110" s="2" t="s">
        <v>327</v>
      </c>
      <c r="J110" s="1" t="s">
        <v>366</v>
      </c>
    </row>
    <row r="111" spans="1:10" x14ac:dyDescent="0.25">
      <c r="A111" s="1">
        <v>5</v>
      </c>
      <c r="B111" s="1" t="s">
        <v>13</v>
      </c>
      <c r="C111" s="1" t="s">
        <v>22</v>
      </c>
      <c r="D111" s="1" t="s">
        <v>71</v>
      </c>
      <c r="E111" s="1">
        <v>49</v>
      </c>
      <c r="F111" s="1" t="s">
        <v>245</v>
      </c>
      <c r="G111" s="1" t="s">
        <v>7</v>
      </c>
      <c r="H111" s="1" t="s">
        <v>15</v>
      </c>
      <c r="I111" s="2" t="s">
        <v>328</v>
      </c>
      <c r="J111" s="1" t="s">
        <v>366</v>
      </c>
    </row>
    <row r="112" spans="1:10" x14ac:dyDescent="0.25">
      <c r="A112" s="1">
        <v>5</v>
      </c>
      <c r="B112" s="1" t="s">
        <v>13</v>
      </c>
      <c r="C112" s="1" t="s">
        <v>22</v>
      </c>
      <c r="D112" s="1" t="s">
        <v>70</v>
      </c>
      <c r="E112" s="1">
        <v>56</v>
      </c>
      <c r="F112" s="1" t="s">
        <v>245</v>
      </c>
      <c r="G112" s="1" t="s">
        <v>7</v>
      </c>
      <c r="H112" s="1" t="s">
        <v>16</v>
      </c>
      <c r="I112" s="2" t="s">
        <v>329</v>
      </c>
      <c r="J112" s="1" t="s">
        <v>366</v>
      </c>
    </row>
    <row r="113" spans="1:10" x14ac:dyDescent="0.25">
      <c r="A113" s="1">
        <v>5</v>
      </c>
      <c r="B113" s="1" t="s">
        <v>13</v>
      </c>
      <c r="C113" s="1" t="s">
        <v>22</v>
      </c>
      <c r="D113" s="1" t="s">
        <v>90</v>
      </c>
      <c r="E113" s="1">
        <v>66</v>
      </c>
      <c r="F113" s="1" t="s">
        <v>245</v>
      </c>
      <c r="G113" s="1" t="s">
        <v>243</v>
      </c>
      <c r="H113" s="1">
        <v>0</v>
      </c>
      <c r="I113" s="2" t="s">
        <v>242</v>
      </c>
      <c r="J113" s="1" t="s">
        <v>366</v>
      </c>
    </row>
    <row r="114" spans="1:10" x14ac:dyDescent="0.25">
      <c r="A114" s="1">
        <v>5</v>
      </c>
      <c r="B114" s="1" t="s">
        <v>13</v>
      </c>
      <c r="C114" s="1" t="s">
        <v>22</v>
      </c>
      <c r="D114" s="1" t="s">
        <v>100</v>
      </c>
      <c r="E114" s="1">
        <v>76</v>
      </c>
      <c r="F114" s="1" t="s">
        <v>245</v>
      </c>
      <c r="G114" s="1" t="s">
        <v>243</v>
      </c>
      <c r="H114" s="1">
        <v>0</v>
      </c>
      <c r="I114" s="2" t="s">
        <v>242</v>
      </c>
      <c r="J114" s="1" t="s">
        <v>366</v>
      </c>
    </row>
    <row r="115" spans="1:10" x14ac:dyDescent="0.25">
      <c r="A115" s="1">
        <v>5</v>
      </c>
      <c r="B115" s="1" t="s">
        <v>13</v>
      </c>
      <c r="C115" s="1" t="s">
        <v>22</v>
      </c>
      <c r="D115" s="1" t="s">
        <v>89</v>
      </c>
      <c r="E115" s="1">
        <v>90</v>
      </c>
      <c r="F115" s="1" t="s">
        <v>245</v>
      </c>
      <c r="G115" s="1" t="s">
        <v>243</v>
      </c>
      <c r="H115" s="1">
        <v>0</v>
      </c>
      <c r="I115" s="2" t="s">
        <v>242</v>
      </c>
      <c r="J115" s="1" t="s">
        <v>366</v>
      </c>
    </row>
    <row r="116" spans="1:10" x14ac:dyDescent="0.25">
      <c r="A116" s="1">
        <v>5</v>
      </c>
      <c r="B116" s="1" t="s">
        <v>22</v>
      </c>
      <c r="C116" s="1" t="s">
        <v>13</v>
      </c>
      <c r="D116" s="1" t="s">
        <v>76</v>
      </c>
      <c r="E116" s="1">
        <v>50</v>
      </c>
      <c r="F116" s="1" t="s">
        <v>245</v>
      </c>
      <c r="G116" s="1" t="s">
        <v>6</v>
      </c>
      <c r="H116" s="1" t="s">
        <v>15</v>
      </c>
      <c r="I116" s="2" t="s">
        <v>333</v>
      </c>
      <c r="J116" s="1" t="s">
        <v>367</v>
      </c>
    </row>
    <row r="117" spans="1:10" x14ac:dyDescent="0.25">
      <c r="A117" s="1">
        <v>5</v>
      </c>
      <c r="B117" s="1" t="s">
        <v>29</v>
      </c>
      <c r="C117" s="1" t="s">
        <v>34</v>
      </c>
      <c r="D117" s="1" t="s">
        <v>101</v>
      </c>
      <c r="E117" s="1">
        <v>69</v>
      </c>
      <c r="F117" s="1" t="s">
        <v>245</v>
      </c>
      <c r="G117" s="1" t="s">
        <v>6</v>
      </c>
      <c r="H117" s="1" t="s">
        <v>15</v>
      </c>
      <c r="I117" s="2" t="s">
        <v>278</v>
      </c>
      <c r="J117" s="1" t="s">
        <v>366</v>
      </c>
    </row>
    <row r="118" spans="1:10" x14ac:dyDescent="0.25">
      <c r="A118" s="1">
        <v>5</v>
      </c>
      <c r="B118" s="1" t="s">
        <v>34</v>
      </c>
      <c r="C118" s="1" t="s">
        <v>29</v>
      </c>
      <c r="D118" s="1" t="s">
        <v>93</v>
      </c>
      <c r="E118" s="1">
        <v>18</v>
      </c>
      <c r="F118" s="1" t="s">
        <v>244</v>
      </c>
      <c r="G118" s="1" t="s">
        <v>7</v>
      </c>
      <c r="H118" s="1" t="s">
        <v>15</v>
      </c>
      <c r="I118" s="2" t="s">
        <v>269</v>
      </c>
      <c r="J118" s="1" t="s">
        <v>367</v>
      </c>
    </row>
    <row r="119" spans="1:10" x14ac:dyDescent="0.25">
      <c r="A119" s="1">
        <v>5</v>
      </c>
      <c r="B119" s="1" t="s">
        <v>34</v>
      </c>
      <c r="C119" s="1" t="s">
        <v>29</v>
      </c>
      <c r="D119" s="1" t="s">
        <v>93</v>
      </c>
      <c r="E119" s="1">
        <v>49</v>
      </c>
      <c r="F119" s="1" t="s">
        <v>245</v>
      </c>
      <c r="G119" s="1" t="s">
        <v>7</v>
      </c>
      <c r="H119" s="1" t="s">
        <v>15</v>
      </c>
      <c r="I119" s="2" t="s">
        <v>270</v>
      </c>
      <c r="J119" s="1" t="s">
        <v>367</v>
      </c>
    </row>
    <row r="120" spans="1:10" x14ac:dyDescent="0.25">
      <c r="A120" s="1">
        <v>5</v>
      </c>
      <c r="B120" s="1" t="s">
        <v>34</v>
      </c>
      <c r="C120" s="1" t="s">
        <v>29</v>
      </c>
      <c r="D120" s="1" t="s">
        <v>102</v>
      </c>
      <c r="E120" s="1">
        <v>88</v>
      </c>
      <c r="F120" s="1" t="s">
        <v>245</v>
      </c>
      <c r="G120" s="1" t="s">
        <v>7</v>
      </c>
      <c r="H120" s="1" t="s">
        <v>15</v>
      </c>
      <c r="I120" s="2" t="s">
        <v>271</v>
      </c>
      <c r="J120" s="1" t="s">
        <v>367</v>
      </c>
    </row>
    <row r="121" spans="1:10" x14ac:dyDescent="0.25">
      <c r="A121" s="1">
        <v>5</v>
      </c>
      <c r="B121" s="1" t="s">
        <v>38</v>
      </c>
      <c r="C121" s="1" t="s">
        <v>46</v>
      </c>
      <c r="D121" s="1" t="s">
        <v>40</v>
      </c>
      <c r="E121" s="1">
        <v>12</v>
      </c>
      <c r="F121" s="1" t="s">
        <v>244</v>
      </c>
      <c r="G121" s="1" t="s">
        <v>243</v>
      </c>
      <c r="H121" s="1">
        <v>0</v>
      </c>
      <c r="I121" s="2" t="s">
        <v>242</v>
      </c>
      <c r="J121" s="1" t="s">
        <v>366</v>
      </c>
    </row>
    <row r="122" spans="1:10" x14ac:dyDescent="0.25">
      <c r="A122" s="1">
        <v>5</v>
      </c>
      <c r="B122" s="1" t="s">
        <v>38</v>
      </c>
      <c r="C122" s="1" t="s">
        <v>46</v>
      </c>
      <c r="D122" s="1" t="s">
        <v>40</v>
      </c>
      <c r="E122" s="1">
        <v>30</v>
      </c>
      <c r="F122" s="1" t="s">
        <v>244</v>
      </c>
      <c r="G122" s="1" t="s">
        <v>243</v>
      </c>
      <c r="H122" s="1">
        <v>0</v>
      </c>
      <c r="I122" s="2" t="s">
        <v>242</v>
      </c>
      <c r="J122" s="1" t="s">
        <v>366</v>
      </c>
    </row>
    <row r="123" spans="1:10" x14ac:dyDescent="0.25">
      <c r="A123" s="1">
        <v>5</v>
      </c>
      <c r="B123" s="1" t="s">
        <v>38</v>
      </c>
      <c r="C123" s="1" t="s">
        <v>46</v>
      </c>
      <c r="D123" s="1" t="s">
        <v>40</v>
      </c>
      <c r="E123" s="1">
        <v>32</v>
      </c>
      <c r="F123" s="1" t="s">
        <v>244</v>
      </c>
      <c r="G123" s="1" t="s">
        <v>243</v>
      </c>
      <c r="H123" s="1">
        <v>0</v>
      </c>
      <c r="I123" s="2" t="s">
        <v>242</v>
      </c>
      <c r="J123" s="1" t="s">
        <v>366</v>
      </c>
    </row>
    <row r="124" spans="1:10" x14ac:dyDescent="0.25">
      <c r="A124" s="1">
        <v>5</v>
      </c>
      <c r="B124" s="1" t="s">
        <v>38</v>
      </c>
      <c r="C124" s="1" t="s">
        <v>46</v>
      </c>
      <c r="D124" s="1" t="s">
        <v>40</v>
      </c>
      <c r="E124" s="1">
        <v>52</v>
      </c>
      <c r="F124" s="1" t="s">
        <v>245</v>
      </c>
      <c r="G124" s="1" t="s">
        <v>243</v>
      </c>
      <c r="H124" s="1">
        <v>0</v>
      </c>
      <c r="I124" s="2" t="s">
        <v>242</v>
      </c>
      <c r="J124" s="1" t="s">
        <v>366</v>
      </c>
    </row>
    <row r="125" spans="1:10" x14ac:dyDescent="0.25">
      <c r="A125" s="1">
        <v>5</v>
      </c>
      <c r="B125" s="1" t="s">
        <v>38</v>
      </c>
      <c r="C125" s="1" t="s">
        <v>46</v>
      </c>
      <c r="D125" s="1" t="s">
        <v>64</v>
      </c>
      <c r="E125" s="1">
        <v>70</v>
      </c>
      <c r="F125" s="1" t="s">
        <v>245</v>
      </c>
      <c r="G125" s="1" t="s">
        <v>243</v>
      </c>
      <c r="H125" s="1">
        <v>0</v>
      </c>
      <c r="I125" s="2" t="s">
        <v>242</v>
      </c>
      <c r="J125" s="1" t="s">
        <v>366</v>
      </c>
    </row>
    <row r="126" spans="1:10" x14ac:dyDescent="0.25">
      <c r="A126" s="1">
        <v>5</v>
      </c>
      <c r="B126" s="1" t="s">
        <v>38</v>
      </c>
      <c r="C126" s="1" t="s">
        <v>46</v>
      </c>
      <c r="D126" s="1" t="s">
        <v>103</v>
      </c>
      <c r="E126" s="1">
        <v>90</v>
      </c>
      <c r="F126" s="1" t="s">
        <v>245</v>
      </c>
      <c r="G126" s="1" t="s">
        <v>243</v>
      </c>
      <c r="H126" s="1">
        <v>0</v>
      </c>
      <c r="I126" s="2" t="s">
        <v>242</v>
      </c>
      <c r="J126" s="1" t="s">
        <v>366</v>
      </c>
    </row>
    <row r="127" spans="1:10" x14ac:dyDescent="0.25">
      <c r="A127" s="1">
        <v>5</v>
      </c>
      <c r="B127" s="1" t="s">
        <v>46</v>
      </c>
      <c r="C127" s="1" t="s">
        <v>38</v>
      </c>
      <c r="D127" s="1" t="s">
        <v>104</v>
      </c>
      <c r="E127" s="1">
        <v>82</v>
      </c>
      <c r="F127" s="1" t="s">
        <v>245</v>
      </c>
      <c r="G127" s="1" t="s">
        <v>243</v>
      </c>
      <c r="H127" s="1">
        <v>0</v>
      </c>
      <c r="I127" s="2" t="s">
        <v>242</v>
      </c>
      <c r="J127" s="1" t="s">
        <v>367</v>
      </c>
    </row>
    <row r="128" spans="1:10" x14ac:dyDescent="0.25">
      <c r="A128" s="1">
        <v>5</v>
      </c>
      <c r="B128" s="1" t="s">
        <v>45</v>
      </c>
      <c r="C128" s="1" t="s">
        <v>33</v>
      </c>
      <c r="D128" s="1" t="s">
        <v>62</v>
      </c>
      <c r="E128" s="1">
        <v>72</v>
      </c>
      <c r="F128" s="1" t="s">
        <v>245</v>
      </c>
      <c r="G128" s="1" t="s">
        <v>243</v>
      </c>
      <c r="H128" s="1">
        <v>0</v>
      </c>
      <c r="I128" s="2" t="s">
        <v>242</v>
      </c>
      <c r="J128" s="1" t="s">
        <v>367</v>
      </c>
    </row>
    <row r="129" spans="1:10" x14ac:dyDescent="0.25">
      <c r="A129" s="1">
        <v>5</v>
      </c>
      <c r="B129" s="1" t="s">
        <v>45</v>
      </c>
      <c r="C129" s="1" t="s">
        <v>33</v>
      </c>
      <c r="D129" s="1" t="s">
        <v>47</v>
      </c>
      <c r="E129" s="1">
        <v>95</v>
      </c>
      <c r="F129" s="1" t="s">
        <v>245</v>
      </c>
      <c r="G129" s="1" t="s">
        <v>243</v>
      </c>
      <c r="H129" s="1">
        <v>0</v>
      </c>
      <c r="I129" s="2" t="s">
        <v>242</v>
      </c>
      <c r="J129" s="1" t="s">
        <v>367</v>
      </c>
    </row>
    <row r="130" spans="1:10" x14ac:dyDescent="0.25">
      <c r="A130" s="1">
        <v>5</v>
      </c>
      <c r="B130" s="1" t="s">
        <v>30</v>
      </c>
      <c r="C130" s="1" t="s">
        <v>23</v>
      </c>
      <c r="D130" s="1" t="s">
        <v>95</v>
      </c>
      <c r="E130" s="1">
        <v>65</v>
      </c>
      <c r="F130" s="1" t="s">
        <v>245</v>
      </c>
      <c r="G130" s="1" t="s">
        <v>243</v>
      </c>
      <c r="H130" s="1">
        <v>0</v>
      </c>
      <c r="I130" s="2" t="s">
        <v>242</v>
      </c>
      <c r="J130" s="1" t="s">
        <v>367</v>
      </c>
    </row>
    <row r="131" spans="1:10" x14ac:dyDescent="0.25">
      <c r="A131" s="1">
        <v>6</v>
      </c>
      <c r="B131" s="1" t="s">
        <v>12</v>
      </c>
      <c r="C131" s="1" t="s">
        <v>46</v>
      </c>
      <c r="D131" s="1" t="s">
        <v>65</v>
      </c>
      <c r="E131" s="1">
        <v>24</v>
      </c>
      <c r="F131" s="1" t="s">
        <v>244</v>
      </c>
      <c r="G131" s="1" t="s">
        <v>243</v>
      </c>
      <c r="H131" s="1">
        <v>0</v>
      </c>
      <c r="I131" s="2" t="s">
        <v>242</v>
      </c>
      <c r="J131" s="1" t="s">
        <v>367</v>
      </c>
    </row>
    <row r="132" spans="1:10" x14ac:dyDescent="0.25">
      <c r="A132" s="1">
        <v>6</v>
      </c>
      <c r="B132" s="1" t="s">
        <v>12</v>
      </c>
      <c r="C132" s="1" t="s">
        <v>46</v>
      </c>
      <c r="D132" s="1" t="s">
        <v>14</v>
      </c>
      <c r="E132" s="1">
        <v>41</v>
      </c>
      <c r="F132" s="1" t="s">
        <v>244</v>
      </c>
      <c r="G132" s="1" t="s">
        <v>243</v>
      </c>
      <c r="H132" s="1">
        <v>0</v>
      </c>
      <c r="I132" s="2" t="s">
        <v>242</v>
      </c>
      <c r="J132" s="1" t="s">
        <v>367</v>
      </c>
    </row>
    <row r="133" spans="1:10" x14ac:dyDescent="0.25">
      <c r="A133" s="1">
        <v>6</v>
      </c>
      <c r="B133" s="1" t="s">
        <v>12</v>
      </c>
      <c r="C133" s="1" t="s">
        <v>46</v>
      </c>
      <c r="D133" s="1" t="s">
        <v>94</v>
      </c>
      <c r="E133" s="1">
        <v>46</v>
      </c>
      <c r="F133" s="1" t="s">
        <v>245</v>
      </c>
      <c r="G133" s="1" t="s">
        <v>243</v>
      </c>
      <c r="H133" s="1">
        <v>0</v>
      </c>
      <c r="I133" s="2" t="s">
        <v>242</v>
      </c>
      <c r="J133" s="1" t="s">
        <v>367</v>
      </c>
    </row>
    <row r="134" spans="1:10" x14ac:dyDescent="0.25">
      <c r="A134" s="1">
        <v>6</v>
      </c>
      <c r="B134" s="1" t="s">
        <v>12</v>
      </c>
      <c r="C134" s="1" t="s">
        <v>46</v>
      </c>
      <c r="D134" s="1" t="s">
        <v>51</v>
      </c>
      <c r="E134" s="1">
        <v>49</v>
      </c>
      <c r="F134" s="1" t="s">
        <v>245</v>
      </c>
      <c r="G134" s="1" t="s">
        <v>243</v>
      </c>
      <c r="H134" s="1">
        <v>0</v>
      </c>
      <c r="I134" s="2" t="s">
        <v>242</v>
      </c>
      <c r="J134" s="1" t="s">
        <v>367</v>
      </c>
    </row>
    <row r="135" spans="1:10" x14ac:dyDescent="0.25">
      <c r="A135" s="1">
        <v>6</v>
      </c>
      <c r="B135" s="1" t="s">
        <v>12</v>
      </c>
      <c r="C135" s="1" t="s">
        <v>46</v>
      </c>
      <c r="D135" s="1" t="s">
        <v>14</v>
      </c>
      <c r="E135" s="1">
        <v>55</v>
      </c>
      <c r="F135" s="1" t="s">
        <v>245</v>
      </c>
      <c r="G135" s="1" t="s">
        <v>243</v>
      </c>
      <c r="H135" s="1">
        <v>0</v>
      </c>
      <c r="I135" s="2" t="s">
        <v>242</v>
      </c>
      <c r="J135" s="1" t="s">
        <v>367</v>
      </c>
    </row>
    <row r="136" spans="1:10" x14ac:dyDescent="0.25">
      <c r="A136" s="1">
        <v>6</v>
      </c>
      <c r="B136" s="1" t="s">
        <v>12</v>
      </c>
      <c r="C136" s="1" t="s">
        <v>46</v>
      </c>
      <c r="D136" s="1" t="s">
        <v>105</v>
      </c>
      <c r="E136" s="1">
        <v>68</v>
      </c>
      <c r="F136" s="1" t="s">
        <v>245</v>
      </c>
      <c r="G136" s="1" t="s">
        <v>243</v>
      </c>
      <c r="H136" s="1">
        <v>0</v>
      </c>
      <c r="I136" s="2" t="s">
        <v>242</v>
      </c>
      <c r="J136" s="1" t="s">
        <v>367</v>
      </c>
    </row>
    <row r="137" spans="1:10" x14ac:dyDescent="0.25">
      <c r="A137" s="1">
        <v>6</v>
      </c>
      <c r="B137" s="1" t="s">
        <v>19</v>
      </c>
      <c r="C137" s="1" t="s">
        <v>33</v>
      </c>
      <c r="D137" s="1" t="s">
        <v>21</v>
      </c>
      <c r="E137" s="1">
        <v>83</v>
      </c>
      <c r="F137" s="1" t="s">
        <v>245</v>
      </c>
      <c r="G137" s="1" t="s">
        <v>7</v>
      </c>
      <c r="H137" s="1" t="s">
        <v>15</v>
      </c>
      <c r="I137" s="2" t="s">
        <v>227</v>
      </c>
      <c r="J137" s="1" t="s">
        <v>366</v>
      </c>
    </row>
    <row r="138" spans="1:10" x14ac:dyDescent="0.25">
      <c r="A138" s="1">
        <v>6</v>
      </c>
      <c r="B138" s="1" t="s">
        <v>13</v>
      </c>
      <c r="C138" s="1" t="s">
        <v>26</v>
      </c>
      <c r="D138" s="1" t="s">
        <v>70</v>
      </c>
      <c r="E138" s="1">
        <v>18</v>
      </c>
      <c r="F138" s="1" t="s">
        <v>244</v>
      </c>
      <c r="G138" s="1" t="s">
        <v>7</v>
      </c>
      <c r="H138" s="1" t="s">
        <v>15</v>
      </c>
      <c r="I138" s="2" t="s">
        <v>323</v>
      </c>
      <c r="J138" s="1" t="s">
        <v>366</v>
      </c>
    </row>
    <row r="139" spans="1:10" x14ac:dyDescent="0.25">
      <c r="A139" s="1">
        <v>6</v>
      </c>
      <c r="B139" s="1" t="s">
        <v>13</v>
      </c>
      <c r="C139" s="1" t="s">
        <v>26</v>
      </c>
      <c r="D139" s="1" t="s">
        <v>99</v>
      </c>
      <c r="E139" s="1">
        <v>22</v>
      </c>
      <c r="F139" s="1" t="s">
        <v>244</v>
      </c>
      <c r="G139" s="1" t="s">
        <v>7</v>
      </c>
      <c r="H139" s="1" t="s">
        <v>15</v>
      </c>
      <c r="I139" s="2" t="s">
        <v>324</v>
      </c>
      <c r="J139" s="1" t="s">
        <v>366</v>
      </c>
    </row>
    <row r="140" spans="1:10" x14ac:dyDescent="0.25">
      <c r="A140" s="1">
        <v>6</v>
      </c>
      <c r="B140" s="1" t="s">
        <v>13</v>
      </c>
      <c r="C140" s="1" t="s">
        <v>26</v>
      </c>
      <c r="D140" s="1" t="s">
        <v>100</v>
      </c>
      <c r="E140" s="1">
        <v>84</v>
      </c>
      <c r="F140" s="1" t="s">
        <v>245</v>
      </c>
      <c r="G140" s="1" t="s">
        <v>243</v>
      </c>
      <c r="H140" s="1">
        <v>0</v>
      </c>
      <c r="I140" s="2" t="s">
        <v>242</v>
      </c>
      <c r="J140" s="1" t="s">
        <v>366</v>
      </c>
    </row>
    <row r="141" spans="1:10" x14ac:dyDescent="0.25">
      <c r="A141" s="1">
        <v>6</v>
      </c>
      <c r="B141" s="1" t="s">
        <v>26</v>
      </c>
      <c r="C141" s="1" t="s">
        <v>13</v>
      </c>
      <c r="D141" s="1" t="s">
        <v>106</v>
      </c>
      <c r="E141" s="1">
        <v>77</v>
      </c>
      <c r="F141" s="1" t="s">
        <v>245</v>
      </c>
      <c r="G141" s="1" t="s">
        <v>243</v>
      </c>
      <c r="H141" s="1">
        <v>0</v>
      </c>
      <c r="I141" s="2" t="s">
        <v>242</v>
      </c>
      <c r="J141" s="1" t="s">
        <v>367</v>
      </c>
    </row>
    <row r="142" spans="1:10" x14ac:dyDescent="0.25">
      <c r="A142" s="1">
        <v>6</v>
      </c>
      <c r="B142" s="1" t="s">
        <v>26</v>
      </c>
      <c r="C142" s="1" t="s">
        <v>13</v>
      </c>
      <c r="D142" s="1" t="s">
        <v>107</v>
      </c>
      <c r="E142" s="1">
        <v>87</v>
      </c>
      <c r="F142" s="1" t="s">
        <v>245</v>
      </c>
      <c r="G142" s="1" t="s">
        <v>243</v>
      </c>
      <c r="H142" s="1">
        <v>0</v>
      </c>
      <c r="I142" s="2" t="s">
        <v>242</v>
      </c>
      <c r="J142" s="1" t="s">
        <v>367</v>
      </c>
    </row>
    <row r="143" spans="1:10" x14ac:dyDescent="0.25">
      <c r="A143" s="1">
        <v>6</v>
      </c>
      <c r="B143" s="1" t="s">
        <v>38</v>
      </c>
      <c r="C143" s="1" t="s">
        <v>45</v>
      </c>
      <c r="D143" s="1" t="s">
        <v>64</v>
      </c>
      <c r="E143" s="1">
        <v>52</v>
      </c>
      <c r="F143" s="1" t="s">
        <v>245</v>
      </c>
      <c r="G143" s="1" t="s">
        <v>243</v>
      </c>
      <c r="H143" s="1">
        <v>0</v>
      </c>
      <c r="I143" s="2" t="s">
        <v>242</v>
      </c>
      <c r="J143" s="1" t="s">
        <v>367</v>
      </c>
    </row>
    <row r="144" spans="1:10" x14ac:dyDescent="0.25">
      <c r="A144" s="1">
        <v>6</v>
      </c>
      <c r="B144" s="1" t="s">
        <v>22</v>
      </c>
      <c r="C144" s="1" t="s">
        <v>30</v>
      </c>
      <c r="D144" s="1" t="s">
        <v>108</v>
      </c>
      <c r="E144" s="1">
        <v>16</v>
      </c>
      <c r="F144" s="1" t="s">
        <v>244</v>
      </c>
      <c r="G144" s="1" t="s">
        <v>243</v>
      </c>
      <c r="H144" s="1">
        <v>0</v>
      </c>
      <c r="I144" s="2" t="s">
        <v>242</v>
      </c>
      <c r="J144" s="1" t="s">
        <v>366</v>
      </c>
    </row>
    <row r="145" spans="1:10" x14ac:dyDescent="0.25">
      <c r="A145" s="1">
        <v>6</v>
      </c>
      <c r="B145" s="1" t="s">
        <v>39</v>
      </c>
      <c r="C145" s="1" t="s">
        <v>27</v>
      </c>
      <c r="D145" s="1" t="s">
        <v>87</v>
      </c>
      <c r="E145" s="1">
        <v>52</v>
      </c>
      <c r="F145" s="1" t="s">
        <v>245</v>
      </c>
      <c r="G145" s="1" t="s">
        <v>243</v>
      </c>
      <c r="H145" s="1">
        <v>0</v>
      </c>
      <c r="I145" s="2" t="s">
        <v>242</v>
      </c>
      <c r="J145" s="1" t="s">
        <v>366</v>
      </c>
    </row>
    <row r="146" spans="1:10" x14ac:dyDescent="0.25">
      <c r="A146" s="1">
        <v>6</v>
      </c>
      <c r="B146" s="1" t="s">
        <v>39</v>
      </c>
      <c r="C146" s="1" t="s">
        <v>27</v>
      </c>
      <c r="D146" s="1" t="s">
        <v>52</v>
      </c>
      <c r="E146" s="1">
        <v>57</v>
      </c>
      <c r="F146" s="1" t="s">
        <v>245</v>
      </c>
      <c r="G146" s="1" t="s">
        <v>243</v>
      </c>
      <c r="H146" s="1">
        <v>0</v>
      </c>
      <c r="I146" s="2" t="s">
        <v>242</v>
      </c>
      <c r="J146" s="1" t="s">
        <v>366</v>
      </c>
    </row>
    <row r="147" spans="1:10" x14ac:dyDescent="0.25">
      <c r="A147" s="1">
        <v>6</v>
      </c>
      <c r="B147" s="1" t="s">
        <v>20</v>
      </c>
      <c r="C147" s="1" t="s">
        <v>29</v>
      </c>
      <c r="D147" s="1" t="s">
        <v>63</v>
      </c>
      <c r="E147" s="1">
        <v>58</v>
      </c>
      <c r="F147" s="1" t="s">
        <v>245</v>
      </c>
      <c r="G147" s="1" t="s">
        <v>243</v>
      </c>
      <c r="H147" s="1">
        <v>0</v>
      </c>
      <c r="I147" s="2" t="s">
        <v>242</v>
      </c>
      <c r="J147" s="1" t="s">
        <v>366</v>
      </c>
    </row>
    <row r="148" spans="1:10" x14ac:dyDescent="0.25">
      <c r="A148" s="1">
        <v>6</v>
      </c>
      <c r="B148" s="1" t="s">
        <v>29</v>
      </c>
      <c r="C148" s="1" t="s">
        <v>20</v>
      </c>
      <c r="D148" s="1" t="s">
        <v>111</v>
      </c>
      <c r="E148" s="1">
        <v>4</v>
      </c>
      <c r="F148" s="1" t="s">
        <v>244</v>
      </c>
      <c r="G148" s="1" t="s">
        <v>8</v>
      </c>
      <c r="H148" s="1" t="s">
        <v>15</v>
      </c>
      <c r="I148" s="2" t="s">
        <v>186</v>
      </c>
      <c r="J148" s="1" t="s">
        <v>367</v>
      </c>
    </row>
    <row r="149" spans="1:10" x14ac:dyDescent="0.25">
      <c r="A149" s="1">
        <v>6</v>
      </c>
      <c r="B149" s="1" t="s">
        <v>29</v>
      </c>
      <c r="C149" s="1" t="s">
        <v>20</v>
      </c>
      <c r="D149" s="1" t="s">
        <v>112</v>
      </c>
      <c r="E149" s="1">
        <v>17</v>
      </c>
      <c r="F149" s="1" t="s">
        <v>244</v>
      </c>
      <c r="G149" s="1" t="s">
        <v>8</v>
      </c>
      <c r="H149" s="1" t="s">
        <v>15</v>
      </c>
      <c r="I149" s="2" t="s">
        <v>187</v>
      </c>
      <c r="J149" s="1" t="s">
        <v>367</v>
      </c>
    </row>
    <row r="150" spans="1:10" x14ac:dyDescent="0.25">
      <c r="A150" s="1">
        <v>6</v>
      </c>
      <c r="B150" s="1" t="s">
        <v>34</v>
      </c>
      <c r="C150" s="1" t="s">
        <v>23</v>
      </c>
      <c r="D150" s="1" t="s">
        <v>37</v>
      </c>
      <c r="E150" s="1">
        <v>88</v>
      </c>
      <c r="F150" s="1" t="s">
        <v>245</v>
      </c>
      <c r="G150" s="1" t="s">
        <v>243</v>
      </c>
      <c r="H150" s="1">
        <v>0</v>
      </c>
      <c r="I150" s="2" t="s">
        <v>242</v>
      </c>
      <c r="J150" s="1" t="s">
        <v>366</v>
      </c>
    </row>
    <row r="151" spans="1:10" x14ac:dyDescent="0.25">
      <c r="A151" s="1">
        <v>6</v>
      </c>
      <c r="B151" s="1" t="s">
        <v>23</v>
      </c>
      <c r="C151" s="1" t="s">
        <v>34</v>
      </c>
      <c r="D151" s="1" t="s">
        <v>109</v>
      </c>
      <c r="E151" s="1">
        <v>52</v>
      </c>
      <c r="F151" s="1" t="s">
        <v>245</v>
      </c>
      <c r="G151" s="1" t="s">
        <v>243</v>
      </c>
      <c r="H151" s="1">
        <v>0</v>
      </c>
      <c r="I151" s="2" t="s">
        <v>242</v>
      </c>
      <c r="J151" s="1" t="s">
        <v>367</v>
      </c>
    </row>
    <row r="152" spans="1:10" x14ac:dyDescent="0.25">
      <c r="A152" s="1">
        <v>6</v>
      </c>
      <c r="B152" s="1" t="s">
        <v>23</v>
      </c>
      <c r="C152" s="1" t="s">
        <v>34</v>
      </c>
      <c r="D152" s="1" t="s">
        <v>113</v>
      </c>
      <c r="E152" s="1">
        <v>56</v>
      </c>
      <c r="F152" s="1" t="s">
        <v>245</v>
      </c>
      <c r="G152" s="1" t="s">
        <v>243</v>
      </c>
      <c r="H152" s="1">
        <v>0</v>
      </c>
      <c r="I152" s="2" t="s">
        <v>242</v>
      </c>
      <c r="J152" s="1" t="s">
        <v>367</v>
      </c>
    </row>
    <row r="153" spans="1:10" x14ac:dyDescent="0.25">
      <c r="A153" s="1">
        <v>6</v>
      </c>
      <c r="B153" s="1" t="s">
        <v>23</v>
      </c>
      <c r="C153" s="1" t="s">
        <v>34</v>
      </c>
      <c r="D153" s="1" t="s">
        <v>83</v>
      </c>
      <c r="E153" s="1">
        <v>89</v>
      </c>
      <c r="F153" s="1" t="s">
        <v>245</v>
      </c>
      <c r="G153" s="1" t="s">
        <v>243</v>
      </c>
      <c r="H153" s="1">
        <v>0</v>
      </c>
      <c r="I153" s="2" t="s">
        <v>242</v>
      </c>
      <c r="J153" s="1" t="s">
        <v>367</v>
      </c>
    </row>
    <row r="154" spans="1:10" x14ac:dyDescent="0.25">
      <c r="A154" s="1">
        <v>6</v>
      </c>
      <c r="B154" s="1" t="s">
        <v>23</v>
      </c>
      <c r="C154" s="1" t="s">
        <v>34</v>
      </c>
      <c r="D154" s="1" t="s">
        <v>83</v>
      </c>
      <c r="E154" s="1">
        <v>92</v>
      </c>
      <c r="F154" s="1" t="s">
        <v>245</v>
      </c>
      <c r="G154" s="1" t="s">
        <v>243</v>
      </c>
      <c r="H154" s="1">
        <v>0</v>
      </c>
      <c r="I154" s="2" t="s">
        <v>242</v>
      </c>
      <c r="J154" s="1" t="s">
        <v>367</v>
      </c>
    </row>
    <row r="155" spans="1:10" x14ac:dyDescent="0.25">
      <c r="A155" s="1">
        <v>6</v>
      </c>
      <c r="B155" s="1" t="s">
        <v>30</v>
      </c>
      <c r="C155" s="1" t="s">
        <v>22</v>
      </c>
      <c r="D155" s="1" t="s">
        <v>109</v>
      </c>
      <c r="E155" s="1">
        <v>5</v>
      </c>
      <c r="F155" s="1" t="s">
        <v>244</v>
      </c>
      <c r="G155" s="1" t="s">
        <v>243</v>
      </c>
      <c r="H155" s="1">
        <v>0</v>
      </c>
      <c r="I155" s="2" t="s">
        <v>242</v>
      </c>
      <c r="J155" s="1" t="s">
        <v>367</v>
      </c>
    </row>
    <row r="156" spans="1:10" x14ac:dyDescent="0.25">
      <c r="A156" s="1">
        <v>6</v>
      </c>
      <c r="B156" s="1" t="s">
        <v>30</v>
      </c>
      <c r="C156" s="1" t="s">
        <v>22</v>
      </c>
      <c r="D156" s="1" t="s">
        <v>110</v>
      </c>
      <c r="E156" s="1">
        <v>71</v>
      </c>
      <c r="F156" s="1" t="s">
        <v>245</v>
      </c>
      <c r="G156" s="1" t="s">
        <v>243</v>
      </c>
      <c r="H156" s="1">
        <v>0</v>
      </c>
      <c r="I156" s="2" t="s">
        <v>242</v>
      </c>
      <c r="J156" s="1" t="s">
        <v>367</v>
      </c>
    </row>
    <row r="157" spans="1:10" x14ac:dyDescent="0.25">
      <c r="A157" s="1">
        <v>7</v>
      </c>
      <c r="B157" s="1" t="s">
        <v>30</v>
      </c>
      <c r="C157" s="1" t="s">
        <v>34</v>
      </c>
      <c r="D157" s="1" t="s">
        <v>32</v>
      </c>
      <c r="E157" s="1">
        <v>91</v>
      </c>
      <c r="F157" s="1" t="s">
        <v>245</v>
      </c>
      <c r="G157" s="1" t="s">
        <v>243</v>
      </c>
      <c r="H157" s="1">
        <v>0</v>
      </c>
      <c r="I157" s="2" t="s">
        <v>242</v>
      </c>
      <c r="J157" s="1" t="s">
        <v>366</v>
      </c>
    </row>
    <row r="158" spans="1:10" x14ac:dyDescent="0.25">
      <c r="A158" s="1">
        <v>7</v>
      </c>
      <c r="B158" s="1" t="s">
        <v>12</v>
      </c>
      <c r="C158" s="1" t="s">
        <v>22</v>
      </c>
      <c r="D158" s="1" t="s">
        <v>94</v>
      </c>
      <c r="E158" s="1">
        <v>11</v>
      </c>
      <c r="F158" s="1" t="s">
        <v>244</v>
      </c>
      <c r="G158" s="1" t="s">
        <v>243</v>
      </c>
      <c r="H158" s="1">
        <v>0</v>
      </c>
      <c r="I158" s="2" t="s">
        <v>242</v>
      </c>
      <c r="J158" s="1" t="s">
        <v>366</v>
      </c>
    </row>
    <row r="159" spans="1:10" x14ac:dyDescent="0.25">
      <c r="A159" s="1">
        <v>7</v>
      </c>
      <c r="B159" s="1" t="s">
        <v>12</v>
      </c>
      <c r="C159" s="1" t="s">
        <v>22</v>
      </c>
      <c r="D159" s="1" t="s">
        <v>114</v>
      </c>
      <c r="E159" s="1">
        <v>85</v>
      </c>
      <c r="F159" s="1" t="s">
        <v>245</v>
      </c>
      <c r="G159" s="1" t="s">
        <v>243</v>
      </c>
      <c r="H159" s="1">
        <v>0</v>
      </c>
      <c r="I159" s="2" t="s">
        <v>242</v>
      </c>
      <c r="J159" s="1" t="s">
        <v>366</v>
      </c>
    </row>
    <row r="160" spans="1:10" x14ac:dyDescent="0.25">
      <c r="A160" s="1">
        <v>7</v>
      </c>
      <c r="B160" s="1" t="s">
        <v>39</v>
      </c>
      <c r="C160" s="1" t="s">
        <v>23</v>
      </c>
      <c r="D160" s="1" t="s">
        <v>98</v>
      </c>
      <c r="E160" s="1">
        <v>45</v>
      </c>
      <c r="F160" s="1" t="s">
        <v>244</v>
      </c>
      <c r="G160" s="1" t="s">
        <v>243</v>
      </c>
      <c r="H160" s="1">
        <v>0</v>
      </c>
      <c r="I160" s="2" t="s">
        <v>242</v>
      </c>
      <c r="J160" s="1" t="s">
        <v>366</v>
      </c>
    </row>
    <row r="161" spans="1:10" x14ac:dyDescent="0.25">
      <c r="A161" s="1">
        <v>7</v>
      </c>
      <c r="B161" s="1" t="s">
        <v>39</v>
      </c>
      <c r="C161" s="1" t="s">
        <v>23</v>
      </c>
      <c r="D161" s="1" t="s">
        <v>87</v>
      </c>
      <c r="E161" s="1">
        <v>56</v>
      </c>
      <c r="F161" s="1" t="s">
        <v>245</v>
      </c>
      <c r="G161" s="1" t="s">
        <v>243</v>
      </c>
      <c r="H161" s="1">
        <v>0</v>
      </c>
      <c r="I161" s="2" t="s">
        <v>242</v>
      </c>
      <c r="J161" s="1" t="s">
        <v>366</v>
      </c>
    </row>
    <row r="162" spans="1:10" x14ac:dyDescent="0.25">
      <c r="A162" s="1">
        <v>7</v>
      </c>
      <c r="B162" s="1" t="s">
        <v>39</v>
      </c>
      <c r="C162" s="1" t="s">
        <v>23</v>
      </c>
      <c r="D162" s="1" t="s">
        <v>87</v>
      </c>
      <c r="E162" s="1">
        <v>63</v>
      </c>
      <c r="F162" s="1" t="s">
        <v>245</v>
      </c>
      <c r="G162" s="1" t="s">
        <v>243</v>
      </c>
      <c r="H162" s="1">
        <v>0</v>
      </c>
      <c r="I162" s="2" t="s">
        <v>242</v>
      </c>
      <c r="J162" s="1" t="s">
        <v>366</v>
      </c>
    </row>
    <row r="163" spans="1:10" x14ac:dyDescent="0.25">
      <c r="A163" s="1">
        <v>7</v>
      </c>
      <c r="B163" s="1" t="s">
        <v>26</v>
      </c>
      <c r="C163" s="1" t="s">
        <v>20</v>
      </c>
      <c r="D163" s="1" t="s">
        <v>115</v>
      </c>
      <c r="E163" s="1">
        <v>34</v>
      </c>
      <c r="F163" s="1" t="s">
        <v>244</v>
      </c>
      <c r="G163" s="1" t="s">
        <v>7</v>
      </c>
      <c r="H163" s="1" t="s">
        <v>17</v>
      </c>
      <c r="I163" s="2" t="s">
        <v>189</v>
      </c>
      <c r="J163" s="1" t="s">
        <v>366</v>
      </c>
    </row>
    <row r="164" spans="1:10" x14ac:dyDescent="0.25">
      <c r="A164" s="1">
        <v>7</v>
      </c>
      <c r="B164" s="1" t="s">
        <v>26</v>
      </c>
      <c r="C164" s="1" t="s">
        <v>20</v>
      </c>
      <c r="D164" s="1" t="s">
        <v>116</v>
      </c>
      <c r="E164" s="1">
        <v>50</v>
      </c>
      <c r="F164" s="1" t="s">
        <v>245</v>
      </c>
      <c r="G164" s="1" t="s">
        <v>7</v>
      </c>
      <c r="H164" s="1" t="s">
        <v>15</v>
      </c>
      <c r="I164" s="2" t="s">
        <v>190</v>
      </c>
      <c r="J164" s="1" t="s">
        <v>366</v>
      </c>
    </row>
    <row r="165" spans="1:10" x14ac:dyDescent="0.25">
      <c r="A165" s="1">
        <v>7</v>
      </c>
      <c r="B165" s="1" t="s">
        <v>20</v>
      </c>
      <c r="C165" s="1" t="s">
        <v>26</v>
      </c>
      <c r="D165" s="1" t="s">
        <v>117</v>
      </c>
      <c r="E165" s="1">
        <v>11</v>
      </c>
      <c r="F165" s="1" t="s">
        <v>244</v>
      </c>
      <c r="G165" s="1" t="s">
        <v>7</v>
      </c>
      <c r="H165" s="1" t="s">
        <v>17</v>
      </c>
      <c r="I165" s="2" t="s">
        <v>179</v>
      </c>
      <c r="J165" s="1" t="s">
        <v>367</v>
      </c>
    </row>
    <row r="166" spans="1:10" x14ac:dyDescent="0.25">
      <c r="A166" s="1">
        <v>7</v>
      </c>
      <c r="B166" s="1" t="s">
        <v>20</v>
      </c>
      <c r="C166" s="1" t="s">
        <v>26</v>
      </c>
      <c r="D166" s="1" t="s">
        <v>118</v>
      </c>
      <c r="E166" s="1">
        <v>47</v>
      </c>
      <c r="F166" s="1" t="s">
        <v>245</v>
      </c>
      <c r="G166" s="1" t="s">
        <v>7</v>
      </c>
      <c r="H166" s="1" t="s">
        <v>15</v>
      </c>
      <c r="I166" s="2" t="s">
        <v>180</v>
      </c>
      <c r="J166" s="1" t="s">
        <v>367</v>
      </c>
    </row>
    <row r="167" spans="1:10" x14ac:dyDescent="0.25">
      <c r="A167" s="1">
        <v>7</v>
      </c>
      <c r="B167" s="1" t="s">
        <v>20</v>
      </c>
      <c r="C167" s="1" t="s">
        <v>26</v>
      </c>
      <c r="D167" s="1" t="s">
        <v>119</v>
      </c>
      <c r="E167" s="1">
        <v>95</v>
      </c>
      <c r="F167" s="1" t="s">
        <v>245</v>
      </c>
      <c r="G167" s="1" t="s">
        <v>7</v>
      </c>
      <c r="H167" s="1" t="s">
        <v>15</v>
      </c>
      <c r="I167" s="2" t="s">
        <v>181</v>
      </c>
      <c r="J167" s="1" t="s">
        <v>367</v>
      </c>
    </row>
    <row r="168" spans="1:10" x14ac:dyDescent="0.25">
      <c r="A168" s="1">
        <v>7</v>
      </c>
      <c r="B168" s="1" t="s">
        <v>13</v>
      </c>
      <c r="C168" s="1" t="s">
        <v>38</v>
      </c>
      <c r="D168" s="1" t="s">
        <v>90</v>
      </c>
      <c r="E168" s="1">
        <v>16</v>
      </c>
      <c r="F168" s="1" t="s">
        <v>244</v>
      </c>
      <c r="G168" s="1" t="s">
        <v>7</v>
      </c>
      <c r="H168" s="1" t="s">
        <v>15</v>
      </c>
      <c r="I168" s="2" t="s">
        <v>325</v>
      </c>
      <c r="J168" s="1" t="s">
        <v>367</v>
      </c>
    </row>
    <row r="169" spans="1:10" x14ac:dyDescent="0.25">
      <c r="A169" s="1">
        <v>7</v>
      </c>
      <c r="B169" s="1" t="s">
        <v>13</v>
      </c>
      <c r="C169" s="1" t="s">
        <v>38</v>
      </c>
      <c r="D169" s="1" t="s">
        <v>100</v>
      </c>
      <c r="E169" s="1">
        <v>48</v>
      </c>
      <c r="F169" s="1" t="s">
        <v>244</v>
      </c>
      <c r="G169" s="1" t="s">
        <v>6</v>
      </c>
      <c r="H169" s="1" t="s">
        <v>15</v>
      </c>
      <c r="I169" s="2" t="s">
        <v>326</v>
      </c>
      <c r="J169" s="1" t="s">
        <v>367</v>
      </c>
    </row>
    <row r="170" spans="1:10" x14ac:dyDescent="0.25">
      <c r="A170" s="1">
        <v>7</v>
      </c>
      <c r="B170" s="1" t="s">
        <v>27</v>
      </c>
      <c r="C170" s="1" t="s">
        <v>45</v>
      </c>
      <c r="D170" s="1" t="s">
        <v>60</v>
      </c>
      <c r="E170" s="1">
        <v>50</v>
      </c>
      <c r="F170" s="1" t="s">
        <v>245</v>
      </c>
      <c r="G170" s="1" t="s">
        <v>243</v>
      </c>
      <c r="H170" s="1">
        <v>0</v>
      </c>
      <c r="I170" s="2" t="s">
        <v>242</v>
      </c>
      <c r="J170" s="1" t="s">
        <v>366</v>
      </c>
    </row>
    <row r="171" spans="1:10" x14ac:dyDescent="0.25">
      <c r="A171" s="1">
        <v>7</v>
      </c>
      <c r="B171" s="1" t="s">
        <v>45</v>
      </c>
      <c r="C171" s="1" t="s">
        <v>27</v>
      </c>
      <c r="D171" s="1" t="s">
        <v>120</v>
      </c>
      <c r="E171" s="1">
        <v>32</v>
      </c>
      <c r="F171" s="1" t="s">
        <v>244</v>
      </c>
      <c r="G171" s="1" t="s">
        <v>243</v>
      </c>
      <c r="H171" s="1">
        <v>0</v>
      </c>
      <c r="I171" s="2" t="s">
        <v>242</v>
      </c>
      <c r="J171" s="1" t="s">
        <v>367</v>
      </c>
    </row>
    <row r="172" spans="1:10" x14ac:dyDescent="0.25">
      <c r="A172" s="1">
        <v>7</v>
      </c>
      <c r="B172" s="1" t="s">
        <v>45</v>
      </c>
      <c r="C172" s="1" t="s">
        <v>27</v>
      </c>
      <c r="D172" s="1" t="s">
        <v>48</v>
      </c>
      <c r="E172" s="1">
        <v>90</v>
      </c>
      <c r="F172" s="1" t="s">
        <v>245</v>
      </c>
      <c r="G172" s="1" t="s">
        <v>243</v>
      </c>
      <c r="H172" s="1">
        <v>0</v>
      </c>
      <c r="I172" s="2" t="s">
        <v>242</v>
      </c>
      <c r="J172" s="1" t="s">
        <v>367</v>
      </c>
    </row>
    <row r="173" spans="1:10" x14ac:dyDescent="0.25">
      <c r="A173" s="1">
        <v>7</v>
      </c>
      <c r="B173" s="1" t="s">
        <v>33</v>
      </c>
      <c r="C173" s="1" t="s">
        <v>46</v>
      </c>
      <c r="D173" s="1" t="s">
        <v>121</v>
      </c>
      <c r="E173" s="1">
        <v>80</v>
      </c>
      <c r="F173" s="1" t="s">
        <v>245</v>
      </c>
      <c r="G173" s="1" t="s">
        <v>243</v>
      </c>
      <c r="H173" s="1">
        <v>0</v>
      </c>
      <c r="I173" s="2" t="s">
        <v>242</v>
      </c>
      <c r="J173" s="1" t="s">
        <v>366</v>
      </c>
    </row>
    <row r="174" spans="1:10" x14ac:dyDescent="0.25">
      <c r="A174" s="1">
        <v>7</v>
      </c>
      <c r="B174" s="1" t="s">
        <v>46</v>
      </c>
      <c r="C174" s="1" t="s">
        <v>33</v>
      </c>
      <c r="D174" s="1" t="s">
        <v>122</v>
      </c>
      <c r="E174" s="1">
        <v>5</v>
      </c>
      <c r="F174" s="1" t="s">
        <v>244</v>
      </c>
      <c r="G174" s="1" t="s">
        <v>243</v>
      </c>
      <c r="H174" s="1">
        <v>0</v>
      </c>
      <c r="I174" s="2" t="s">
        <v>242</v>
      </c>
      <c r="J174" s="1" t="s">
        <v>367</v>
      </c>
    </row>
    <row r="175" spans="1:10" x14ac:dyDescent="0.25">
      <c r="A175" s="1">
        <v>7</v>
      </c>
      <c r="B175" s="1" t="s">
        <v>46</v>
      </c>
      <c r="C175" s="1" t="s">
        <v>33</v>
      </c>
      <c r="D175" s="1" t="s">
        <v>74</v>
      </c>
      <c r="E175" s="1">
        <v>45</v>
      </c>
      <c r="F175" s="1" t="s">
        <v>244</v>
      </c>
      <c r="G175" s="1" t="s">
        <v>243</v>
      </c>
      <c r="H175" s="1">
        <v>0</v>
      </c>
      <c r="I175" s="2" t="s">
        <v>242</v>
      </c>
      <c r="J175" s="1" t="s">
        <v>367</v>
      </c>
    </row>
    <row r="176" spans="1:10" x14ac:dyDescent="0.25">
      <c r="A176" s="1">
        <v>7</v>
      </c>
      <c r="B176" s="1" t="s">
        <v>29</v>
      </c>
      <c r="C176" s="1" t="s">
        <v>19</v>
      </c>
      <c r="D176" s="1" t="s">
        <v>123</v>
      </c>
      <c r="E176" s="1">
        <v>32</v>
      </c>
      <c r="F176" s="1" t="s">
        <v>244</v>
      </c>
      <c r="G176" s="1" t="s">
        <v>7</v>
      </c>
      <c r="H176" s="1" t="s">
        <v>15</v>
      </c>
      <c r="I176" s="2" t="s">
        <v>279</v>
      </c>
      <c r="J176" s="1" t="s">
        <v>366</v>
      </c>
    </row>
    <row r="177" spans="1:10" x14ac:dyDescent="0.25">
      <c r="A177" s="1">
        <v>7</v>
      </c>
      <c r="B177" s="1" t="s">
        <v>29</v>
      </c>
      <c r="C177" s="1" t="s">
        <v>19</v>
      </c>
      <c r="D177" s="1" t="s">
        <v>31</v>
      </c>
      <c r="E177" s="1">
        <v>52</v>
      </c>
      <c r="F177" s="1" t="s">
        <v>245</v>
      </c>
      <c r="G177" s="1" t="s">
        <v>7</v>
      </c>
      <c r="H177" s="1" t="s">
        <v>15</v>
      </c>
      <c r="I177" s="2" t="s">
        <v>280</v>
      </c>
      <c r="J177" s="1" t="s">
        <v>366</v>
      </c>
    </row>
    <row r="178" spans="1:10" x14ac:dyDescent="0.25">
      <c r="A178" s="1">
        <v>7</v>
      </c>
      <c r="B178" s="1" t="s">
        <v>19</v>
      </c>
      <c r="C178" s="1" t="s">
        <v>29</v>
      </c>
      <c r="D178" s="1" t="s">
        <v>54</v>
      </c>
      <c r="E178" s="1">
        <v>43</v>
      </c>
      <c r="F178" s="1" t="s">
        <v>244</v>
      </c>
      <c r="G178" s="1" t="s">
        <v>7</v>
      </c>
      <c r="H178" s="1" t="s">
        <v>15</v>
      </c>
      <c r="I178" s="2" t="s">
        <v>225</v>
      </c>
      <c r="J178" s="1" t="s">
        <v>367</v>
      </c>
    </row>
    <row r="179" spans="1:10" x14ac:dyDescent="0.25">
      <c r="A179" s="1">
        <v>7</v>
      </c>
      <c r="B179" s="1" t="s">
        <v>19</v>
      </c>
      <c r="C179" s="1" t="s">
        <v>29</v>
      </c>
      <c r="D179" s="1" t="s">
        <v>66</v>
      </c>
      <c r="E179" s="1">
        <v>45</v>
      </c>
      <c r="F179" s="1" t="s">
        <v>244</v>
      </c>
      <c r="G179" s="1" t="s">
        <v>7</v>
      </c>
      <c r="H179" s="1" t="s">
        <v>15</v>
      </c>
      <c r="I179" s="2" t="s">
        <v>226</v>
      </c>
      <c r="J179" s="1" t="s">
        <v>367</v>
      </c>
    </row>
    <row r="180" spans="1:10" x14ac:dyDescent="0.25">
      <c r="A180" s="1">
        <v>7</v>
      </c>
      <c r="B180" s="1" t="s">
        <v>30</v>
      </c>
      <c r="C180" s="1" t="s">
        <v>34</v>
      </c>
      <c r="D180" s="1" t="s">
        <v>44</v>
      </c>
      <c r="E180" s="1">
        <v>83</v>
      </c>
      <c r="F180" s="1" t="s">
        <v>245</v>
      </c>
      <c r="G180" s="1" t="s">
        <v>243</v>
      </c>
      <c r="H180" s="1">
        <v>0</v>
      </c>
      <c r="I180" s="2" t="s">
        <v>242</v>
      </c>
      <c r="J180" s="1" t="s">
        <v>366</v>
      </c>
    </row>
    <row r="181" spans="1:10" x14ac:dyDescent="0.25">
      <c r="A181" s="1">
        <v>8</v>
      </c>
      <c r="B181" s="1" t="s">
        <v>12</v>
      </c>
      <c r="C181" s="1" t="s">
        <v>45</v>
      </c>
      <c r="D181" s="1" t="s">
        <v>65</v>
      </c>
      <c r="E181" s="1">
        <v>17</v>
      </c>
      <c r="F181" s="1" t="s">
        <v>244</v>
      </c>
      <c r="G181" s="1" t="s">
        <v>243</v>
      </c>
      <c r="H181" s="1">
        <v>0</v>
      </c>
      <c r="I181" s="2" t="s">
        <v>242</v>
      </c>
      <c r="J181" s="1" t="s">
        <v>367</v>
      </c>
    </row>
    <row r="182" spans="1:10" x14ac:dyDescent="0.25">
      <c r="A182" s="1">
        <v>8</v>
      </c>
      <c r="B182" s="1" t="s">
        <v>12</v>
      </c>
      <c r="C182" s="1" t="s">
        <v>45</v>
      </c>
      <c r="D182" s="1" t="s">
        <v>65</v>
      </c>
      <c r="E182" s="1">
        <v>39</v>
      </c>
      <c r="F182" s="1" t="s">
        <v>244</v>
      </c>
      <c r="G182" s="1" t="s">
        <v>243</v>
      </c>
      <c r="H182" s="1">
        <v>0</v>
      </c>
      <c r="I182" s="2" t="s">
        <v>242</v>
      </c>
      <c r="J182" s="1" t="s">
        <v>367</v>
      </c>
    </row>
    <row r="183" spans="1:10" x14ac:dyDescent="0.25">
      <c r="A183" s="1">
        <v>8</v>
      </c>
      <c r="B183" s="1" t="s">
        <v>12</v>
      </c>
      <c r="C183" s="1" t="s">
        <v>45</v>
      </c>
      <c r="D183" s="1" t="s">
        <v>136</v>
      </c>
      <c r="E183" s="1">
        <v>55</v>
      </c>
      <c r="F183" s="1" t="s">
        <v>245</v>
      </c>
      <c r="G183" s="1" t="s">
        <v>243</v>
      </c>
      <c r="H183" s="1">
        <v>0</v>
      </c>
      <c r="I183" s="2" t="s">
        <v>242</v>
      </c>
      <c r="J183" s="1" t="s">
        <v>367</v>
      </c>
    </row>
    <row r="184" spans="1:10" x14ac:dyDescent="0.25">
      <c r="A184" s="1">
        <v>8</v>
      </c>
      <c r="B184" s="1" t="s">
        <v>12</v>
      </c>
      <c r="C184" s="1" t="s">
        <v>45</v>
      </c>
      <c r="D184" s="1" t="s">
        <v>65</v>
      </c>
      <c r="E184" s="1">
        <v>61</v>
      </c>
      <c r="F184" s="1" t="s">
        <v>245</v>
      </c>
      <c r="G184" s="1" t="s">
        <v>243</v>
      </c>
      <c r="H184" s="1">
        <v>0</v>
      </c>
      <c r="I184" s="2" t="s">
        <v>242</v>
      </c>
      <c r="J184" s="1" t="s">
        <v>367</v>
      </c>
    </row>
    <row r="185" spans="1:10" x14ac:dyDescent="0.25">
      <c r="A185" s="1">
        <v>8</v>
      </c>
      <c r="B185" s="1" t="s">
        <v>12</v>
      </c>
      <c r="C185" s="1" t="s">
        <v>45</v>
      </c>
      <c r="D185" s="1" t="s">
        <v>342</v>
      </c>
      <c r="E185" s="1">
        <v>64</v>
      </c>
      <c r="F185" s="1" t="s">
        <v>245</v>
      </c>
      <c r="G185" s="1" t="s">
        <v>243</v>
      </c>
      <c r="H185" s="1">
        <v>0</v>
      </c>
      <c r="I185" s="2" t="s">
        <v>242</v>
      </c>
      <c r="J185" s="1" t="s">
        <v>367</v>
      </c>
    </row>
    <row r="186" spans="1:10" x14ac:dyDescent="0.25">
      <c r="A186" s="1">
        <v>8</v>
      </c>
      <c r="B186" s="1" t="s">
        <v>19</v>
      </c>
      <c r="C186" s="1" t="s">
        <v>38</v>
      </c>
      <c r="D186" s="1" t="s">
        <v>53</v>
      </c>
      <c r="E186" s="1">
        <v>23</v>
      </c>
      <c r="F186" s="1" t="s">
        <v>244</v>
      </c>
      <c r="G186" s="1" t="s">
        <v>7</v>
      </c>
      <c r="H186" s="1" t="s">
        <v>15</v>
      </c>
      <c r="I186" s="2" t="s">
        <v>220</v>
      </c>
      <c r="J186" s="1" t="s">
        <v>366</v>
      </c>
    </row>
    <row r="187" spans="1:10" x14ac:dyDescent="0.25">
      <c r="A187" s="1">
        <v>8</v>
      </c>
      <c r="B187" s="1" t="s">
        <v>19</v>
      </c>
      <c r="C187" s="1" t="s">
        <v>38</v>
      </c>
      <c r="D187" s="1" t="s">
        <v>67</v>
      </c>
      <c r="E187" s="1">
        <v>94</v>
      </c>
      <c r="F187" s="1" t="s">
        <v>245</v>
      </c>
      <c r="G187" s="1" t="s">
        <v>8</v>
      </c>
      <c r="H187" s="1" t="s">
        <v>16</v>
      </c>
      <c r="I187" s="2" t="s">
        <v>221</v>
      </c>
      <c r="J187" s="1" t="s">
        <v>366</v>
      </c>
    </row>
    <row r="188" spans="1:10" x14ac:dyDescent="0.25">
      <c r="A188" s="1">
        <v>8</v>
      </c>
      <c r="B188" s="1" t="s">
        <v>38</v>
      </c>
      <c r="C188" s="1" t="s">
        <v>19</v>
      </c>
      <c r="D188" s="1" t="s">
        <v>40</v>
      </c>
      <c r="E188" s="1">
        <v>30</v>
      </c>
      <c r="F188" s="1" t="s">
        <v>244</v>
      </c>
      <c r="G188" s="1" t="s">
        <v>7</v>
      </c>
      <c r="H188" s="1" t="s">
        <v>17</v>
      </c>
      <c r="I188" s="2" t="s">
        <v>251</v>
      </c>
      <c r="J188" s="1" t="s">
        <v>367</v>
      </c>
    </row>
    <row r="189" spans="1:10" x14ac:dyDescent="0.25">
      <c r="A189" s="1">
        <v>8</v>
      </c>
      <c r="B189" s="1" t="s">
        <v>38</v>
      </c>
      <c r="C189" s="1" t="s">
        <v>19</v>
      </c>
      <c r="D189" s="1" t="s">
        <v>125</v>
      </c>
      <c r="E189" s="1">
        <v>60</v>
      </c>
      <c r="F189" s="1" t="s">
        <v>245</v>
      </c>
      <c r="G189" s="1" t="s">
        <v>7</v>
      </c>
      <c r="H189" s="1" t="s">
        <v>17</v>
      </c>
      <c r="I189" s="2" t="s">
        <v>252</v>
      </c>
      <c r="J189" s="1" t="s">
        <v>367</v>
      </c>
    </row>
    <row r="190" spans="1:10" x14ac:dyDescent="0.25">
      <c r="A190" s="1">
        <v>8</v>
      </c>
      <c r="B190" s="1" t="s">
        <v>38</v>
      </c>
      <c r="C190" s="1" t="s">
        <v>19</v>
      </c>
      <c r="D190" s="1" t="s">
        <v>103</v>
      </c>
      <c r="E190" s="1">
        <v>95</v>
      </c>
      <c r="F190" s="1" t="s">
        <v>245</v>
      </c>
      <c r="G190" s="1" t="s">
        <v>8</v>
      </c>
      <c r="H190" s="1" t="s">
        <v>15</v>
      </c>
      <c r="I190" s="2" t="s">
        <v>253</v>
      </c>
      <c r="J190" s="1" t="s">
        <v>367</v>
      </c>
    </row>
    <row r="191" spans="1:10" x14ac:dyDescent="0.25">
      <c r="A191" s="1">
        <v>8</v>
      </c>
      <c r="B191" s="1" t="s">
        <v>23</v>
      </c>
      <c r="C191" s="1" t="s">
        <v>13</v>
      </c>
      <c r="D191" s="1" t="s">
        <v>25</v>
      </c>
      <c r="E191" s="1">
        <v>37</v>
      </c>
      <c r="F191" s="1" t="s">
        <v>244</v>
      </c>
      <c r="G191" s="1" t="s">
        <v>7</v>
      </c>
      <c r="H191" s="1" t="s">
        <v>17</v>
      </c>
      <c r="I191" s="2" t="s">
        <v>294</v>
      </c>
      <c r="J191" s="1" t="s">
        <v>366</v>
      </c>
    </row>
    <row r="192" spans="1:10" x14ac:dyDescent="0.25">
      <c r="A192" s="1">
        <v>8</v>
      </c>
      <c r="B192" s="1" t="s">
        <v>23</v>
      </c>
      <c r="C192" s="1" t="s">
        <v>13</v>
      </c>
      <c r="D192" s="1" t="s">
        <v>25</v>
      </c>
      <c r="E192" s="1">
        <v>48</v>
      </c>
      <c r="F192" s="1" t="s">
        <v>245</v>
      </c>
      <c r="G192" s="1" t="s">
        <v>7</v>
      </c>
      <c r="H192" s="1" t="s">
        <v>16</v>
      </c>
      <c r="I192" s="2" t="s">
        <v>295</v>
      </c>
      <c r="J192" s="1" t="s">
        <v>366</v>
      </c>
    </row>
    <row r="193" spans="1:10" x14ac:dyDescent="0.25">
      <c r="A193" s="1">
        <v>8</v>
      </c>
      <c r="B193" s="1" t="s">
        <v>23</v>
      </c>
      <c r="C193" s="1" t="s">
        <v>13</v>
      </c>
      <c r="D193" s="1" t="s">
        <v>55</v>
      </c>
      <c r="E193" s="1">
        <v>85</v>
      </c>
      <c r="F193" s="1" t="s">
        <v>245</v>
      </c>
      <c r="G193" s="1" t="s">
        <v>7</v>
      </c>
      <c r="H193" s="1" t="s">
        <v>17</v>
      </c>
      <c r="I193" s="2" t="s">
        <v>296</v>
      </c>
      <c r="J193" s="1" t="s">
        <v>366</v>
      </c>
    </row>
    <row r="194" spans="1:10" x14ac:dyDescent="0.25">
      <c r="A194" s="1">
        <v>8</v>
      </c>
      <c r="B194" s="1" t="s">
        <v>13</v>
      </c>
      <c r="C194" s="1" t="s">
        <v>23</v>
      </c>
      <c r="D194" s="1" t="s">
        <v>126</v>
      </c>
      <c r="E194" s="1">
        <v>24</v>
      </c>
      <c r="F194" s="1" t="s">
        <v>244</v>
      </c>
      <c r="G194" s="1" t="s">
        <v>6</v>
      </c>
      <c r="H194" s="1" t="s">
        <v>15</v>
      </c>
      <c r="I194" s="2" t="s">
        <v>255</v>
      </c>
      <c r="J194" s="1" t="s">
        <v>367</v>
      </c>
    </row>
    <row r="195" spans="1:10" x14ac:dyDescent="0.25">
      <c r="A195" s="1">
        <v>8</v>
      </c>
      <c r="B195" s="1" t="s">
        <v>13</v>
      </c>
      <c r="C195" s="1" t="s">
        <v>23</v>
      </c>
      <c r="D195" s="1" t="s">
        <v>71</v>
      </c>
      <c r="E195" s="1">
        <v>69</v>
      </c>
      <c r="F195" s="1" t="s">
        <v>245</v>
      </c>
      <c r="G195" s="1" t="s">
        <v>8</v>
      </c>
      <c r="H195" s="1" t="s">
        <v>15</v>
      </c>
      <c r="I195" s="2" t="s">
        <v>256</v>
      </c>
      <c r="J195" s="1" t="s">
        <v>367</v>
      </c>
    </row>
    <row r="196" spans="1:10" x14ac:dyDescent="0.25">
      <c r="A196" s="1">
        <v>8</v>
      </c>
      <c r="B196" s="1" t="s">
        <v>13</v>
      </c>
      <c r="C196" s="1" t="s">
        <v>23</v>
      </c>
      <c r="D196" s="1" t="s">
        <v>99</v>
      </c>
      <c r="E196" s="1">
        <v>70</v>
      </c>
      <c r="F196" s="1" t="s">
        <v>245</v>
      </c>
      <c r="G196" s="1" t="s">
        <v>7</v>
      </c>
      <c r="H196" s="1" t="s">
        <v>15</v>
      </c>
      <c r="I196" s="2" t="s">
        <v>257</v>
      </c>
      <c r="J196" s="1" t="s">
        <v>367</v>
      </c>
    </row>
    <row r="197" spans="1:10" x14ac:dyDescent="0.25">
      <c r="A197" s="1">
        <v>8</v>
      </c>
      <c r="B197" s="1" t="s">
        <v>13</v>
      </c>
      <c r="C197" s="1" t="s">
        <v>23</v>
      </c>
      <c r="D197" s="1" t="s">
        <v>99</v>
      </c>
      <c r="E197" s="1">
        <v>75</v>
      </c>
      <c r="F197" s="1" t="s">
        <v>245</v>
      </c>
      <c r="G197" s="1" t="s">
        <v>7</v>
      </c>
      <c r="H197" s="1" t="s">
        <v>15</v>
      </c>
      <c r="I197" s="2" t="s">
        <v>258</v>
      </c>
      <c r="J197" s="1" t="s">
        <v>367</v>
      </c>
    </row>
    <row r="198" spans="1:10" x14ac:dyDescent="0.25">
      <c r="A198" s="1">
        <v>8</v>
      </c>
      <c r="B198" s="1" t="s">
        <v>20</v>
      </c>
      <c r="C198" s="1" t="s">
        <v>33</v>
      </c>
      <c r="D198" s="1" t="s">
        <v>118</v>
      </c>
      <c r="E198" s="1">
        <v>5</v>
      </c>
      <c r="F198" s="1" t="s">
        <v>244</v>
      </c>
      <c r="G198" s="1" t="s">
        <v>243</v>
      </c>
      <c r="H198" s="1">
        <v>0</v>
      </c>
      <c r="I198" s="2" t="s">
        <v>242</v>
      </c>
      <c r="J198" s="1" t="s">
        <v>366</v>
      </c>
    </row>
    <row r="199" spans="1:10" x14ac:dyDescent="0.25">
      <c r="A199" s="1">
        <v>8</v>
      </c>
      <c r="B199" s="1" t="s">
        <v>20</v>
      </c>
      <c r="C199" s="1" t="s">
        <v>33</v>
      </c>
      <c r="D199" s="1" t="s">
        <v>127</v>
      </c>
      <c r="E199" s="1">
        <v>52</v>
      </c>
      <c r="F199" s="1" t="s">
        <v>245</v>
      </c>
      <c r="G199" s="1" t="s">
        <v>243</v>
      </c>
      <c r="H199" s="1">
        <v>0</v>
      </c>
      <c r="I199" s="2" t="s">
        <v>242</v>
      </c>
      <c r="J199" s="1" t="s">
        <v>366</v>
      </c>
    </row>
    <row r="200" spans="1:10" x14ac:dyDescent="0.25">
      <c r="A200" s="1">
        <v>8</v>
      </c>
      <c r="B200" s="1" t="s">
        <v>33</v>
      </c>
      <c r="C200" s="1" t="s">
        <v>20</v>
      </c>
      <c r="D200" s="1" t="s">
        <v>35</v>
      </c>
      <c r="E200" s="1">
        <v>31</v>
      </c>
      <c r="F200" s="1" t="s">
        <v>244</v>
      </c>
      <c r="G200" s="1" t="s">
        <v>243</v>
      </c>
      <c r="H200" s="1">
        <v>0</v>
      </c>
      <c r="I200" s="2" t="s">
        <v>242</v>
      </c>
      <c r="J200" s="1" t="s">
        <v>367</v>
      </c>
    </row>
    <row r="201" spans="1:10" x14ac:dyDescent="0.25">
      <c r="A201" s="1">
        <v>8</v>
      </c>
      <c r="B201" s="1" t="s">
        <v>33</v>
      </c>
      <c r="C201" s="1" t="s">
        <v>20</v>
      </c>
      <c r="D201" s="1" t="s">
        <v>128</v>
      </c>
      <c r="E201" s="1">
        <v>84</v>
      </c>
      <c r="F201" s="1" t="s">
        <v>245</v>
      </c>
      <c r="G201" s="1" t="s">
        <v>243</v>
      </c>
      <c r="H201" s="1">
        <v>0</v>
      </c>
      <c r="I201" s="2" t="s">
        <v>242</v>
      </c>
      <c r="J201" s="1" t="s">
        <v>367</v>
      </c>
    </row>
    <row r="202" spans="1:10" x14ac:dyDescent="0.25">
      <c r="A202" s="1">
        <v>8</v>
      </c>
      <c r="B202" s="1" t="s">
        <v>39</v>
      </c>
      <c r="C202" s="1" t="s">
        <v>30</v>
      </c>
      <c r="D202" s="1" t="s">
        <v>129</v>
      </c>
      <c r="E202" s="1">
        <v>81</v>
      </c>
      <c r="F202" s="1" t="s">
        <v>245</v>
      </c>
      <c r="G202" s="1" t="s">
        <v>243</v>
      </c>
      <c r="H202" s="1">
        <v>0</v>
      </c>
      <c r="I202" s="2" t="s">
        <v>242</v>
      </c>
      <c r="J202" s="1" t="s">
        <v>367</v>
      </c>
    </row>
    <row r="203" spans="1:10" x14ac:dyDescent="0.25">
      <c r="A203" s="1">
        <v>8</v>
      </c>
      <c r="B203" s="1" t="s">
        <v>22</v>
      </c>
      <c r="C203" s="1" t="s">
        <v>26</v>
      </c>
      <c r="D203" s="1" t="s">
        <v>130</v>
      </c>
      <c r="E203" s="1">
        <v>90</v>
      </c>
      <c r="F203" s="1" t="s">
        <v>245</v>
      </c>
      <c r="G203" s="1" t="s">
        <v>8</v>
      </c>
      <c r="H203" s="1" t="s">
        <v>16</v>
      </c>
      <c r="I203" s="2" t="s">
        <v>332</v>
      </c>
      <c r="J203" s="1" t="s">
        <v>366</v>
      </c>
    </row>
    <row r="204" spans="1:10" x14ac:dyDescent="0.25">
      <c r="A204" s="1">
        <v>8</v>
      </c>
      <c r="B204" s="1" t="s">
        <v>26</v>
      </c>
      <c r="C204" s="1" t="s">
        <v>22</v>
      </c>
      <c r="D204" s="1" t="s">
        <v>73</v>
      </c>
      <c r="E204" s="1">
        <v>36</v>
      </c>
      <c r="F204" s="1" t="s">
        <v>244</v>
      </c>
      <c r="G204" s="1" t="s">
        <v>8</v>
      </c>
      <c r="H204" s="1" t="s">
        <v>16</v>
      </c>
      <c r="I204" s="2" t="s">
        <v>319</v>
      </c>
      <c r="J204" s="1" t="s">
        <v>367</v>
      </c>
    </row>
    <row r="205" spans="1:10" x14ac:dyDescent="0.25">
      <c r="A205" s="1">
        <v>8</v>
      </c>
      <c r="B205" s="1" t="s">
        <v>46</v>
      </c>
      <c r="C205" s="1" t="s">
        <v>29</v>
      </c>
      <c r="D205" s="1" t="s">
        <v>131</v>
      </c>
      <c r="E205" s="1">
        <v>92</v>
      </c>
      <c r="F205" s="1" t="s">
        <v>245</v>
      </c>
      <c r="G205" s="1" t="s">
        <v>243</v>
      </c>
      <c r="H205" s="1">
        <v>0</v>
      </c>
      <c r="I205" s="2" t="s">
        <v>242</v>
      </c>
      <c r="J205" s="1" t="s">
        <v>366</v>
      </c>
    </row>
    <row r="206" spans="1:10" x14ac:dyDescent="0.25">
      <c r="A206" s="1">
        <v>8</v>
      </c>
      <c r="B206" s="1" t="s">
        <v>29</v>
      </c>
      <c r="C206" s="1" t="s">
        <v>46</v>
      </c>
      <c r="D206" s="1" t="s">
        <v>85</v>
      </c>
      <c r="E206" s="1">
        <v>30</v>
      </c>
      <c r="F206" s="1" t="s">
        <v>244</v>
      </c>
      <c r="G206" s="1" t="s">
        <v>243</v>
      </c>
      <c r="H206" s="1">
        <v>0</v>
      </c>
      <c r="I206" s="2" t="s">
        <v>242</v>
      </c>
      <c r="J206" s="1" t="s">
        <v>367</v>
      </c>
    </row>
    <row r="207" spans="1:10" x14ac:dyDescent="0.25">
      <c r="A207" s="1">
        <v>8</v>
      </c>
      <c r="B207" s="1" t="s">
        <v>29</v>
      </c>
      <c r="C207" s="1" t="s">
        <v>46</v>
      </c>
      <c r="D207" s="1" t="s">
        <v>132</v>
      </c>
      <c r="E207" s="1">
        <v>88</v>
      </c>
      <c r="F207" s="1" t="s">
        <v>245</v>
      </c>
      <c r="G207" s="1" t="s">
        <v>243</v>
      </c>
      <c r="H207" s="1">
        <v>0</v>
      </c>
      <c r="I207" s="2" t="s">
        <v>242</v>
      </c>
      <c r="J207" s="1" t="s">
        <v>367</v>
      </c>
    </row>
    <row r="208" spans="1:10" x14ac:dyDescent="0.25">
      <c r="A208" s="1">
        <v>8</v>
      </c>
      <c r="B208" s="1" t="s">
        <v>30</v>
      </c>
      <c r="C208" s="1" t="s">
        <v>39</v>
      </c>
      <c r="D208" s="1" t="s">
        <v>78</v>
      </c>
      <c r="E208" s="1">
        <v>37</v>
      </c>
      <c r="F208" s="1" t="s">
        <v>244</v>
      </c>
      <c r="G208" s="1" t="s">
        <v>243</v>
      </c>
      <c r="H208" s="1">
        <v>0</v>
      </c>
      <c r="I208" s="2" t="s">
        <v>242</v>
      </c>
      <c r="J208" s="1" t="s">
        <v>366</v>
      </c>
    </row>
    <row r="209" spans="1:10" x14ac:dyDescent="0.25">
      <c r="A209" s="1">
        <v>9</v>
      </c>
      <c r="B209" s="1" t="s">
        <v>30</v>
      </c>
      <c r="C209" s="1" t="s">
        <v>45</v>
      </c>
      <c r="D209" s="1" t="s">
        <v>59</v>
      </c>
      <c r="E209" s="1">
        <v>38</v>
      </c>
      <c r="F209" s="1" t="s">
        <v>244</v>
      </c>
      <c r="G209" s="1" t="s">
        <v>8</v>
      </c>
      <c r="H209" s="1" t="s">
        <v>16</v>
      </c>
      <c r="I209" s="2" t="s">
        <v>302</v>
      </c>
      <c r="J209" s="1" t="s">
        <v>367</v>
      </c>
    </row>
    <row r="210" spans="1:10" x14ac:dyDescent="0.25">
      <c r="A210" s="1">
        <v>9</v>
      </c>
      <c r="B210" s="1" t="s">
        <v>12</v>
      </c>
      <c r="C210" s="1" t="s">
        <v>23</v>
      </c>
      <c r="D210" s="1" t="s">
        <v>342</v>
      </c>
      <c r="E210" s="1">
        <v>34</v>
      </c>
      <c r="F210" s="1" t="s">
        <v>244</v>
      </c>
      <c r="G210" s="1" t="s">
        <v>243</v>
      </c>
      <c r="H210" s="1">
        <v>0</v>
      </c>
      <c r="I210" s="2" t="s">
        <v>242</v>
      </c>
      <c r="J210" s="1" t="s">
        <v>366</v>
      </c>
    </row>
    <row r="211" spans="1:10" x14ac:dyDescent="0.25">
      <c r="A211" s="1">
        <v>9</v>
      </c>
      <c r="B211" s="1" t="s">
        <v>12</v>
      </c>
      <c r="C211" s="1" t="s">
        <v>23</v>
      </c>
      <c r="D211" s="1" t="s">
        <v>133</v>
      </c>
      <c r="E211" s="1">
        <v>80</v>
      </c>
      <c r="F211" s="1" t="s">
        <v>245</v>
      </c>
      <c r="G211" s="1" t="s">
        <v>243</v>
      </c>
      <c r="H211" s="1">
        <v>0</v>
      </c>
      <c r="I211" s="2" t="s">
        <v>242</v>
      </c>
      <c r="J211" s="1" t="s">
        <v>366</v>
      </c>
    </row>
    <row r="212" spans="1:10" x14ac:dyDescent="0.25">
      <c r="A212" s="1">
        <v>9</v>
      </c>
      <c r="B212" s="1" t="s">
        <v>23</v>
      </c>
      <c r="C212" s="1" t="s">
        <v>12</v>
      </c>
      <c r="D212" s="1" t="s">
        <v>25</v>
      </c>
      <c r="E212" s="1">
        <v>45</v>
      </c>
      <c r="F212" s="1" t="s">
        <v>244</v>
      </c>
      <c r="G212" s="1" t="s">
        <v>7</v>
      </c>
      <c r="H212" s="1" t="s">
        <v>17</v>
      </c>
      <c r="I212" s="2" t="s">
        <v>288</v>
      </c>
      <c r="J212" s="1" t="s">
        <v>367</v>
      </c>
    </row>
    <row r="213" spans="1:10" x14ac:dyDescent="0.25">
      <c r="A213" s="1">
        <v>9</v>
      </c>
      <c r="B213" s="1" t="s">
        <v>23</v>
      </c>
      <c r="C213" s="1" t="s">
        <v>12</v>
      </c>
      <c r="D213" s="1" t="s">
        <v>55</v>
      </c>
      <c r="E213" s="1">
        <v>85</v>
      </c>
      <c r="F213" s="1" t="s">
        <v>245</v>
      </c>
      <c r="G213" s="1" t="s">
        <v>7</v>
      </c>
      <c r="H213" s="1" t="s">
        <v>17</v>
      </c>
      <c r="I213" s="2" t="s">
        <v>289</v>
      </c>
      <c r="J213" s="1" t="s">
        <v>367</v>
      </c>
    </row>
    <row r="214" spans="1:10" x14ac:dyDescent="0.25">
      <c r="A214" s="1">
        <v>9</v>
      </c>
      <c r="B214" s="1" t="s">
        <v>13</v>
      </c>
      <c r="C214" s="1" t="s">
        <v>19</v>
      </c>
      <c r="D214" s="1" t="s">
        <v>71</v>
      </c>
      <c r="E214" s="1">
        <v>68</v>
      </c>
      <c r="F214" s="1" t="s">
        <v>245</v>
      </c>
      <c r="G214" s="1" t="s">
        <v>7</v>
      </c>
      <c r="H214" s="1" t="s">
        <v>15</v>
      </c>
      <c r="I214" s="2" t="s">
        <v>254</v>
      </c>
      <c r="J214" s="1" t="s">
        <v>366</v>
      </c>
    </row>
    <row r="215" spans="1:10" x14ac:dyDescent="0.25">
      <c r="A215" s="1">
        <v>9</v>
      </c>
      <c r="B215" s="1" t="s">
        <v>19</v>
      </c>
      <c r="C215" s="1" t="s">
        <v>13</v>
      </c>
      <c r="D215" s="1" t="s">
        <v>124</v>
      </c>
      <c r="E215" s="1">
        <v>76</v>
      </c>
      <c r="F215" s="1" t="s">
        <v>245</v>
      </c>
      <c r="G215" s="1" t="s">
        <v>7</v>
      </c>
      <c r="H215" s="1" t="s">
        <v>17</v>
      </c>
      <c r="I215" s="2" t="s">
        <v>224</v>
      </c>
      <c r="J215" s="1" t="s">
        <v>367</v>
      </c>
    </row>
    <row r="216" spans="1:10" x14ac:dyDescent="0.25">
      <c r="A216" s="1">
        <v>9</v>
      </c>
      <c r="B216" s="1" t="s">
        <v>26</v>
      </c>
      <c r="C216" s="1" t="s">
        <v>46</v>
      </c>
      <c r="D216" s="1" t="s">
        <v>116</v>
      </c>
      <c r="E216" s="1">
        <v>14</v>
      </c>
      <c r="F216" s="1" t="s">
        <v>244</v>
      </c>
      <c r="G216" s="1" t="s">
        <v>7</v>
      </c>
      <c r="H216" s="1" t="s">
        <v>15</v>
      </c>
      <c r="I216" s="2" t="s">
        <v>315</v>
      </c>
      <c r="J216" s="1" t="s">
        <v>366</v>
      </c>
    </row>
    <row r="217" spans="1:10" x14ac:dyDescent="0.25">
      <c r="A217" s="1">
        <v>9</v>
      </c>
      <c r="B217" s="1" t="s">
        <v>26</v>
      </c>
      <c r="C217" s="1" t="s">
        <v>46</v>
      </c>
      <c r="D217" s="1" t="s">
        <v>59</v>
      </c>
      <c r="E217" s="1">
        <v>44</v>
      </c>
      <c r="F217" s="1" t="s">
        <v>244</v>
      </c>
      <c r="G217" s="1" t="s">
        <v>7</v>
      </c>
      <c r="H217" s="1" t="s">
        <v>15</v>
      </c>
      <c r="I217" s="2" t="s">
        <v>316</v>
      </c>
      <c r="J217" s="1" t="s">
        <v>366</v>
      </c>
    </row>
    <row r="218" spans="1:10" x14ac:dyDescent="0.25">
      <c r="A218" s="1">
        <v>9</v>
      </c>
      <c r="B218" s="1" t="s">
        <v>26</v>
      </c>
      <c r="C218" s="1" t="s">
        <v>46</v>
      </c>
      <c r="D218" s="1" t="s">
        <v>134</v>
      </c>
      <c r="E218" s="1">
        <v>61</v>
      </c>
      <c r="F218" s="1" t="s">
        <v>245</v>
      </c>
      <c r="G218" s="1" t="s">
        <v>7</v>
      </c>
      <c r="H218" s="1" t="s">
        <v>15</v>
      </c>
      <c r="I218" s="2" t="s">
        <v>317</v>
      </c>
      <c r="J218" s="1" t="s">
        <v>366</v>
      </c>
    </row>
    <row r="219" spans="1:10" x14ac:dyDescent="0.25">
      <c r="A219" s="1">
        <v>9</v>
      </c>
      <c r="B219" s="1" t="s">
        <v>26</v>
      </c>
      <c r="C219" s="1" t="s">
        <v>46</v>
      </c>
      <c r="D219" s="1" t="s">
        <v>58</v>
      </c>
      <c r="E219" s="1">
        <v>89</v>
      </c>
      <c r="F219" s="1" t="s">
        <v>245</v>
      </c>
      <c r="G219" s="1" t="s">
        <v>8</v>
      </c>
      <c r="H219" s="1" t="s">
        <v>16</v>
      </c>
      <c r="I219" s="2" t="s">
        <v>318</v>
      </c>
      <c r="J219" s="1" t="s">
        <v>366</v>
      </c>
    </row>
    <row r="220" spans="1:10" x14ac:dyDescent="0.25">
      <c r="A220" s="1">
        <v>9</v>
      </c>
      <c r="B220" s="1" t="s">
        <v>45</v>
      </c>
      <c r="C220" s="1" t="s">
        <v>30</v>
      </c>
      <c r="D220" s="1" t="s">
        <v>135</v>
      </c>
      <c r="E220" s="1">
        <v>2</v>
      </c>
      <c r="F220" s="1" t="s">
        <v>244</v>
      </c>
      <c r="G220" s="1" t="s">
        <v>7</v>
      </c>
      <c r="H220" s="1" t="s">
        <v>15</v>
      </c>
      <c r="I220" s="2" t="s">
        <v>337</v>
      </c>
      <c r="J220" s="1" t="s">
        <v>366</v>
      </c>
    </row>
    <row r="221" spans="1:10" x14ac:dyDescent="0.25">
      <c r="A221" s="1">
        <v>9</v>
      </c>
      <c r="B221" s="1" t="s">
        <v>45</v>
      </c>
      <c r="C221" s="1" t="s">
        <v>30</v>
      </c>
      <c r="D221" s="1" t="s">
        <v>48</v>
      </c>
      <c r="E221" s="1">
        <v>45</v>
      </c>
      <c r="F221" s="1" t="s">
        <v>244</v>
      </c>
      <c r="G221" s="1" t="s">
        <v>7</v>
      </c>
      <c r="H221" s="1" t="s">
        <v>15</v>
      </c>
      <c r="I221" s="2" t="s">
        <v>338</v>
      </c>
      <c r="J221" s="1" t="s">
        <v>366</v>
      </c>
    </row>
    <row r="222" spans="1:10" x14ac:dyDescent="0.25">
      <c r="A222" s="1">
        <v>9</v>
      </c>
      <c r="B222" s="1" t="s">
        <v>45</v>
      </c>
      <c r="C222" s="1" t="s">
        <v>30</v>
      </c>
      <c r="D222" s="1" t="s">
        <v>137</v>
      </c>
      <c r="E222" s="1">
        <v>90</v>
      </c>
      <c r="F222" s="1" t="s">
        <v>245</v>
      </c>
      <c r="G222" s="1" t="s">
        <v>8</v>
      </c>
      <c r="H222" s="1" t="s">
        <v>16</v>
      </c>
      <c r="I222" s="2" t="s">
        <v>339</v>
      </c>
      <c r="J222" s="1" t="s">
        <v>366</v>
      </c>
    </row>
    <row r="223" spans="1:10" x14ac:dyDescent="0.25">
      <c r="A223" s="1">
        <v>9</v>
      </c>
      <c r="B223" s="1" t="s">
        <v>34</v>
      </c>
      <c r="C223" s="1" t="s">
        <v>39</v>
      </c>
      <c r="D223" s="1" t="s">
        <v>138</v>
      </c>
      <c r="E223" s="1">
        <v>16</v>
      </c>
      <c r="F223" s="1" t="s">
        <v>244</v>
      </c>
      <c r="G223" s="1" t="s">
        <v>7</v>
      </c>
      <c r="H223" s="1" t="s">
        <v>15</v>
      </c>
      <c r="I223" s="2" t="s">
        <v>268</v>
      </c>
      <c r="J223" s="1" t="s">
        <v>367</v>
      </c>
    </row>
    <row r="224" spans="1:10" x14ac:dyDescent="0.25">
      <c r="A224" s="1">
        <v>9</v>
      </c>
      <c r="B224" s="1" t="s">
        <v>33</v>
      </c>
      <c r="C224" s="1" t="s">
        <v>22</v>
      </c>
      <c r="D224" s="1" t="s">
        <v>36</v>
      </c>
      <c r="E224" s="1">
        <v>7</v>
      </c>
      <c r="F224" s="1" t="s">
        <v>244</v>
      </c>
      <c r="G224" s="1" t="s">
        <v>243</v>
      </c>
      <c r="H224" s="1">
        <v>0</v>
      </c>
      <c r="I224" s="2" t="s">
        <v>242</v>
      </c>
      <c r="J224" s="1" t="s">
        <v>366</v>
      </c>
    </row>
    <row r="225" spans="1:10" x14ac:dyDescent="0.25">
      <c r="A225" s="1">
        <v>9</v>
      </c>
      <c r="B225" s="1" t="s">
        <v>33</v>
      </c>
      <c r="C225" s="1" t="s">
        <v>22</v>
      </c>
      <c r="D225" s="1" t="s">
        <v>128</v>
      </c>
      <c r="E225" s="1">
        <v>27</v>
      </c>
      <c r="F225" s="1" t="s">
        <v>244</v>
      </c>
      <c r="G225" s="1" t="s">
        <v>243</v>
      </c>
      <c r="H225" s="1">
        <v>0</v>
      </c>
      <c r="I225" s="2" t="s">
        <v>242</v>
      </c>
      <c r="J225" s="1" t="s">
        <v>366</v>
      </c>
    </row>
    <row r="226" spans="1:10" x14ac:dyDescent="0.25">
      <c r="A226" s="1">
        <v>9</v>
      </c>
      <c r="B226" s="1" t="s">
        <v>33</v>
      </c>
      <c r="C226" s="1" t="s">
        <v>22</v>
      </c>
      <c r="D226" s="1" t="s">
        <v>84</v>
      </c>
      <c r="E226" s="1">
        <v>64</v>
      </c>
      <c r="F226" s="1" t="s">
        <v>245</v>
      </c>
      <c r="G226" s="1" t="s">
        <v>243</v>
      </c>
      <c r="H226" s="1">
        <v>0</v>
      </c>
      <c r="I226" s="2" t="s">
        <v>242</v>
      </c>
      <c r="J226" s="1" t="s">
        <v>366</v>
      </c>
    </row>
    <row r="227" spans="1:10" x14ac:dyDescent="0.25">
      <c r="A227" s="1">
        <v>9</v>
      </c>
      <c r="B227" s="1" t="s">
        <v>33</v>
      </c>
      <c r="C227" s="1" t="s">
        <v>22</v>
      </c>
      <c r="D227" s="1" t="s">
        <v>140</v>
      </c>
      <c r="E227" s="1">
        <v>94</v>
      </c>
      <c r="F227" s="1" t="s">
        <v>245</v>
      </c>
      <c r="G227" s="1" t="s">
        <v>243</v>
      </c>
      <c r="H227" s="1">
        <v>0</v>
      </c>
      <c r="I227" s="2" t="s">
        <v>242</v>
      </c>
      <c r="J227" s="1" t="s">
        <v>366</v>
      </c>
    </row>
    <row r="228" spans="1:10" x14ac:dyDescent="0.25">
      <c r="A228" s="1">
        <v>9</v>
      </c>
      <c r="B228" s="1" t="s">
        <v>20</v>
      </c>
      <c r="C228" s="1" t="s">
        <v>27</v>
      </c>
      <c r="D228" s="1" t="s">
        <v>63</v>
      </c>
      <c r="E228" s="1">
        <v>67</v>
      </c>
      <c r="F228" s="1" t="s">
        <v>245</v>
      </c>
      <c r="G228" s="1" t="s">
        <v>243</v>
      </c>
      <c r="H228" s="1">
        <v>0</v>
      </c>
      <c r="I228" s="2" t="s">
        <v>242</v>
      </c>
      <c r="J228" s="1" t="s">
        <v>367</v>
      </c>
    </row>
    <row r="229" spans="1:10" x14ac:dyDescent="0.25">
      <c r="A229" s="1">
        <v>9</v>
      </c>
      <c r="B229" s="1" t="s">
        <v>29</v>
      </c>
      <c r="C229" s="1" t="s">
        <v>38</v>
      </c>
      <c r="D229" s="1" t="s">
        <v>141</v>
      </c>
      <c r="E229" s="1">
        <v>80</v>
      </c>
      <c r="F229" s="1" t="s">
        <v>245</v>
      </c>
      <c r="G229" s="1" t="s">
        <v>243</v>
      </c>
      <c r="H229" s="1">
        <v>0</v>
      </c>
      <c r="I229" s="2" t="s">
        <v>242</v>
      </c>
      <c r="J229" s="1" t="s">
        <v>366</v>
      </c>
    </row>
    <row r="230" spans="1:10" x14ac:dyDescent="0.25">
      <c r="A230" s="1">
        <v>9</v>
      </c>
      <c r="B230" s="1" t="s">
        <v>29</v>
      </c>
      <c r="C230" s="1" t="s">
        <v>38</v>
      </c>
      <c r="D230" s="1" t="s">
        <v>31</v>
      </c>
      <c r="E230" s="1">
        <v>92</v>
      </c>
      <c r="F230" s="1" t="s">
        <v>245</v>
      </c>
      <c r="G230" s="1" t="s">
        <v>243</v>
      </c>
      <c r="H230" s="1">
        <v>0</v>
      </c>
      <c r="I230" s="2" t="s">
        <v>242</v>
      </c>
      <c r="J230" s="1" t="s">
        <v>366</v>
      </c>
    </row>
    <row r="231" spans="1:10" x14ac:dyDescent="0.25">
      <c r="A231" s="1">
        <v>9</v>
      </c>
      <c r="B231" s="1" t="s">
        <v>38</v>
      </c>
      <c r="C231" s="1" t="s">
        <v>29</v>
      </c>
      <c r="D231" s="1" t="s">
        <v>125</v>
      </c>
      <c r="E231" s="1">
        <v>10</v>
      </c>
      <c r="F231" s="1" t="s">
        <v>244</v>
      </c>
      <c r="G231" s="1" t="s">
        <v>243</v>
      </c>
      <c r="H231" s="1">
        <v>0</v>
      </c>
      <c r="I231" s="2" t="s">
        <v>242</v>
      </c>
      <c r="J231" s="1" t="s">
        <v>367</v>
      </c>
    </row>
    <row r="232" spans="1:10" x14ac:dyDescent="0.25">
      <c r="A232" s="1">
        <v>9</v>
      </c>
      <c r="B232" s="1" t="s">
        <v>38</v>
      </c>
      <c r="C232" s="1" t="s">
        <v>29</v>
      </c>
      <c r="D232" s="1" t="s">
        <v>142</v>
      </c>
      <c r="E232" s="1">
        <v>23</v>
      </c>
      <c r="F232" s="1" t="s">
        <v>244</v>
      </c>
      <c r="G232" s="1" t="s">
        <v>243</v>
      </c>
      <c r="H232" s="1">
        <v>0</v>
      </c>
      <c r="I232" s="2" t="s">
        <v>242</v>
      </c>
      <c r="J232" s="1" t="s">
        <v>367</v>
      </c>
    </row>
    <row r="233" spans="1:10" x14ac:dyDescent="0.25">
      <c r="A233" s="1">
        <v>9</v>
      </c>
      <c r="B233" s="1" t="s">
        <v>38</v>
      </c>
      <c r="C233" s="1" t="s">
        <v>29</v>
      </c>
      <c r="D233" s="1" t="s">
        <v>64</v>
      </c>
      <c r="E233" s="1">
        <v>34</v>
      </c>
      <c r="F233" s="1" t="s">
        <v>244</v>
      </c>
      <c r="G233" s="1" t="s">
        <v>243</v>
      </c>
      <c r="H233" s="1">
        <v>0</v>
      </c>
      <c r="I233" s="2" t="s">
        <v>242</v>
      </c>
      <c r="J233" s="1" t="s">
        <v>367</v>
      </c>
    </row>
    <row r="234" spans="1:10" x14ac:dyDescent="0.25">
      <c r="A234" s="1">
        <v>9</v>
      </c>
      <c r="B234" s="1" t="s">
        <v>38</v>
      </c>
      <c r="C234" s="1" t="s">
        <v>29</v>
      </c>
      <c r="D234" s="1" t="s">
        <v>143</v>
      </c>
      <c r="E234" s="1">
        <v>44</v>
      </c>
      <c r="F234" s="1" t="s">
        <v>244</v>
      </c>
      <c r="G234" s="1" t="s">
        <v>243</v>
      </c>
      <c r="H234" s="1">
        <v>0</v>
      </c>
      <c r="I234" s="2" t="s">
        <v>242</v>
      </c>
      <c r="J234" s="1" t="s">
        <v>367</v>
      </c>
    </row>
    <row r="235" spans="1:10" x14ac:dyDescent="0.25">
      <c r="A235" s="1">
        <v>9</v>
      </c>
      <c r="B235" s="1" t="s">
        <v>38</v>
      </c>
      <c r="C235" s="1" t="s">
        <v>29</v>
      </c>
      <c r="D235" s="1" t="s">
        <v>41</v>
      </c>
      <c r="E235" s="1">
        <v>49</v>
      </c>
      <c r="F235" s="1" t="s">
        <v>245</v>
      </c>
      <c r="G235" s="1" t="s">
        <v>243</v>
      </c>
      <c r="H235" s="1">
        <v>0</v>
      </c>
      <c r="I235" s="2" t="s">
        <v>242</v>
      </c>
      <c r="J235" s="1" t="s">
        <v>367</v>
      </c>
    </row>
    <row r="236" spans="1:10" x14ac:dyDescent="0.25">
      <c r="A236" s="1">
        <v>9</v>
      </c>
      <c r="B236" s="1" t="s">
        <v>38</v>
      </c>
      <c r="C236" s="1" t="s">
        <v>29</v>
      </c>
      <c r="D236" s="1" t="s">
        <v>41</v>
      </c>
      <c r="E236" s="1">
        <v>54</v>
      </c>
      <c r="F236" s="1" t="s">
        <v>245</v>
      </c>
      <c r="G236" s="1" t="s">
        <v>243</v>
      </c>
      <c r="H236" s="1">
        <v>0</v>
      </c>
      <c r="I236" s="2" t="s">
        <v>242</v>
      </c>
      <c r="J236" s="1" t="s">
        <v>367</v>
      </c>
    </row>
    <row r="237" spans="1:10" x14ac:dyDescent="0.25">
      <c r="A237" s="1">
        <v>9</v>
      </c>
      <c r="B237" s="1" t="s">
        <v>38</v>
      </c>
      <c r="C237" s="1" t="s">
        <v>29</v>
      </c>
      <c r="D237" s="1" t="s">
        <v>41</v>
      </c>
      <c r="E237" s="1">
        <v>88</v>
      </c>
      <c r="F237" s="1" t="s">
        <v>245</v>
      </c>
      <c r="G237" s="1" t="s">
        <v>243</v>
      </c>
      <c r="H237" s="1">
        <v>0</v>
      </c>
      <c r="I237" s="2" t="s">
        <v>242</v>
      </c>
      <c r="J237" s="1" t="s">
        <v>367</v>
      </c>
    </row>
    <row r="238" spans="1:10" x14ac:dyDescent="0.25">
      <c r="A238" s="1">
        <v>10</v>
      </c>
      <c r="B238" s="1" t="s">
        <v>30</v>
      </c>
      <c r="C238" s="1" t="s">
        <v>13</v>
      </c>
      <c r="D238" s="1" t="s">
        <v>32</v>
      </c>
      <c r="E238" s="1">
        <v>61</v>
      </c>
      <c r="F238" s="1" t="s">
        <v>245</v>
      </c>
      <c r="G238" s="1" t="s">
        <v>243</v>
      </c>
      <c r="H238" s="1">
        <v>0</v>
      </c>
      <c r="I238" s="2" t="s">
        <v>242</v>
      </c>
      <c r="J238" s="1" t="s">
        <v>366</v>
      </c>
    </row>
    <row r="239" spans="1:10" x14ac:dyDescent="0.25">
      <c r="A239" s="1">
        <v>10</v>
      </c>
      <c r="B239" s="1" t="s">
        <v>12</v>
      </c>
      <c r="C239" s="1" t="s">
        <v>39</v>
      </c>
      <c r="D239" s="1" t="s">
        <v>65</v>
      </c>
      <c r="E239" s="1">
        <v>64</v>
      </c>
      <c r="F239" s="1" t="s">
        <v>245</v>
      </c>
      <c r="G239" s="1" t="s">
        <v>243</v>
      </c>
      <c r="H239" s="1">
        <v>0</v>
      </c>
      <c r="I239" s="2" t="s">
        <v>242</v>
      </c>
      <c r="J239" s="1" t="s">
        <v>366</v>
      </c>
    </row>
    <row r="240" spans="1:10" x14ac:dyDescent="0.25">
      <c r="A240" s="1">
        <v>10</v>
      </c>
      <c r="B240" s="1" t="s">
        <v>12</v>
      </c>
      <c r="C240" s="1" t="s">
        <v>39</v>
      </c>
      <c r="D240" s="1" t="s">
        <v>342</v>
      </c>
      <c r="E240" s="1">
        <v>78</v>
      </c>
      <c r="F240" s="1" t="s">
        <v>245</v>
      </c>
      <c r="G240" s="1" t="s">
        <v>243</v>
      </c>
      <c r="H240" s="1">
        <v>0</v>
      </c>
      <c r="I240" s="2" t="s">
        <v>242</v>
      </c>
      <c r="J240" s="1" t="s">
        <v>366</v>
      </c>
    </row>
    <row r="241" spans="1:10" x14ac:dyDescent="0.25">
      <c r="A241" s="1">
        <v>10</v>
      </c>
      <c r="B241" s="1" t="s">
        <v>12</v>
      </c>
      <c r="C241" s="1" t="s">
        <v>39</v>
      </c>
      <c r="D241" s="1" t="s">
        <v>65</v>
      </c>
      <c r="E241" s="1">
        <v>82</v>
      </c>
      <c r="F241" s="1" t="s">
        <v>245</v>
      </c>
      <c r="G241" s="1" t="s">
        <v>243</v>
      </c>
      <c r="H241" s="1">
        <v>0</v>
      </c>
      <c r="I241" s="2" t="s">
        <v>242</v>
      </c>
      <c r="J241" s="1" t="s">
        <v>366</v>
      </c>
    </row>
    <row r="242" spans="1:10" x14ac:dyDescent="0.25">
      <c r="A242" s="1">
        <v>10</v>
      </c>
      <c r="B242" s="1" t="s">
        <v>12</v>
      </c>
      <c r="C242" s="1" t="s">
        <v>39</v>
      </c>
      <c r="D242" s="1" t="s">
        <v>144</v>
      </c>
      <c r="E242" s="1">
        <v>89</v>
      </c>
      <c r="F242" s="1" t="s">
        <v>245</v>
      </c>
      <c r="G242" s="1" t="s">
        <v>243</v>
      </c>
      <c r="H242" s="1">
        <v>0</v>
      </c>
      <c r="I242" s="2" t="s">
        <v>242</v>
      </c>
      <c r="J242" s="1" t="s">
        <v>366</v>
      </c>
    </row>
    <row r="243" spans="1:10" x14ac:dyDescent="0.25">
      <c r="A243" s="1">
        <v>10</v>
      </c>
      <c r="B243" s="1" t="s">
        <v>39</v>
      </c>
      <c r="C243" s="1" t="s">
        <v>12</v>
      </c>
      <c r="D243" s="1" t="s">
        <v>87</v>
      </c>
      <c r="E243" s="1">
        <v>27</v>
      </c>
      <c r="F243" s="1" t="s">
        <v>244</v>
      </c>
      <c r="G243" s="1" t="s">
        <v>243</v>
      </c>
      <c r="H243" s="1">
        <v>0</v>
      </c>
      <c r="I243" s="2" t="s">
        <v>242</v>
      </c>
      <c r="J243" s="1" t="s">
        <v>367</v>
      </c>
    </row>
    <row r="244" spans="1:10" x14ac:dyDescent="0.25">
      <c r="A244" s="1">
        <v>10</v>
      </c>
      <c r="B244" s="1" t="s">
        <v>19</v>
      </c>
      <c r="C244" s="1" t="s">
        <v>26</v>
      </c>
      <c r="D244" s="1" t="s">
        <v>145</v>
      </c>
      <c r="E244" s="1">
        <v>11</v>
      </c>
      <c r="F244" s="1" t="s">
        <v>244</v>
      </c>
      <c r="G244" s="1" t="s">
        <v>7</v>
      </c>
      <c r="H244" s="1" t="s">
        <v>17</v>
      </c>
      <c r="I244" s="2" t="s">
        <v>219</v>
      </c>
      <c r="J244" s="1" t="s">
        <v>366</v>
      </c>
    </row>
    <row r="245" spans="1:10" x14ac:dyDescent="0.25">
      <c r="A245" s="1">
        <v>10</v>
      </c>
      <c r="B245" s="1" t="s">
        <v>26</v>
      </c>
      <c r="C245" s="1" t="s">
        <v>19</v>
      </c>
      <c r="D245" s="1" t="s">
        <v>28</v>
      </c>
      <c r="E245" s="1">
        <v>6</v>
      </c>
      <c r="F245" s="1" t="s">
        <v>244</v>
      </c>
      <c r="G245" s="1" t="s">
        <v>7</v>
      </c>
      <c r="H245" s="1" t="s">
        <v>15</v>
      </c>
      <c r="I245" s="2" t="s">
        <v>320</v>
      </c>
      <c r="J245" s="1" t="s">
        <v>367</v>
      </c>
    </row>
    <row r="246" spans="1:10" x14ac:dyDescent="0.25">
      <c r="A246" s="1">
        <v>10</v>
      </c>
      <c r="B246" s="1" t="s">
        <v>26</v>
      </c>
      <c r="C246" s="1" t="s">
        <v>19</v>
      </c>
      <c r="D246" s="1" t="s">
        <v>97</v>
      </c>
      <c r="E246" s="1">
        <v>35</v>
      </c>
      <c r="F246" s="1" t="s">
        <v>245</v>
      </c>
      <c r="G246" s="1" t="s">
        <v>7</v>
      </c>
      <c r="H246" s="1" t="s">
        <v>15</v>
      </c>
      <c r="I246" s="2" t="s">
        <v>321</v>
      </c>
      <c r="J246" s="1" t="s">
        <v>367</v>
      </c>
    </row>
    <row r="247" spans="1:10" x14ac:dyDescent="0.25">
      <c r="A247" s="1">
        <v>10</v>
      </c>
      <c r="B247" s="1" t="s">
        <v>20</v>
      </c>
      <c r="C247" s="1" t="s">
        <v>45</v>
      </c>
      <c r="D247" s="1" t="s">
        <v>146</v>
      </c>
      <c r="E247" s="1">
        <v>47</v>
      </c>
      <c r="F247" s="1" t="s">
        <v>245</v>
      </c>
      <c r="G247" s="1" t="s">
        <v>6</v>
      </c>
      <c r="H247" s="1" t="s">
        <v>15</v>
      </c>
      <c r="I247" s="2" t="s">
        <v>191</v>
      </c>
      <c r="J247" s="1" t="s">
        <v>366</v>
      </c>
    </row>
    <row r="248" spans="1:10" x14ac:dyDescent="0.25">
      <c r="A248" s="1">
        <v>10</v>
      </c>
      <c r="B248" s="1" t="s">
        <v>20</v>
      </c>
      <c r="C248" s="1" t="s">
        <v>45</v>
      </c>
      <c r="D248" s="1" t="s">
        <v>63</v>
      </c>
      <c r="E248" s="1">
        <v>73</v>
      </c>
      <c r="F248" s="1" t="s">
        <v>245</v>
      </c>
      <c r="G248" s="1" t="s">
        <v>7</v>
      </c>
      <c r="H248" s="1" t="s">
        <v>15</v>
      </c>
      <c r="I248" s="2" t="s">
        <v>241</v>
      </c>
      <c r="J248" s="1" t="s">
        <v>366</v>
      </c>
    </row>
    <row r="249" spans="1:10" x14ac:dyDescent="0.25">
      <c r="A249" s="1">
        <v>10</v>
      </c>
      <c r="B249" s="1" t="s">
        <v>45</v>
      </c>
      <c r="C249" s="1" t="s">
        <v>20</v>
      </c>
      <c r="D249" s="1" t="s">
        <v>48</v>
      </c>
      <c r="E249" s="1">
        <v>79</v>
      </c>
      <c r="F249" s="1" t="s">
        <v>245</v>
      </c>
      <c r="G249" s="1" t="s">
        <v>8</v>
      </c>
      <c r="H249" s="1" t="s">
        <v>15</v>
      </c>
      <c r="I249" s="2" t="s">
        <v>188</v>
      </c>
      <c r="J249" s="1" t="s">
        <v>367</v>
      </c>
    </row>
    <row r="250" spans="1:10" x14ac:dyDescent="0.25">
      <c r="A250" s="1">
        <v>10</v>
      </c>
      <c r="B250" s="1" t="s">
        <v>22</v>
      </c>
      <c r="C250" s="1" t="s">
        <v>34</v>
      </c>
      <c r="D250" s="1" t="s">
        <v>147</v>
      </c>
      <c r="E250" s="1">
        <v>21</v>
      </c>
      <c r="F250" s="1" t="s">
        <v>244</v>
      </c>
      <c r="G250" s="1" t="s">
        <v>7</v>
      </c>
      <c r="H250" s="1" t="s">
        <v>15</v>
      </c>
      <c r="I250" s="2" t="s">
        <v>330</v>
      </c>
      <c r="J250" s="1" t="s">
        <v>366</v>
      </c>
    </row>
    <row r="251" spans="1:10" x14ac:dyDescent="0.25">
      <c r="A251" s="1">
        <v>10</v>
      </c>
      <c r="B251" s="1" t="s">
        <v>22</v>
      </c>
      <c r="C251" s="1" t="s">
        <v>34</v>
      </c>
      <c r="D251" s="1" t="s">
        <v>76</v>
      </c>
      <c r="E251" s="1">
        <v>41</v>
      </c>
      <c r="F251" s="1" t="s">
        <v>244</v>
      </c>
      <c r="G251" s="1" t="s">
        <v>8</v>
      </c>
      <c r="H251" s="1" t="s">
        <v>15</v>
      </c>
      <c r="I251" s="2" t="s">
        <v>331</v>
      </c>
      <c r="J251" s="1" t="s">
        <v>366</v>
      </c>
    </row>
    <row r="252" spans="1:10" x14ac:dyDescent="0.25">
      <c r="A252" s="1">
        <v>10</v>
      </c>
      <c r="B252" s="1" t="s">
        <v>34</v>
      </c>
      <c r="C252" s="1" t="s">
        <v>22</v>
      </c>
      <c r="D252" s="1" t="s">
        <v>148</v>
      </c>
      <c r="E252" s="1">
        <v>29</v>
      </c>
      <c r="F252" s="1" t="s">
        <v>244</v>
      </c>
      <c r="G252" s="1" t="s">
        <v>6</v>
      </c>
      <c r="H252" s="1" t="s">
        <v>15</v>
      </c>
      <c r="I252" s="2" t="s">
        <v>273</v>
      </c>
      <c r="J252" s="1" t="s">
        <v>367</v>
      </c>
    </row>
    <row r="253" spans="1:10" x14ac:dyDescent="0.25">
      <c r="A253" s="1">
        <v>10</v>
      </c>
      <c r="B253" s="1" t="s">
        <v>34</v>
      </c>
      <c r="C253" s="1" t="s">
        <v>22</v>
      </c>
      <c r="D253" s="1" t="s">
        <v>91</v>
      </c>
      <c r="E253" s="1">
        <v>90</v>
      </c>
      <c r="F253" s="1" t="s">
        <v>245</v>
      </c>
      <c r="G253" s="1" t="s">
        <v>7</v>
      </c>
      <c r="H253" s="1" t="s">
        <v>16</v>
      </c>
      <c r="I253" s="2" t="s">
        <v>274</v>
      </c>
      <c r="J253" s="1" t="s">
        <v>367</v>
      </c>
    </row>
    <row r="254" spans="1:10" x14ac:dyDescent="0.25">
      <c r="A254" s="1">
        <v>10</v>
      </c>
      <c r="B254" s="1" t="s">
        <v>46</v>
      </c>
      <c r="C254" s="1" t="s">
        <v>27</v>
      </c>
      <c r="D254" s="1" t="s">
        <v>149</v>
      </c>
      <c r="E254" s="1">
        <v>1</v>
      </c>
      <c r="F254" s="1" t="s">
        <v>244</v>
      </c>
      <c r="G254" s="1" t="s">
        <v>243</v>
      </c>
      <c r="H254" s="1">
        <v>0</v>
      </c>
      <c r="I254" s="2" t="s">
        <v>242</v>
      </c>
      <c r="J254" s="1" t="s">
        <v>366</v>
      </c>
    </row>
    <row r="255" spans="1:10" x14ac:dyDescent="0.25">
      <c r="A255" s="1">
        <v>10</v>
      </c>
      <c r="B255" s="1" t="s">
        <v>27</v>
      </c>
      <c r="C255" s="1" t="s">
        <v>46</v>
      </c>
      <c r="D255" s="1" t="s">
        <v>150</v>
      </c>
      <c r="E255" s="1">
        <v>8</v>
      </c>
      <c r="F255" s="1" t="s">
        <v>244</v>
      </c>
      <c r="G255" s="1" t="s">
        <v>243</v>
      </c>
      <c r="H255" s="1">
        <v>0</v>
      </c>
      <c r="I255" s="2" t="s">
        <v>242</v>
      </c>
      <c r="J255" s="1" t="s">
        <v>367</v>
      </c>
    </row>
    <row r="256" spans="1:10" x14ac:dyDescent="0.25">
      <c r="A256" s="1">
        <v>10</v>
      </c>
      <c r="B256" s="1" t="s">
        <v>27</v>
      </c>
      <c r="C256" s="1" t="s">
        <v>46</v>
      </c>
      <c r="D256" s="1" t="s">
        <v>82</v>
      </c>
      <c r="E256" s="1">
        <v>18</v>
      </c>
      <c r="F256" s="1" t="s">
        <v>244</v>
      </c>
      <c r="G256" s="1" t="s">
        <v>243</v>
      </c>
      <c r="H256" s="1">
        <v>0</v>
      </c>
      <c r="I256" s="2" t="s">
        <v>242</v>
      </c>
      <c r="J256" s="1" t="s">
        <v>367</v>
      </c>
    </row>
    <row r="257" spans="1:10" x14ac:dyDescent="0.25">
      <c r="A257" s="1">
        <v>10</v>
      </c>
      <c r="B257" s="1" t="s">
        <v>27</v>
      </c>
      <c r="C257" s="1" t="s">
        <v>46</v>
      </c>
      <c r="D257" s="1" t="s">
        <v>82</v>
      </c>
      <c r="E257" s="1">
        <v>38</v>
      </c>
      <c r="F257" s="1" t="s">
        <v>244</v>
      </c>
      <c r="G257" s="1" t="s">
        <v>243</v>
      </c>
      <c r="H257" s="1">
        <v>0</v>
      </c>
      <c r="I257" s="2" t="s">
        <v>242</v>
      </c>
      <c r="J257" s="1" t="s">
        <v>367</v>
      </c>
    </row>
    <row r="258" spans="1:10" x14ac:dyDescent="0.25">
      <c r="A258" s="1">
        <v>10</v>
      </c>
      <c r="B258" s="1" t="s">
        <v>27</v>
      </c>
      <c r="C258" s="1" t="s">
        <v>46</v>
      </c>
      <c r="D258" s="1" t="s">
        <v>82</v>
      </c>
      <c r="E258" s="1">
        <v>70</v>
      </c>
      <c r="F258" s="1" t="s">
        <v>245</v>
      </c>
      <c r="G258" s="1" t="s">
        <v>243</v>
      </c>
      <c r="H258" s="1">
        <v>0</v>
      </c>
      <c r="I258" s="2" t="s">
        <v>242</v>
      </c>
      <c r="J258" s="1" t="s">
        <v>367</v>
      </c>
    </row>
    <row r="259" spans="1:10" x14ac:dyDescent="0.25">
      <c r="A259" s="1">
        <v>10</v>
      </c>
      <c r="B259" s="1" t="s">
        <v>27</v>
      </c>
      <c r="C259" s="1" t="s">
        <v>46</v>
      </c>
      <c r="D259" s="1" t="s">
        <v>151</v>
      </c>
      <c r="E259" s="1">
        <v>73</v>
      </c>
      <c r="F259" s="1" t="s">
        <v>245</v>
      </c>
      <c r="G259" s="1" t="s">
        <v>243</v>
      </c>
      <c r="H259" s="1">
        <v>0</v>
      </c>
      <c r="I259" s="2" t="s">
        <v>242</v>
      </c>
      <c r="J259" s="1" t="s">
        <v>367</v>
      </c>
    </row>
    <row r="260" spans="1:10" x14ac:dyDescent="0.25">
      <c r="A260" s="1">
        <v>10</v>
      </c>
      <c r="B260" s="1" t="s">
        <v>38</v>
      </c>
      <c r="C260" s="1" t="s">
        <v>33</v>
      </c>
      <c r="D260" s="1" t="s">
        <v>40</v>
      </c>
      <c r="E260" s="1">
        <v>51</v>
      </c>
      <c r="F260" s="1" t="s">
        <v>245</v>
      </c>
      <c r="G260" s="1" t="s">
        <v>243</v>
      </c>
      <c r="H260" s="1">
        <v>0</v>
      </c>
      <c r="I260" s="2" t="s">
        <v>242</v>
      </c>
      <c r="J260" s="1" t="s">
        <v>366</v>
      </c>
    </row>
    <row r="261" spans="1:10" x14ac:dyDescent="0.25">
      <c r="A261" s="1">
        <v>10</v>
      </c>
      <c r="B261" s="1" t="s">
        <v>23</v>
      </c>
      <c r="C261" s="1" t="s">
        <v>29</v>
      </c>
      <c r="D261" s="1" t="s">
        <v>94</v>
      </c>
      <c r="E261" s="1">
        <v>1</v>
      </c>
      <c r="F261" s="1" t="s">
        <v>244</v>
      </c>
      <c r="G261" s="1" t="s">
        <v>243</v>
      </c>
      <c r="H261" s="1">
        <v>0</v>
      </c>
      <c r="I261" s="2" t="s">
        <v>242</v>
      </c>
      <c r="J261" s="1" t="s">
        <v>366</v>
      </c>
    </row>
    <row r="262" spans="1:10" x14ac:dyDescent="0.25">
      <c r="A262" s="1">
        <v>10</v>
      </c>
      <c r="B262" s="1" t="s">
        <v>23</v>
      </c>
      <c r="C262" s="1" t="s">
        <v>29</v>
      </c>
      <c r="D262" s="1" t="s">
        <v>152</v>
      </c>
      <c r="E262" s="1">
        <v>28</v>
      </c>
      <c r="F262" s="1" t="s">
        <v>244</v>
      </c>
      <c r="G262" s="1" t="s">
        <v>243</v>
      </c>
      <c r="H262" s="1">
        <v>0</v>
      </c>
      <c r="I262" s="2" t="s">
        <v>242</v>
      </c>
      <c r="J262" s="1" t="s">
        <v>366</v>
      </c>
    </row>
    <row r="263" spans="1:10" x14ac:dyDescent="0.25">
      <c r="A263" s="1">
        <v>10</v>
      </c>
      <c r="B263" s="1" t="s">
        <v>23</v>
      </c>
      <c r="C263" s="1" t="s">
        <v>29</v>
      </c>
      <c r="D263" s="1" t="s">
        <v>25</v>
      </c>
      <c r="E263" s="1">
        <v>75</v>
      </c>
      <c r="F263" s="1" t="s">
        <v>245</v>
      </c>
      <c r="G263" s="1" t="s">
        <v>243</v>
      </c>
      <c r="H263" s="1">
        <v>0</v>
      </c>
      <c r="I263" s="2" t="s">
        <v>242</v>
      </c>
      <c r="J263" s="1" t="s">
        <v>366</v>
      </c>
    </row>
    <row r="264" spans="1:10" x14ac:dyDescent="0.25">
      <c r="A264" s="1">
        <v>10</v>
      </c>
      <c r="B264" s="1" t="s">
        <v>29</v>
      </c>
      <c r="C264" s="1" t="s">
        <v>23</v>
      </c>
      <c r="D264" s="1" t="s">
        <v>123</v>
      </c>
      <c r="E264" s="1">
        <v>2</v>
      </c>
      <c r="F264" s="1" t="s">
        <v>244</v>
      </c>
      <c r="G264" s="1" t="s">
        <v>243</v>
      </c>
      <c r="H264" s="1">
        <v>0</v>
      </c>
      <c r="I264" s="2" t="s">
        <v>242</v>
      </c>
      <c r="J264" s="1" t="s">
        <v>367</v>
      </c>
    </row>
    <row r="265" spans="1:10" x14ac:dyDescent="0.25">
      <c r="A265" s="1">
        <v>10</v>
      </c>
      <c r="B265" s="1" t="s">
        <v>29</v>
      </c>
      <c r="C265" s="1" t="s">
        <v>23</v>
      </c>
      <c r="D265" s="1" t="s">
        <v>31</v>
      </c>
      <c r="E265" s="1">
        <v>56</v>
      </c>
      <c r="F265" s="1" t="s">
        <v>245</v>
      </c>
      <c r="G265" s="1" t="s">
        <v>243</v>
      </c>
      <c r="H265" s="1">
        <v>0</v>
      </c>
      <c r="I265" s="2" t="s">
        <v>242</v>
      </c>
      <c r="J265" s="1" t="s">
        <v>367</v>
      </c>
    </row>
    <row r="266" spans="1:10" x14ac:dyDescent="0.25">
      <c r="A266" s="1">
        <v>10</v>
      </c>
      <c r="B266" s="1" t="s">
        <v>29</v>
      </c>
      <c r="C266" s="1" t="s">
        <v>23</v>
      </c>
      <c r="D266" s="1" t="s">
        <v>85</v>
      </c>
      <c r="E266" s="1">
        <v>69</v>
      </c>
      <c r="F266" s="1" t="s">
        <v>245</v>
      </c>
      <c r="G266" s="1" t="s">
        <v>243</v>
      </c>
      <c r="H266" s="1">
        <v>0</v>
      </c>
      <c r="I266" s="2" t="s">
        <v>242</v>
      </c>
      <c r="J266" s="1" t="s">
        <v>367</v>
      </c>
    </row>
    <row r="267" spans="1:10" x14ac:dyDescent="0.25">
      <c r="A267" s="1">
        <v>10</v>
      </c>
      <c r="B267" s="1" t="s">
        <v>29</v>
      </c>
      <c r="C267" s="1" t="s">
        <v>23</v>
      </c>
      <c r="D267" s="1" t="s">
        <v>153</v>
      </c>
      <c r="E267" s="1">
        <v>84</v>
      </c>
      <c r="F267" s="1" t="s">
        <v>245</v>
      </c>
      <c r="G267" s="1" t="s">
        <v>243</v>
      </c>
      <c r="H267" s="1">
        <v>0</v>
      </c>
      <c r="I267" s="2" t="s">
        <v>242</v>
      </c>
      <c r="J267" s="1" t="s">
        <v>367</v>
      </c>
    </row>
    <row r="268" spans="1:10" x14ac:dyDescent="0.25">
      <c r="A268" s="1">
        <v>10</v>
      </c>
      <c r="B268" s="1" t="s">
        <v>29</v>
      </c>
      <c r="C268" s="1" t="s">
        <v>23</v>
      </c>
      <c r="D268" s="1" t="s">
        <v>112</v>
      </c>
      <c r="E268" s="1">
        <v>90</v>
      </c>
      <c r="F268" s="1" t="s">
        <v>245</v>
      </c>
      <c r="G268" s="1" t="s">
        <v>243</v>
      </c>
      <c r="H268" s="1">
        <v>0</v>
      </c>
      <c r="I268" s="2" t="s">
        <v>242</v>
      </c>
      <c r="J268" s="1" t="s">
        <v>367</v>
      </c>
    </row>
    <row r="269" spans="1:10" x14ac:dyDescent="0.25">
      <c r="A269" s="1">
        <v>11</v>
      </c>
      <c r="B269" s="1" t="s">
        <v>30</v>
      </c>
      <c r="C269" s="1" t="s">
        <v>27</v>
      </c>
      <c r="D269" s="1" t="s">
        <v>68</v>
      </c>
      <c r="E269" s="1">
        <v>75</v>
      </c>
      <c r="F269" s="1" t="s">
        <v>245</v>
      </c>
      <c r="G269" s="1" t="s">
        <v>243</v>
      </c>
      <c r="H269" s="1">
        <v>0</v>
      </c>
      <c r="I269" s="2" t="s">
        <v>242</v>
      </c>
      <c r="J269" s="1" t="s">
        <v>367</v>
      </c>
    </row>
    <row r="270" spans="1:10" x14ac:dyDescent="0.25">
      <c r="A270" s="1">
        <v>11</v>
      </c>
      <c r="B270" s="1" t="s">
        <v>34</v>
      </c>
      <c r="C270" s="1" t="s">
        <v>19</v>
      </c>
      <c r="D270" s="1" t="s">
        <v>37</v>
      </c>
      <c r="E270" s="1">
        <v>36</v>
      </c>
      <c r="F270" s="1" t="s">
        <v>244</v>
      </c>
      <c r="G270" s="1" t="s">
        <v>7</v>
      </c>
      <c r="H270" s="1" t="s">
        <v>17</v>
      </c>
      <c r="I270" s="2" t="s">
        <v>237</v>
      </c>
      <c r="J270" s="1" t="s">
        <v>366</v>
      </c>
    </row>
    <row r="271" spans="1:10" x14ac:dyDescent="0.25">
      <c r="A271" s="1">
        <v>11</v>
      </c>
      <c r="B271" s="1" t="s">
        <v>34</v>
      </c>
      <c r="C271" s="1" t="s">
        <v>19</v>
      </c>
      <c r="D271" s="1" t="s">
        <v>37</v>
      </c>
      <c r="E271" s="1">
        <v>71</v>
      </c>
      <c r="F271" s="1" t="s">
        <v>245</v>
      </c>
      <c r="G271" s="1" t="s">
        <v>7</v>
      </c>
      <c r="H271" s="1" t="s">
        <v>15</v>
      </c>
      <c r="I271" s="2" t="s">
        <v>238</v>
      </c>
      <c r="J271" s="1" t="s">
        <v>366</v>
      </c>
    </row>
    <row r="272" spans="1:10" x14ac:dyDescent="0.25">
      <c r="A272" s="1">
        <v>11</v>
      </c>
      <c r="B272" s="1" t="s">
        <v>34</v>
      </c>
      <c r="C272" s="1" t="s">
        <v>19</v>
      </c>
      <c r="D272" s="1" t="s">
        <v>92</v>
      </c>
      <c r="E272" s="1">
        <v>92</v>
      </c>
      <c r="F272" s="1" t="s">
        <v>245</v>
      </c>
      <c r="G272" s="1" t="s">
        <v>7</v>
      </c>
      <c r="H272" s="1" t="s">
        <v>15</v>
      </c>
      <c r="I272" s="2" t="s">
        <v>239</v>
      </c>
      <c r="J272" s="1" t="s">
        <v>366</v>
      </c>
    </row>
    <row r="273" spans="1:10" x14ac:dyDescent="0.25">
      <c r="A273" s="1">
        <v>11</v>
      </c>
      <c r="B273" s="1" t="s">
        <v>19</v>
      </c>
      <c r="C273" s="1" t="s">
        <v>34</v>
      </c>
      <c r="D273" s="1" t="s">
        <v>53</v>
      </c>
      <c r="E273" s="1">
        <v>76</v>
      </c>
      <c r="F273" s="1" t="s">
        <v>245</v>
      </c>
      <c r="G273" s="1" t="s">
        <v>6</v>
      </c>
      <c r="H273" s="1" t="s">
        <v>15</v>
      </c>
      <c r="I273" s="2" t="s">
        <v>222</v>
      </c>
      <c r="J273" s="1" t="s">
        <v>367</v>
      </c>
    </row>
    <row r="274" spans="1:10" x14ac:dyDescent="0.25">
      <c r="A274" s="1">
        <v>11</v>
      </c>
      <c r="B274" s="1" t="s">
        <v>33</v>
      </c>
      <c r="C274" s="1" t="s">
        <v>12</v>
      </c>
      <c r="D274" s="1" t="s">
        <v>154</v>
      </c>
      <c r="E274" s="1">
        <v>90</v>
      </c>
      <c r="F274" s="1" t="s">
        <v>245</v>
      </c>
      <c r="G274" s="1" t="s">
        <v>6</v>
      </c>
      <c r="H274" s="1" t="s">
        <v>16</v>
      </c>
      <c r="I274" s="2" t="s">
        <v>356</v>
      </c>
      <c r="J274" s="1" t="s">
        <v>366</v>
      </c>
    </row>
    <row r="275" spans="1:10" x14ac:dyDescent="0.25">
      <c r="A275" s="1">
        <v>11</v>
      </c>
      <c r="B275" s="1" t="s">
        <v>12</v>
      </c>
      <c r="C275" s="1" t="s">
        <v>33</v>
      </c>
      <c r="D275" s="1" t="s">
        <v>342</v>
      </c>
      <c r="E275" s="1">
        <v>12</v>
      </c>
      <c r="F275" s="1" t="s">
        <v>244</v>
      </c>
      <c r="G275" s="1" t="s">
        <v>7</v>
      </c>
      <c r="H275" s="1" t="s">
        <v>15</v>
      </c>
      <c r="I275" s="2" t="s">
        <v>309</v>
      </c>
      <c r="J275" s="1" t="s">
        <v>367</v>
      </c>
    </row>
    <row r="276" spans="1:10" x14ac:dyDescent="0.25">
      <c r="A276" s="1">
        <v>11</v>
      </c>
      <c r="B276" s="1" t="s">
        <v>12</v>
      </c>
      <c r="C276" s="1" t="s">
        <v>33</v>
      </c>
      <c r="D276" s="1" t="s">
        <v>342</v>
      </c>
      <c r="E276" s="1">
        <v>74</v>
      </c>
      <c r="F276" s="1" t="s">
        <v>245</v>
      </c>
      <c r="G276" s="1" t="s">
        <v>7</v>
      </c>
      <c r="H276" s="1" t="s">
        <v>15</v>
      </c>
      <c r="I276" s="2" t="s">
        <v>310</v>
      </c>
      <c r="J276" s="1" t="s">
        <v>367</v>
      </c>
    </row>
    <row r="277" spans="1:10" x14ac:dyDescent="0.25">
      <c r="A277" s="1">
        <v>11</v>
      </c>
      <c r="B277" s="1" t="s">
        <v>27</v>
      </c>
      <c r="C277" s="1" t="s">
        <v>30</v>
      </c>
      <c r="D277" s="1" t="s">
        <v>60</v>
      </c>
      <c r="E277" s="1">
        <v>33</v>
      </c>
      <c r="F277" s="1" t="s">
        <v>244</v>
      </c>
      <c r="G277" s="1" t="s">
        <v>243</v>
      </c>
      <c r="H277" s="1">
        <v>0</v>
      </c>
      <c r="I277" s="2" t="s">
        <v>242</v>
      </c>
      <c r="J277" s="1" t="s">
        <v>366</v>
      </c>
    </row>
    <row r="278" spans="1:10" x14ac:dyDescent="0.25">
      <c r="A278" s="1">
        <v>11</v>
      </c>
      <c r="B278" s="1" t="s">
        <v>27</v>
      </c>
      <c r="C278" s="1" t="s">
        <v>30</v>
      </c>
      <c r="D278" s="1" t="s">
        <v>60</v>
      </c>
      <c r="E278" s="1">
        <v>78</v>
      </c>
      <c r="F278" s="1" t="s">
        <v>245</v>
      </c>
      <c r="G278" s="1" t="s">
        <v>243</v>
      </c>
      <c r="H278" s="1">
        <v>0</v>
      </c>
      <c r="I278" s="2" t="s">
        <v>242</v>
      </c>
      <c r="J278" s="1" t="s">
        <v>366</v>
      </c>
    </row>
    <row r="279" spans="1:10" x14ac:dyDescent="0.25">
      <c r="A279" s="1">
        <v>11</v>
      </c>
      <c r="B279" s="1" t="s">
        <v>20</v>
      </c>
      <c r="C279" s="1" t="s">
        <v>22</v>
      </c>
      <c r="D279" s="1" t="s">
        <v>63</v>
      </c>
      <c r="E279" s="1">
        <v>40</v>
      </c>
      <c r="F279" s="1" t="s">
        <v>244</v>
      </c>
      <c r="G279" s="1" t="s">
        <v>7</v>
      </c>
      <c r="H279" s="1" t="s">
        <v>16</v>
      </c>
      <c r="I279" s="2" t="s">
        <v>182</v>
      </c>
      <c r="J279" s="1" t="s">
        <v>366</v>
      </c>
    </row>
    <row r="280" spans="1:10" x14ac:dyDescent="0.25">
      <c r="A280" s="1">
        <v>11</v>
      </c>
      <c r="B280" s="1" t="s">
        <v>20</v>
      </c>
      <c r="C280" s="1" t="s">
        <v>22</v>
      </c>
      <c r="D280" s="1" t="s">
        <v>63</v>
      </c>
      <c r="E280" s="1">
        <v>49</v>
      </c>
      <c r="F280" s="1" t="s">
        <v>245</v>
      </c>
      <c r="G280" s="1" t="s">
        <v>7</v>
      </c>
      <c r="H280" s="1" t="s">
        <v>15</v>
      </c>
      <c r="I280" s="2" t="s">
        <v>183</v>
      </c>
      <c r="J280" s="1" t="s">
        <v>366</v>
      </c>
    </row>
    <row r="281" spans="1:10" x14ac:dyDescent="0.25">
      <c r="A281" s="1">
        <v>11</v>
      </c>
      <c r="B281" s="1" t="s">
        <v>22</v>
      </c>
      <c r="C281" s="1" t="s">
        <v>20</v>
      </c>
      <c r="D281" s="1" t="s">
        <v>24</v>
      </c>
      <c r="E281" s="1">
        <v>68</v>
      </c>
      <c r="F281" s="1" t="s">
        <v>245</v>
      </c>
      <c r="G281" s="1" t="s">
        <v>6</v>
      </c>
      <c r="H281" s="1" t="s">
        <v>16</v>
      </c>
      <c r="I281" s="2" t="s">
        <v>184</v>
      </c>
      <c r="J281" s="1" t="s">
        <v>367</v>
      </c>
    </row>
    <row r="282" spans="1:10" x14ac:dyDescent="0.25">
      <c r="A282" s="1">
        <v>11</v>
      </c>
      <c r="B282" s="1" t="s">
        <v>22</v>
      </c>
      <c r="C282" s="1" t="s">
        <v>20</v>
      </c>
      <c r="D282" s="1" t="s">
        <v>147</v>
      </c>
      <c r="E282" s="1">
        <v>81</v>
      </c>
      <c r="F282" s="1" t="s">
        <v>245</v>
      </c>
      <c r="G282" s="1" t="s">
        <v>7</v>
      </c>
      <c r="H282" s="1" t="s">
        <v>15</v>
      </c>
      <c r="I282" s="2" t="s">
        <v>185</v>
      </c>
      <c r="J282" s="1" t="s">
        <v>367</v>
      </c>
    </row>
    <row r="283" spans="1:10" x14ac:dyDescent="0.25">
      <c r="A283" s="1">
        <v>11</v>
      </c>
      <c r="B283" s="1" t="s">
        <v>26</v>
      </c>
      <c r="C283" s="1" t="s">
        <v>29</v>
      </c>
      <c r="D283" s="1" t="s">
        <v>28</v>
      </c>
      <c r="E283" s="1">
        <v>41</v>
      </c>
      <c r="F283" s="1" t="s">
        <v>244</v>
      </c>
      <c r="G283" s="1" t="s">
        <v>243</v>
      </c>
      <c r="H283" s="1">
        <v>0</v>
      </c>
      <c r="I283" s="2" t="s">
        <v>242</v>
      </c>
      <c r="J283" s="1" t="s">
        <v>366</v>
      </c>
    </row>
    <row r="284" spans="1:10" x14ac:dyDescent="0.25">
      <c r="A284" s="1">
        <v>11</v>
      </c>
      <c r="B284" s="1" t="s">
        <v>26</v>
      </c>
      <c r="C284" s="1" t="s">
        <v>29</v>
      </c>
      <c r="D284" s="1" t="s">
        <v>155</v>
      </c>
      <c r="E284" s="1">
        <v>63</v>
      </c>
      <c r="F284" s="1" t="s">
        <v>245</v>
      </c>
      <c r="G284" s="1" t="s">
        <v>243</v>
      </c>
      <c r="H284" s="1">
        <v>0</v>
      </c>
      <c r="I284" s="2" t="s">
        <v>242</v>
      </c>
      <c r="J284" s="1" t="s">
        <v>366</v>
      </c>
    </row>
    <row r="285" spans="1:10" x14ac:dyDescent="0.25">
      <c r="A285" s="1">
        <v>11</v>
      </c>
      <c r="B285" s="1" t="s">
        <v>29</v>
      </c>
      <c r="C285" s="1" t="s">
        <v>26</v>
      </c>
      <c r="D285" s="1" t="s">
        <v>85</v>
      </c>
      <c r="E285" s="1">
        <v>48</v>
      </c>
      <c r="F285" s="1" t="s">
        <v>245</v>
      </c>
      <c r="G285" s="1" t="s">
        <v>243</v>
      </c>
      <c r="H285" s="1">
        <v>0</v>
      </c>
      <c r="I285" s="2" t="s">
        <v>242</v>
      </c>
      <c r="J285" s="1" t="s">
        <v>367</v>
      </c>
    </row>
    <row r="286" spans="1:10" x14ac:dyDescent="0.25">
      <c r="A286" s="1">
        <v>11</v>
      </c>
      <c r="B286" s="1" t="s">
        <v>29</v>
      </c>
      <c r="C286" s="1" t="s">
        <v>26</v>
      </c>
      <c r="D286" s="1" t="s">
        <v>156</v>
      </c>
      <c r="E286" s="1">
        <v>73</v>
      </c>
      <c r="F286" s="1" t="s">
        <v>245</v>
      </c>
      <c r="G286" s="1" t="s">
        <v>243</v>
      </c>
      <c r="H286" s="1">
        <v>0</v>
      </c>
      <c r="I286" s="2" t="s">
        <v>242</v>
      </c>
      <c r="J286" s="1" t="s">
        <v>367</v>
      </c>
    </row>
    <row r="287" spans="1:10" x14ac:dyDescent="0.25">
      <c r="A287" s="1">
        <v>11</v>
      </c>
      <c r="B287" s="1" t="s">
        <v>13</v>
      </c>
      <c r="C287" s="1" t="s">
        <v>46</v>
      </c>
      <c r="D287" s="1" t="s">
        <v>90</v>
      </c>
      <c r="E287" s="1">
        <v>65</v>
      </c>
      <c r="F287" s="1" t="s">
        <v>245</v>
      </c>
      <c r="G287" s="1" t="s">
        <v>243</v>
      </c>
      <c r="H287" s="1">
        <v>0</v>
      </c>
      <c r="I287" s="2" t="s">
        <v>242</v>
      </c>
      <c r="J287" s="1" t="s">
        <v>366</v>
      </c>
    </row>
    <row r="288" spans="1:10" x14ac:dyDescent="0.25">
      <c r="A288" s="1">
        <v>11</v>
      </c>
      <c r="B288" s="1" t="s">
        <v>46</v>
      </c>
      <c r="C288" s="1" t="s">
        <v>13</v>
      </c>
      <c r="D288" s="1" t="s">
        <v>157</v>
      </c>
      <c r="E288" s="1">
        <v>71</v>
      </c>
      <c r="F288" s="1" t="s">
        <v>245</v>
      </c>
      <c r="G288" s="1" t="s">
        <v>243</v>
      </c>
      <c r="H288" s="1">
        <v>0</v>
      </c>
      <c r="I288" s="2" t="s">
        <v>242</v>
      </c>
      <c r="J288" s="1" t="s">
        <v>367</v>
      </c>
    </row>
    <row r="289" spans="1:10" x14ac:dyDescent="0.25">
      <c r="A289" s="1">
        <v>11</v>
      </c>
      <c r="B289" s="1" t="s">
        <v>23</v>
      </c>
      <c r="C289" s="1" t="s">
        <v>38</v>
      </c>
      <c r="D289" s="1" t="s">
        <v>94</v>
      </c>
      <c r="E289" s="1">
        <v>8</v>
      </c>
      <c r="F289" s="1" t="s">
        <v>244</v>
      </c>
      <c r="G289" s="1" t="s">
        <v>7</v>
      </c>
      <c r="H289" s="1" t="s">
        <v>15</v>
      </c>
      <c r="I289" s="2" t="s">
        <v>291</v>
      </c>
      <c r="J289" s="1" t="s">
        <v>367</v>
      </c>
    </row>
    <row r="290" spans="1:10" x14ac:dyDescent="0.25">
      <c r="A290" s="1">
        <v>11</v>
      </c>
      <c r="B290" s="1" t="s">
        <v>23</v>
      </c>
      <c r="C290" s="1" t="s">
        <v>38</v>
      </c>
      <c r="D290" s="1" t="s">
        <v>55</v>
      </c>
      <c r="E290" s="1">
        <v>33</v>
      </c>
      <c r="F290" s="1" t="s">
        <v>244</v>
      </c>
      <c r="G290" s="1" t="s">
        <v>7</v>
      </c>
      <c r="H290" s="1" t="s">
        <v>15</v>
      </c>
      <c r="I290" s="2" t="s">
        <v>292</v>
      </c>
      <c r="J290" s="1" t="s">
        <v>367</v>
      </c>
    </row>
    <row r="291" spans="1:10" x14ac:dyDescent="0.25">
      <c r="A291" s="1">
        <v>11</v>
      </c>
      <c r="B291" s="1" t="s">
        <v>23</v>
      </c>
      <c r="C291" s="1" t="s">
        <v>38</v>
      </c>
      <c r="D291" s="1" t="s">
        <v>55</v>
      </c>
      <c r="E291" s="1">
        <v>48</v>
      </c>
      <c r="F291" s="1" t="s">
        <v>245</v>
      </c>
      <c r="G291" s="1" t="s">
        <v>7</v>
      </c>
      <c r="H291" s="1" t="s">
        <v>15</v>
      </c>
      <c r="I291" s="2" t="s">
        <v>293</v>
      </c>
      <c r="J291" s="1" t="s">
        <v>367</v>
      </c>
    </row>
    <row r="292" spans="1:10" x14ac:dyDescent="0.25">
      <c r="A292" s="1">
        <v>12</v>
      </c>
      <c r="B292" s="1" t="s">
        <v>30</v>
      </c>
      <c r="C292" s="1" t="s">
        <v>46</v>
      </c>
      <c r="D292" s="1" t="s">
        <v>68</v>
      </c>
      <c r="E292" s="1">
        <v>52</v>
      </c>
      <c r="F292" s="1" t="s">
        <v>245</v>
      </c>
      <c r="G292" s="1" t="s">
        <v>243</v>
      </c>
      <c r="H292" s="1">
        <v>0</v>
      </c>
      <c r="I292" s="2" t="s">
        <v>242</v>
      </c>
      <c r="J292" s="1" t="s">
        <v>366</v>
      </c>
    </row>
    <row r="293" spans="1:10" x14ac:dyDescent="0.25">
      <c r="A293" s="1">
        <v>12</v>
      </c>
      <c r="B293" s="1" t="s">
        <v>30</v>
      </c>
      <c r="C293" s="1" t="s">
        <v>46</v>
      </c>
      <c r="D293" s="1" t="s">
        <v>68</v>
      </c>
      <c r="E293" s="1">
        <v>77</v>
      </c>
      <c r="F293" s="1" t="s">
        <v>245</v>
      </c>
      <c r="G293" s="1" t="s">
        <v>243</v>
      </c>
      <c r="H293" s="1">
        <v>0</v>
      </c>
      <c r="I293" s="2" t="s">
        <v>242</v>
      </c>
      <c r="J293" s="1" t="s">
        <v>366</v>
      </c>
    </row>
    <row r="294" spans="1:10" x14ac:dyDescent="0.25">
      <c r="A294" s="1">
        <v>12</v>
      </c>
      <c r="B294" s="1" t="s">
        <v>19</v>
      </c>
      <c r="C294" s="1" t="s">
        <v>22</v>
      </c>
      <c r="D294" s="1" t="s">
        <v>158</v>
      </c>
      <c r="E294" s="1">
        <v>15</v>
      </c>
      <c r="F294" s="1" t="s">
        <v>244</v>
      </c>
      <c r="G294" s="1" t="s">
        <v>7</v>
      </c>
      <c r="H294" s="1" t="s">
        <v>15</v>
      </c>
      <c r="I294" s="2" t="s">
        <v>231</v>
      </c>
      <c r="J294" s="1" t="s">
        <v>367</v>
      </c>
    </row>
    <row r="295" spans="1:10" x14ac:dyDescent="0.25">
      <c r="A295" s="1">
        <v>12</v>
      </c>
      <c r="B295" s="1" t="s">
        <v>19</v>
      </c>
      <c r="C295" s="1" t="s">
        <v>22</v>
      </c>
      <c r="D295" s="1" t="s">
        <v>158</v>
      </c>
      <c r="E295" s="1">
        <v>42</v>
      </c>
      <c r="F295" s="1" t="s">
        <v>244</v>
      </c>
      <c r="G295" s="1" t="s">
        <v>7</v>
      </c>
      <c r="H295" s="1" t="s">
        <v>15</v>
      </c>
      <c r="I295" s="2" t="s">
        <v>232</v>
      </c>
      <c r="J295" s="1" t="s">
        <v>367</v>
      </c>
    </row>
    <row r="296" spans="1:10" x14ac:dyDescent="0.25">
      <c r="A296" s="1">
        <v>12</v>
      </c>
      <c r="B296" s="1" t="s">
        <v>12</v>
      </c>
      <c r="C296" s="1" t="s">
        <v>38</v>
      </c>
      <c r="D296" s="1" t="s">
        <v>159</v>
      </c>
      <c r="E296" s="1">
        <v>55</v>
      </c>
      <c r="F296" s="1" t="s">
        <v>245</v>
      </c>
      <c r="G296" s="1" t="s">
        <v>243</v>
      </c>
      <c r="H296" s="1">
        <v>0</v>
      </c>
      <c r="I296" s="2" t="s">
        <v>242</v>
      </c>
      <c r="J296" s="1" t="s">
        <v>366</v>
      </c>
    </row>
    <row r="297" spans="1:10" x14ac:dyDescent="0.25">
      <c r="A297" s="1">
        <v>12</v>
      </c>
      <c r="B297" s="1" t="s">
        <v>39</v>
      </c>
      <c r="C297" s="1" t="s">
        <v>20</v>
      </c>
      <c r="D297" s="1" t="s">
        <v>77</v>
      </c>
      <c r="E297" s="1">
        <v>64</v>
      </c>
      <c r="F297" s="1" t="s">
        <v>245</v>
      </c>
      <c r="G297" s="1" t="s">
        <v>243</v>
      </c>
      <c r="H297" s="1">
        <v>0</v>
      </c>
      <c r="I297" s="2" t="s">
        <v>242</v>
      </c>
      <c r="J297" s="1" t="s">
        <v>366</v>
      </c>
    </row>
    <row r="298" spans="1:10" x14ac:dyDescent="0.25">
      <c r="A298" s="1">
        <v>12</v>
      </c>
      <c r="B298" s="1" t="s">
        <v>39</v>
      </c>
      <c r="C298" s="1" t="s">
        <v>20</v>
      </c>
      <c r="D298" s="1" t="s">
        <v>77</v>
      </c>
      <c r="E298" s="1">
        <v>92</v>
      </c>
      <c r="F298" s="1" t="s">
        <v>245</v>
      </c>
      <c r="G298" s="1" t="s">
        <v>243</v>
      </c>
      <c r="H298" s="1">
        <v>0</v>
      </c>
      <c r="I298" s="2" t="s">
        <v>242</v>
      </c>
      <c r="J298" s="1" t="s">
        <v>366</v>
      </c>
    </row>
    <row r="299" spans="1:10" x14ac:dyDescent="0.25">
      <c r="A299" s="1">
        <v>12</v>
      </c>
      <c r="B299" s="1" t="s">
        <v>20</v>
      </c>
      <c r="C299" s="1" t="s">
        <v>39</v>
      </c>
      <c r="D299" s="1" t="s">
        <v>118</v>
      </c>
      <c r="E299" s="1">
        <v>13</v>
      </c>
      <c r="F299" s="1" t="s">
        <v>244</v>
      </c>
      <c r="G299" s="1" t="s">
        <v>243</v>
      </c>
      <c r="H299" s="1">
        <v>0</v>
      </c>
      <c r="I299" s="2" t="s">
        <v>242</v>
      </c>
      <c r="J299" s="1" t="s">
        <v>367</v>
      </c>
    </row>
    <row r="300" spans="1:10" x14ac:dyDescent="0.25">
      <c r="A300" s="1">
        <v>12</v>
      </c>
      <c r="B300" s="1" t="s">
        <v>20</v>
      </c>
      <c r="C300" s="1" t="s">
        <v>39</v>
      </c>
      <c r="D300" s="1" t="s">
        <v>160</v>
      </c>
      <c r="E300" s="1">
        <v>21</v>
      </c>
      <c r="F300" s="1" t="s">
        <v>244</v>
      </c>
      <c r="G300" s="1" t="s">
        <v>243</v>
      </c>
      <c r="H300" s="1">
        <v>0</v>
      </c>
      <c r="I300" s="2" t="s">
        <v>242</v>
      </c>
      <c r="J300" s="1" t="s">
        <v>367</v>
      </c>
    </row>
    <row r="301" spans="1:10" x14ac:dyDescent="0.25">
      <c r="A301" s="1">
        <v>12</v>
      </c>
      <c r="B301" s="1" t="s">
        <v>20</v>
      </c>
      <c r="C301" s="1" t="s">
        <v>39</v>
      </c>
      <c r="D301" s="1" t="s">
        <v>63</v>
      </c>
      <c r="E301" s="1">
        <v>54</v>
      </c>
      <c r="F301" s="1" t="s">
        <v>245</v>
      </c>
      <c r="G301" s="1" t="s">
        <v>243</v>
      </c>
      <c r="H301" s="1">
        <v>0</v>
      </c>
      <c r="I301" s="2" t="s">
        <v>242</v>
      </c>
      <c r="J301" s="1" t="s">
        <v>367</v>
      </c>
    </row>
    <row r="302" spans="1:10" x14ac:dyDescent="0.25">
      <c r="A302" s="1">
        <v>12</v>
      </c>
      <c r="B302" s="1" t="s">
        <v>20</v>
      </c>
      <c r="C302" s="1" t="s">
        <v>39</v>
      </c>
      <c r="D302" s="1" t="s">
        <v>118</v>
      </c>
      <c r="E302" s="1">
        <v>57</v>
      </c>
      <c r="F302" s="1" t="s">
        <v>245</v>
      </c>
      <c r="G302" s="1" t="s">
        <v>243</v>
      </c>
      <c r="H302" s="1">
        <v>0</v>
      </c>
      <c r="I302" s="2" t="s">
        <v>242</v>
      </c>
      <c r="J302" s="1" t="s">
        <v>367</v>
      </c>
    </row>
    <row r="303" spans="1:10" x14ac:dyDescent="0.25">
      <c r="A303" s="1">
        <v>12</v>
      </c>
      <c r="B303" s="1" t="s">
        <v>20</v>
      </c>
      <c r="C303" s="1" t="s">
        <v>39</v>
      </c>
      <c r="D303" s="1" t="s">
        <v>160</v>
      </c>
      <c r="E303" s="1">
        <v>74</v>
      </c>
      <c r="F303" s="1" t="s">
        <v>245</v>
      </c>
      <c r="G303" s="1" t="s">
        <v>243</v>
      </c>
      <c r="H303" s="1">
        <v>0</v>
      </c>
      <c r="I303" s="2" t="s">
        <v>242</v>
      </c>
      <c r="J303" s="1" t="s">
        <v>367</v>
      </c>
    </row>
    <row r="304" spans="1:10" x14ac:dyDescent="0.25">
      <c r="A304" s="1">
        <v>12</v>
      </c>
      <c r="B304" s="1" t="s">
        <v>20</v>
      </c>
      <c r="C304" s="1" t="s">
        <v>39</v>
      </c>
      <c r="D304" s="1" t="s">
        <v>161</v>
      </c>
      <c r="E304" s="1">
        <v>76</v>
      </c>
      <c r="F304" s="1" t="s">
        <v>245</v>
      </c>
      <c r="G304" s="1" t="s">
        <v>243</v>
      </c>
      <c r="H304" s="1">
        <v>0</v>
      </c>
      <c r="I304" s="2" t="s">
        <v>242</v>
      </c>
      <c r="J304" s="1" t="s">
        <v>367</v>
      </c>
    </row>
    <row r="305" spans="1:10" x14ac:dyDescent="0.25">
      <c r="A305" s="1">
        <v>12</v>
      </c>
      <c r="B305" s="1" t="s">
        <v>34</v>
      </c>
      <c r="C305" s="1" t="s">
        <v>45</v>
      </c>
      <c r="D305" s="1" t="s">
        <v>37</v>
      </c>
      <c r="E305" s="1">
        <v>9</v>
      </c>
      <c r="F305" s="1" t="s">
        <v>244</v>
      </c>
      <c r="G305" s="1" t="s">
        <v>7</v>
      </c>
      <c r="H305" s="1" t="s">
        <v>15</v>
      </c>
      <c r="I305" s="2" t="s">
        <v>240</v>
      </c>
      <c r="J305" s="1" t="s">
        <v>366</v>
      </c>
    </row>
    <row r="306" spans="1:10" x14ac:dyDescent="0.25">
      <c r="A306" s="1">
        <v>12</v>
      </c>
      <c r="B306" s="1" t="s">
        <v>45</v>
      </c>
      <c r="C306" s="1" t="s">
        <v>34</v>
      </c>
      <c r="D306" s="1" t="s">
        <v>162</v>
      </c>
      <c r="E306" s="1">
        <v>47</v>
      </c>
      <c r="F306" s="1" t="s">
        <v>245</v>
      </c>
      <c r="G306" s="1" t="s">
        <v>7</v>
      </c>
      <c r="H306" s="1" t="s">
        <v>16</v>
      </c>
      <c r="I306" s="2" t="s">
        <v>334</v>
      </c>
      <c r="J306" s="1" t="s">
        <v>367</v>
      </c>
    </row>
    <row r="307" spans="1:10" x14ac:dyDescent="0.25">
      <c r="A307" s="1">
        <v>12</v>
      </c>
      <c r="B307" s="1" t="s">
        <v>45</v>
      </c>
      <c r="C307" s="1" t="s">
        <v>34</v>
      </c>
      <c r="D307" s="1" t="s">
        <v>62</v>
      </c>
      <c r="E307" s="1">
        <v>72</v>
      </c>
      <c r="F307" s="1" t="s">
        <v>245</v>
      </c>
      <c r="G307" s="1" t="s">
        <v>7</v>
      </c>
      <c r="H307" s="1" t="s">
        <v>15</v>
      </c>
      <c r="I307" s="2" t="s">
        <v>335</v>
      </c>
      <c r="J307" s="1" t="s">
        <v>367</v>
      </c>
    </row>
    <row r="308" spans="1:10" x14ac:dyDescent="0.25">
      <c r="A308" s="1">
        <v>12</v>
      </c>
      <c r="B308" s="1" t="s">
        <v>46</v>
      </c>
      <c r="C308" s="1" t="s">
        <v>30</v>
      </c>
      <c r="D308" s="1" t="s">
        <v>163</v>
      </c>
      <c r="E308" s="1">
        <v>87</v>
      </c>
      <c r="F308" s="1" t="s">
        <v>245</v>
      </c>
      <c r="G308" s="1" t="s">
        <v>243</v>
      </c>
      <c r="H308" s="1">
        <v>0</v>
      </c>
      <c r="I308" s="2" t="s">
        <v>242</v>
      </c>
      <c r="J308" s="1" t="s">
        <v>367</v>
      </c>
    </row>
    <row r="309" spans="1:10" x14ac:dyDescent="0.25">
      <c r="A309" s="1">
        <v>12</v>
      </c>
      <c r="B309" s="1" t="s">
        <v>33</v>
      </c>
      <c r="C309" s="1" t="s">
        <v>27</v>
      </c>
      <c r="D309" s="1" t="s">
        <v>35</v>
      </c>
      <c r="E309" s="1">
        <v>53</v>
      </c>
      <c r="F309" s="1" t="s">
        <v>245</v>
      </c>
      <c r="G309" s="1" t="s">
        <v>243</v>
      </c>
      <c r="H309" s="1">
        <v>0</v>
      </c>
      <c r="I309" s="2" t="s">
        <v>242</v>
      </c>
      <c r="J309" s="1" t="s">
        <v>367</v>
      </c>
    </row>
    <row r="310" spans="1:10" x14ac:dyDescent="0.25">
      <c r="A310" s="1">
        <v>12</v>
      </c>
      <c r="B310" s="1" t="s">
        <v>23</v>
      </c>
      <c r="C310" s="1" t="s">
        <v>26</v>
      </c>
      <c r="D310" s="1" t="s">
        <v>25</v>
      </c>
      <c r="E310" s="1">
        <v>62</v>
      </c>
      <c r="F310" s="1" t="s">
        <v>245</v>
      </c>
      <c r="G310" s="1" t="s">
        <v>7</v>
      </c>
      <c r="H310" s="1" t="s">
        <v>17</v>
      </c>
      <c r="I310" s="2" t="s">
        <v>290</v>
      </c>
      <c r="J310" s="1" t="s">
        <v>366</v>
      </c>
    </row>
    <row r="311" spans="1:10" x14ac:dyDescent="0.25">
      <c r="A311" s="1">
        <v>12</v>
      </c>
      <c r="B311" s="1" t="s">
        <v>29</v>
      </c>
      <c r="C311" s="1" t="s">
        <v>13</v>
      </c>
      <c r="D311" s="1" t="s">
        <v>31</v>
      </c>
      <c r="E311" s="1">
        <v>11</v>
      </c>
      <c r="F311" s="1" t="s">
        <v>244</v>
      </c>
      <c r="G311" s="1" t="s">
        <v>243</v>
      </c>
      <c r="H311" s="1">
        <v>0</v>
      </c>
      <c r="I311" s="2" t="s">
        <v>242</v>
      </c>
      <c r="J311" s="1" t="s">
        <v>366</v>
      </c>
    </row>
    <row r="312" spans="1:10" x14ac:dyDescent="0.25">
      <c r="A312" s="1">
        <v>12</v>
      </c>
      <c r="B312" s="1" t="s">
        <v>13</v>
      </c>
      <c r="C312" s="1" t="s">
        <v>29</v>
      </c>
      <c r="D312" s="1" t="s">
        <v>90</v>
      </c>
      <c r="E312" s="1">
        <v>75</v>
      </c>
      <c r="F312" s="1" t="s">
        <v>245</v>
      </c>
      <c r="G312" s="1" t="s">
        <v>243</v>
      </c>
      <c r="H312" s="1">
        <v>0</v>
      </c>
      <c r="I312" s="2" t="s">
        <v>242</v>
      </c>
      <c r="J312" s="1" t="s">
        <v>367</v>
      </c>
    </row>
    <row r="313" spans="1:10" x14ac:dyDescent="0.25">
      <c r="A313" s="1">
        <v>12</v>
      </c>
      <c r="B313" s="1" t="s">
        <v>13</v>
      </c>
      <c r="C313" s="1" t="s">
        <v>29</v>
      </c>
      <c r="D313" s="1" t="s">
        <v>164</v>
      </c>
      <c r="E313" s="1">
        <v>95</v>
      </c>
      <c r="F313" s="1" t="s">
        <v>245</v>
      </c>
      <c r="G313" s="1" t="s">
        <v>243</v>
      </c>
      <c r="H313" s="1">
        <v>0</v>
      </c>
      <c r="I313" s="2" t="s">
        <v>242</v>
      </c>
      <c r="J313" s="1" t="s">
        <v>367</v>
      </c>
    </row>
    <row r="314" spans="1:10" x14ac:dyDescent="0.25">
      <c r="A314" s="1">
        <v>13</v>
      </c>
      <c r="B314" s="1" t="s">
        <v>19</v>
      </c>
      <c r="C314" s="1" t="s">
        <v>45</v>
      </c>
      <c r="D314" s="1" t="s">
        <v>80</v>
      </c>
      <c r="E314" s="1">
        <v>40</v>
      </c>
      <c r="F314" s="1" t="s">
        <v>244</v>
      </c>
      <c r="G314" s="1" t="s">
        <v>7</v>
      </c>
      <c r="H314" s="1" t="s">
        <v>15</v>
      </c>
      <c r="I314" s="2" t="s">
        <v>223</v>
      </c>
      <c r="J314" s="1" t="s">
        <v>366</v>
      </c>
    </row>
    <row r="315" spans="1:10" x14ac:dyDescent="0.25">
      <c r="A315" s="1">
        <v>13</v>
      </c>
      <c r="B315" s="1" t="s">
        <v>45</v>
      </c>
      <c r="C315" s="1" t="s">
        <v>19</v>
      </c>
      <c r="D315" s="1" t="s">
        <v>62</v>
      </c>
      <c r="E315" s="1">
        <v>23</v>
      </c>
      <c r="F315" s="1" t="s">
        <v>244</v>
      </c>
      <c r="G315" s="1" t="s">
        <v>8</v>
      </c>
      <c r="H315" s="1" t="s">
        <v>16</v>
      </c>
      <c r="I315" s="2" t="s">
        <v>340</v>
      </c>
      <c r="J315" s="1" t="s">
        <v>367</v>
      </c>
    </row>
    <row r="316" spans="1:10" x14ac:dyDescent="0.25">
      <c r="A316" s="1">
        <v>13</v>
      </c>
      <c r="B316" s="1" t="s">
        <v>29</v>
      </c>
      <c r="C316" s="1" t="s">
        <v>12</v>
      </c>
      <c r="D316" s="1" t="s">
        <v>165</v>
      </c>
      <c r="E316" s="1">
        <v>7</v>
      </c>
      <c r="F316" s="1" t="s">
        <v>244</v>
      </c>
      <c r="G316" s="1" t="s">
        <v>7</v>
      </c>
      <c r="H316" s="1" t="s">
        <v>16</v>
      </c>
      <c r="I316" s="2" t="s">
        <v>275</v>
      </c>
      <c r="J316" s="1" t="s">
        <v>366</v>
      </c>
    </row>
    <row r="317" spans="1:10" x14ac:dyDescent="0.25">
      <c r="A317" s="1">
        <v>13</v>
      </c>
      <c r="B317" s="1" t="s">
        <v>29</v>
      </c>
      <c r="C317" s="1" t="s">
        <v>12</v>
      </c>
      <c r="D317" s="1" t="s">
        <v>31</v>
      </c>
      <c r="E317" s="1">
        <v>70</v>
      </c>
      <c r="F317" s="1" t="s">
        <v>245</v>
      </c>
      <c r="G317" s="1" t="s">
        <v>7</v>
      </c>
      <c r="H317" s="1" t="s">
        <v>15</v>
      </c>
      <c r="I317" s="2" t="s">
        <v>276</v>
      </c>
      <c r="J317" s="1" t="s">
        <v>366</v>
      </c>
    </row>
    <row r="318" spans="1:10" x14ac:dyDescent="0.25">
      <c r="A318" s="1">
        <v>13</v>
      </c>
      <c r="B318" s="1" t="s">
        <v>29</v>
      </c>
      <c r="C318" s="1" t="s">
        <v>12</v>
      </c>
      <c r="D318" s="1" t="s">
        <v>85</v>
      </c>
      <c r="E318" s="1">
        <v>87</v>
      </c>
      <c r="F318" s="1" t="s">
        <v>245</v>
      </c>
      <c r="G318" s="1" t="s">
        <v>7</v>
      </c>
      <c r="H318" s="1" t="s">
        <v>17</v>
      </c>
      <c r="I318" s="2" t="s">
        <v>277</v>
      </c>
      <c r="J318" s="1" t="s">
        <v>366</v>
      </c>
    </row>
    <row r="319" spans="1:10" x14ac:dyDescent="0.25">
      <c r="A319" s="1">
        <v>13</v>
      </c>
      <c r="B319" s="1" t="s">
        <v>12</v>
      </c>
      <c r="C319" s="1" t="s">
        <v>29</v>
      </c>
      <c r="D319" s="1" t="s">
        <v>51</v>
      </c>
      <c r="E319" s="1">
        <v>19</v>
      </c>
      <c r="F319" s="1" t="s">
        <v>244</v>
      </c>
      <c r="G319" s="1" t="s">
        <v>7</v>
      </c>
      <c r="H319" s="1" t="s">
        <v>15</v>
      </c>
      <c r="I319" s="2" t="s">
        <v>303</v>
      </c>
      <c r="J319" s="1" t="s">
        <v>367</v>
      </c>
    </row>
    <row r="320" spans="1:10" x14ac:dyDescent="0.25">
      <c r="A320" s="1">
        <v>13</v>
      </c>
      <c r="B320" s="1" t="s">
        <v>12</v>
      </c>
      <c r="C320" s="1" t="s">
        <v>29</v>
      </c>
      <c r="D320" s="1" t="s">
        <v>65</v>
      </c>
      <c r="E320" s="1">
        <v>25</v>
      </c>
      <c r="F320" s="1" t="s">
        <v>244</v>
      </c>
      <c r="G320" s="1" t="s">
        <v>7</v>
      </c>
      <c r="H320" s="1" t="s">
        <v>15</v>
      </c>
      <c r="I320" s="2" t="s">
        <v>304</v>
      </c>
      <c r="J320" s="1" t="s">
        <v>367</v>
      </c>
    </row>
    <row r="321" spans="1:10" x14ac:dyDescent="0.25">
      <c r="A321" s="1">
        <v>13</v>
      </c>
      <c r="B321" s="1" t="s">
        <v>12</v>
      </c>
      <c r="C321" s="1" t="s">
        <v>29</v>
      </c>
      <c r="D321" s="1" t="s">
        <v>51</v>
      </c>
      <c r="E321" s="1">
        <v>66</v>
      </c>
      <c r="F321" s="1" t="s">
        <v>245</v>
      </c>
      <c r="G321" s="1" t="s">
        <v>8</v>
      </c>
      <c r="H321" s="1" t="s">
        <v>15</v>
      </c>
      <c r="I321" s="2" t="s">
        <v>305</v>
      </c>
      <c r="J321" s="1" t="s">
        <v>367</v>
      </c>
    </row>
    <row r="322" spans="1:10" x14ac:dyDescent="0.25">
      <c r="A322" s="1">
        <v>13</v>
      </c>
      <c r="B322" s="1" t="s">
        <v>46</v>
      </c>
      <c r="C322" s="1" t="s">
        <v>22</v>
      </c>
      <c r="D322" s="1" t="s">
        <v>157</v>
      </c>
      <c r="E322" s="1">
        <v>45</v>
      </c>
      <c r="F322" s="1" t="s">
        <v>244</v>
      </c>
      <c r="G322" s="1" t="s">
        <v>243</v>
      </c>
      <c r="H322" s="1">
        <v>0</v>
      </c>
      <c r="I322" s="2" t="s">
        <v>242</v>
      </c>
      <c r="J322" s="1" t="s">
        <v>366</v>
      </c>
    </row>
    <row r="323" spans="1:10" x14ac:dyDescent="0.25">
      <c r="A323" s="1">
        <v>13</v>
      </c>
      <c r="B323" s="1" t="s">
        <v>22</v>
      </c>
      <c r="C323" s="1" t="s">
        <v>46</v>
      </c>
      <c r="D323" s="1" t="s">
        <v>166</v>
      </c>
      <c r="E323" s="1">
        <v>7</v>
      </c>
      <c r="F323" s="1" t="s">
        <v>244</v>
      </c>
      <c r="G323" s="1" t="s">
        <v>243</v>
      </c>
      <c r="H323" s="1">
        <v>0</v>
      </c>
      <c r="I323" s="2" t="s">
        <v>242</v>
      </c>
      <c r="J323" s="1" t="s">
        <v>367</v>
      </c>
    </row>
    <row r="324" spans="1:10" x14ac:dyDescent="0.25">
      <c r="A324" s="1">
        <v>13</v>
      </c>
      <c r="B324" s="1" t="s">
        <v>22</v>
      </c>
      <c r="C324" s="1" t="s">
        <v>46</v>
      </c>
      <c r="D324" s="1" t="s">
        <v>166</v>
      </c>
      <c r="E324" s="1">
        <v>50</v>
      </c>
      <c r="F324" s="1" t="s">
        <v>245</v>
      </c>
      <c r="G324" s="1" t="s">
        <v>243</v>
      </c>
      <c r="H324" s="1">
        <v>0</v>
      </c>
      <c r="I324" s="2" t="s">
        <v>242</v>
      </c>
      <c r="J324" s="1" t="s">
        <v>367</v>
      </c>
    </row>
    <row r="325" spans="1:10" x14ac:dyDescent="0.25">
      <c r="A325" s="1">
        <v>13</v>
      </c>
      <c r="B325" s="1" t="s">
        <v>22</v>
      </c>
      <c r="C325" s="1" t="s">
        <v>46</v>
      </c>
      <c r="D325" s="1" t="s">
        <v>167</v>
      </c>
      <c r="E325" s="1">
        <v>71</v>
      </c>
      <c r="F325" s="1" t="s">
        <v>245</v>
      </c>
      <c r="G325" s="1" t="s">
        <v>243</v>
      </c>
      <c r="H325" s="1">
        <v>0</v>
      </c>
      <c r="I325" s="2" t="s">
        <v>242</v>
      </c>
      <c r="J325" s="1" t="s">
        <v>367</v>
      </c>
    </row>
    <row r="326" spans="1:10" x14ac:dyDescent="0.25">
      <c r="A326" s="1">
        <v>13</v>
      </c>
      <c r="B326" s="1" t="s">
        <v>22</v>
      </c>
      <c r="C326" s="1" t="s">
        <v>46</v>
      </c>
      <c r="D326" s="1" t="s">
        <v>168</v>
      </c>
      <c r="E326" s="1">
        <v>91</v>
      </c>
      <c r="F326" s="1" t="s">
        <v>245</v>
      </c>
      <c r="G326" s="1" t="s">
        <v>243</v>
      </c>
      <c r="H326" s="1">
        <v>0</v>
      </c>
      <c r="I326" s="2" t="s">
        <v>242</v>
      </c>
      <c r="J326" s="1" t="s">
        <v>367</v>
      </c>
    </row>
    <row r="327" spans="1:10" x14ac:dyDescent="0.25">
      <c r="A327" s="1">
        <v>13</v>
      </c>
      <c r="B327" s="1" t="s">
        <v>13</v>
      </c>
      <c r="C327" s="1" t="s">
        <v>39</v>
      </c>
      <c r="D327" s="1" t="s">
        <v>164</v>
      </c>
      <c r="E327" s="1">
        <v>78</v>
      </c>
      <c r="F327" s="1" t="s">
        <v>245</v>
      </c>
      <c r="G327" s="1" t="s">
        <v>243</v>
      </c>
      <c r="H327" s="1">
        <v>0</v>
      </c>
      <c r="I327" s="2" t="s">
        <v>242</v>
      </c>
      <c r="J327" s="1" t="s">
        <v>366</v>
      </c>
    </row>
    <row r="328" spans="1:10" x14ac:dyDescent="0.25">
      <c r="A328" s="1">
        <v>13</v>
      </c>
      <c r="B328" s="1" t="s">
        <v>34</v>
      </c>
      <c r="C328" s="1" t="s">
        <v>26</v>
      </c>
      <c r="D328" s="1" t="s">
        <v>169</v>
      </c>
      <c r="E328" s="1">
        <v>30</v>
      </c>
      <c r="F328" s="1" t="s">
        <v>244</v>
      </c>
      <c r="G328" s="1" t="s">
        <v>243</v>
      </c>
      <c r="H328" s="1">
        <v>0</v>
      </c>
      <c r="I328" s="2" t="s">
        <v>242</v>
      </c>
      <c r="J328" s="1" t="s">
        <v>367</v>
      </c>
    </row>
    <row r="329" spans="1:10" x14ac:dyDescent="0.25">
      <c r="A329" s="1">
        <v>13</v>
      </c>
      <c r="B329" s="1" t="s">
        <v>34</v>
      </c>
      <c r="C329" s="1" t="s">
        <v>26</v>
      </c>
      <c r="D329" s="1" t="s">
        <v>102</v>
      </c>
      <c r="E329" s="1">
        <v>64</v>
      </c>
      <c r="F329" s="1" t="s">
        <v>245</v>
      </c>
      <c r="G329" s="1" t="s">
        <v>243</v>
      </c>
      <c r="H329" s="1">
        <v>0</v>
      </c>
      <c r="I329" s="2" t="s">
        <v>242</v>
      </c>
      <c r="J329" s="1" t="s">
        <v>367</v>
      </c>
    </row>
    <row r="330" spans="1:10" x14ac:dyDescent="0.25">
      <c r="A330" s="1">
        <v>13</v>
      </c>
      <c r="B330" s="1" t="s">
        <v>33</v>
      </c>
      <c r="C330" s="1" t="s">
        <v>23</v>
      </c>
      <c r="D330" s="1" t="s">
        <v>35</v>
      </c>
      <c r="E330" s="1">
        <v>5</v>
      </c>
      <c r="F330" s="1" t="s">
        <v>244</v>
      </c>
      <c r="G330" s="1" t="s">
        <v>7</v>
      </c>
      <c r="H330" s="1" t="s">
        <v>15</v>
      </c>
      <c r="I330" s="2" t="s">
        <v>262</v>
      </c>
      <c r="J330" s="1" t="s">
        <v>366</v>
      </c>
    </row>
    <row r="331" spans="1:10" x14ac:dyDescent="0.25">
      <c r="A331" s="1">
        <v>13</v>
      </c>
      <c r="B331" s="1" t="s">
        <v>33</v>
      </c>
      <c r="C331" s="1" t="s">
        <v>23</v>
      </c>
      <c r="D331" s="1" t="s">
        <v>170</v>
      </c>
      <c r="E331" s="1">
        <v>83</v>
      </c>
      <c r="F331" s="1" t="s">
        <v>245</v>
      </c>
      <c r="G331" s="1" t="s">
        <v>7</v>
      </c>
      <c r="H331" s="1" t="s">
        <v>16</v>
      </c>
      <c r="I331" s="2" t="s">
        <v>297</v>
      </c>
      <c r="J331" s="1" t="s">
        <v>366</v>
      </c>
    </row>
    <row r="332" spans="1:10" x14ac:dyDescent="0.25">
      <c r="A332" s="1">
        <v>13</v>
      </c>
      <c r="B332" s="1" t="s">
        <v>23</v>
      </c>
      <c r="C332" s="1" t="s">
        <v>33</v>
      </c>
      <c r="D332" s="1" t="s">
        <v>55</v>
      </c>
      <c r="E332" s="1">
        <v>13</v>
      </c>
      <c r="F332" s="1" t="s">
        <v>244</v>
      </c>
      <c r="G332" s="1" t="s">
        <v>7</v>
      </c>
      <c r="H332" s="1" t="s">
        <v>15</v>
      </c>
      <c r="I332" s="2" t="s">
        <v>284</v>
      </c>
      <c r="J332" s="1" t="s">
        <v>367</v>
      </c>
    </row>
    <row r="333" spans="1:10" x14ac:dyDescent="0.25">
      <c r="A333" s="1">
        <v>13</v>
      </c>
      <c r="B333" s="1" t="s">
        <v>23</v>
      </c>
      <c r="C333" s="1" t="s">
        <v>33</v>
      </c>
      <c r="D333" s="1" t="s">
        <v>113</v>
      </c>
      <c r="E333" s="1">
        <v>20</v>
      </c>
      <c r="F333" s="1" t="s">
        <v>244</v>
      </c>
      <c r="G333" s="1" t="s">
        <v>8</v>
      </c>
      <c r="H333" s="1" t="s">
        <v>15</v>
      </c>
      <c r="I333" s="2" t="s">
        <v>285</v>
      </c>
      <c r="J333" s="1" t="s">
        <v>367</v>
      </c>
    </row>
    <row r="334" spans="1:10" x14ac:dyDescent="0.25">
      <c r="A334" s="1">
        <v>13</v>
      </c>
      <c r="B334" s="1" t="s">
        <v>23</v>
      </c>
      <c r="C334" s="1" t="s">
        <v>33</v>
      </c>
      <c r="D334" s="1" t="s">
        <v>55</v>
      </c>
      <c r="E334" s="1">
        <v>45</v>
      </c>
      <c r="F334" s="1" t="s">
        <v>244</v>
      </c>
      <c r="G334" s="1" t="s">
        <v>6</v>
      </c>
      <c r="H334" s="1" t="s">
        <v>15</v>
      </c>
      <c r="I334" s="2" t="s">
        <v>286</v>
      </c>
      <c r="J334" s="1" t="s">
        <v>367</v>
      </c>
    </row>
    <row r="335" spans="1:10" x14ac:dyDescent="0.25">
      <c r="A335" s="1">
        <v>13</v>
      </c>
      <c r="B335" s="1" t="s">
        <v>23</v>
      </c>
      <c r="C335" s="1" t="s">
        <v>33</v>
      </c>
      <c r="D335" s="1" t="s">
        <v>171</v>
      </c>
      <c r="E335" s="1">
        <v>81</v>
      </c>
      <c r="F335" s="1" t="s">
        <v>245</v>
      </c>
      <c r="G335" s="1" t="s">
        <v>7</v>
      </c>
      <c r="H335" s="1" t="s">
        <v>15</v>
      </c>
      <c r="I335" s="2" t="s">
        <v>287</v>
      </c>
      <c r="J335" s="1" t="s">
        <v>367</v>
      </c>
    </row>
    <row r="336" spans="1:10" x14ac:dyDescent="0.25">
      <c r="A336" s="1">
        <v>13</v>
      </c>
      <c r="B336" s="1" t="s">
        <v>38</v>
      </c>
      <c r="C336" s="1" t="s">
        <v>27</v>
      </c>
      <c r="D336" s="1" t="s">
        <v>40</v>
      </c>
      <c r="E336" s="1">
        <v>8</v>
      </c>
      <c r="F336" s="1" t="s">
        <v>244</v>
      </c>
      <c r="G336" s="1" t="s">
        <v>243</v>
      </c>
      <c r="H336" s="1">
        <v>0</v>
      </c>
      <c r="I336" s="2" t="s">
        <v>242</v>
      </c>
      <c r="J336" s="1" t="s">
        <v>366</v>
      </c>
    </row>
    <row r="337" spans="1:10" x14ac:dyDescent="0.25">
      <c r="A337" s="1">
        <v>13</v>
      </c>
      <c r="B337" s="1" t="s">
        <v>38</v>
      </c>
      <c r="C337" s="1" t="s">
        <v>27</v>
      </c>
      <c r="D337" s="1" t="s">
        <v>125</v>
      </c>
      <c r="E337" s="1">
        <v>14</v>
      </c>
      <c r="F337" s="1" t="s">
        <v>244</v>
      </c>
      <c r="G337" s="1" t="s">
        <v>243</v>
      </c>
      <c r="H337" s="1">
        <v>0</v>
      </c>
      <c r="I337" s="2" t="s">
        <v>242</v>
      </c>
      <c r="J337" s="1" t="s">
        <v>366</v>
      </c>
    </row>
    <row r="338" spans="1:10" x14ac:dyDescent="0.25">
      <c r="A338" s="1">
        <v>13</v>
      </c>
      <c r="B338" s="1" t="s">
        <v>38</v>
      </c>
      <c r="C338" s="1" t="s">
        <v>27</v>
      </c>
      <c r="D338" s="1" t="s">
        <v>64</v>
      </c>
      <c r="E338" s="1">
        <v>50</v>
      </c>
      <c r="F338" s="1" t="s">
        <v>245</v>
      </c>
      <c r="G338" s="1" t="s">
        <v>243</v>
      </c>
      <c r="H338" s="1">
        <v>0</v>
      </c>
      <c r="I338" s="2" t="s">
        <v>242</v>
      </c>
      <c r="J338" s="1" t="s">
        <v>366</v>
      </c>
    </row>
    <row r="339" spans="1:10" x14ac:dyDescent="0.25">
      <c r="A339" s="1">
        <v>13</v>
      </c>
      <c r="B339" s="1" t="s">
        <v>38</v>
      </c>
      <c r="C339" s="1" t="s">
        <v>27</v>
      </c>
      <c r="D339" s="1" t="s">
        <v>125</v>
      </c>
      <c r="E339" s="1">
        <v>57</v>
      </c>
      <c r="F339" s="1" t="s">
        <v>245</v>
      </c>
      <c r="G339" s="1" t="s">
        <v>243</v>
      </c>
      <c r="H339" s="1">
        <v>0</v>
      </c>
      <c r="I339" s="2" t="s">
        <v>242</v>
      </c>
      <c r="J339" s="1" t="s">
        <v>366</v>
      </c>
    </row>
    <row r="340" spans="1:10" x14ac:dyDescent="0.25">
      <c r="A340" s="1">
        <v>13</v>
      </c>
      <c r="B340" s="1" t="s">
        <v>38</v>
      </c>
      <c r="C340" s="1" t="s">
        <v>27</v>
      </c>
      <c r="D340" s="1" t="s">
        <v>103</v>
      </c>
      <c r="E340" s="1">
        <v>61</v>
      </c>
      <c r="F340" s="1" t="s">
        <v>245</v>
      </c>
      <c r="G340" s="1" t="s">
        <v>243</v>
      </c>
      <c r="H340" s="1">
        <v>0</v>
      </c>
      <c r="I340" s="2" t="s">
        <v>242</v>
      </c>
      <c r="J340" s="1" t="s">
        <v>366</v>
      </c>
    </row>
    <row r="341" spans="1:10" x14ac:dyDescent="0.25">
      <c r="A341" s="1">
        <v>13</v>
      </c>
      <c r="B341" s="1" t="s">
        <v>38</v>
      </c>
      <c r="C341" s="1" t="s">
        <v>27</v>
      </c>
      <c r="D341" s="1" t="s">
        <v>64</v>
      </c>
      <c r="E341" s="1">
        <v>91</v>
      </c>
      <c r="F341" s="1" t="s">
        <v>245</v>
      </c>
      <c r="G341" s="1" t="s">
        <v>243</v>
      </c>
      <c r="H341" s="1">
        <v>0</v>
      </c>
      <c r="I341" s="2" t="s">
        <v>242</v>
      </c>
      <c r="J341" s="1" t="s">
        <v>366</v>
      </c>
    </row>
    <row r="342" spans="1:10" x14ac:dyDescent="0.25">
      <c r="A342" s="1">
        <v>14</v>
      </c>
      <c r="B342" s="1" t="s">
        <v>23</v>
      </c>
      <c r="C342" s="1" t="s">
        <v>19</v>
      </c>
      <c r="D342" s="1" t="s">
        <v>113</v>
      </c>
      <c r="E342" s="1">
        <v>36</v>
      </c>
      <c r="F342" s="1" t="s">
        <v>244</v>
      </c>
      <c r="G342" s="1" t="s">
        <v>7</v>
      </c>
      <c r="H342" s="1" t="s">
        <v>15</v>
      </c>
      <c r="I342" s="2" t="s">
        <v>235</v>
      </c>
      <c r="J342" s="1" t="s">
        <v>366</v>
      </c>
    </row>
    <row r="343" spans="1:10" x14ac:dyDescent="0.25">
      <c r="A343" s="1">
        <v>14</v>
      </c>
      <c r="B343" s="1" t="s">
        <v>23</v>
      </c>
      <c r="C343" s="1" t="s">
        <v>19</v>
      </c>
      <c r="D343" s="1" t="s">
        <v>25</v>
      </c>
      <c r="E343" s="1">
        <v>89</v>
      </c>
      <c r="F343" s="1" t="s">
        <v>245</v>
      </c>
      <c r="G343" s="1" t="s">
        <v>7</v>
      </c>
      <c r="H343" s="1" t="s">
        <v>15</v>
      </c>
      <c r="I343" s="2" t="s">
        <v>236</v>
      </c>
      <c r="J343" s="1" t="s">
        <v>366</v>
      </c>
    </row>
    <row r="344" spans="1:10" x14ac:dyDescent="0.25">
      <c r="A344" s="1">
        <v>14</v>
      </c>
      <c r="B344" s="1" t="s">
        <v>19</v>
      </c>
      <c r="C344" s="1" t="s">
        <v>23</v>
      </c>
      <c r="D344" s="1" t="s">
        <v>66</v>
      </c>
      <c r="E344" s="1">
        <v>7</v>
      </c>
      <c r="F344" s="1" t="s">
        <v>244</v>
      </c>
      <c r="G344" s="1" t="s">
        <v>7</v>
      </c>
      <c r="H344" s="1" t="s">
        <v>15</v>
      </c>
      <c r="I344" s="2" t="s">
        <v>217</v>
      </c>
      <c r="J344" s="1" t="s">
        <v>367</v>
      </c>
    </row>
    <row r="345" spans="1:10" x14ac:dyDescent="0.25">
      <c r="A345" s="1">
        <v>14</v>
      </c>
      <c r="B345" s="1" t="s">
        <v>19</v>
      </c>
      <c r="C345" s="1" t="s">
        <v>23</v>
      </c>
      <c r="D345" s="1" t="s">
        <v>158</v>
      </c>
      <c r="E345" s="1">
        <v>20</v>
      </c>
      <c r="F345" s="1" t="s">
        <v>244</v>
      </c>
      <c r="G345" s="1" t="s">
        <v>8</v>
      </c>
      <c r="H345" s="1" t="s">
        <v>15</v>
      </c>
      <c r="I345" s="2" t="s">
        <v>218</v>
      </c>
      <c r="J345" s="1" t="s">
        <v>367</v>
      </c>
    </row>
    <row r="346" spans="1:10" x14ac:dyDescent="0.25">
      <c r="A346" s="1">
        <v>14</v>
      </c>
      <c r="B346" s="1" t="s">
        <v>33</v>
      </c>
      <c r="C346" s="1" t="s">
        <v>30</v>
      </c>
      <c r="D346" s="1" t="s">
        <v>139</v>
      </c>
      <c r="E346" s="1">
        <v>10</v>
      </c>
      <c r="F346" s="1" t="s">
        <v>244</v>
      </c>
      <c r="G346" s="1" t="s">
        <v>7</v>
      </c>
      <c r="H346" s="1" t="s">
        <v>15</v>
      </c>
      <c r="I346" s="2" t="s">
        <v>354</v>
      </c>
      <c r="J346" s="1" t="s">
        <v>367</v>
      </c>
    </row>
    <row r="347" spans="1:10" x14ac:dyDescent="0.25">
      <c r="A347" s="1">
        <v>14</v>
      </c>
      <c r="B347" s="1" t="s">
        <v>33</v>
      </c>
      <c r="C347" s="1" t="s">
        <v>30</v>
      </c>
      <c r="D347" s="1" t="s">
        <v>154</v>
      </c>
      <c r="E347" s="1">
        <v>55</v>
      </c>
      <c r="F347" s="1" t="s">
        <v>245</v>
      </c>
      <c r="G347" s="1" t="s">
        <v>7</v>
      </c>
      <c r="H347" s="1" t="s">
        <v>15</v>
      </c>
      <c r="I347" s="2" t="s">
        <v>355</v>
      </c>
      <c r="J347" s="1" t="s">
        <v>367</v>
      </c>
    </row>
    <row r="348" spans="1:10" x14ac:dyDescent="0.25">
      <c r="A348" s="1">
        <v>14</v>
      </c>
      <c r="B348" s="1" t="s">
        <v>34</v>
      </c>
      <c r="C348" s="1" t="s">
        <v>20</v>
      </c>
      <c r="D348" s="1" t="s">
        <v>172</v>
      </c>
      <c r="E348" s="1">
        <v>10</v>
      </c>
      <c r="F348" s="1" t="s">
        <v>244</v>
      </c>
      <c r="G348" s="1" t="s">
        <v>7</v>
      </c>
      <c r="H348" s="1" t="s">
        <v>17</v>
      </c>
      <c r="I348" s="2" t="s">
        <v>214</v>
      </c>
      <c r="J348" s="1" t="s">
        <v>366</v>
      </c>
    </row>
    <row r="349" spans="1:10" x14ac:dyDescent="0.25">
      <c r="A349" s="1">
        <v>14</v>
      </c>
      <c r="B349" s="1" t="s">
        <v>12</v>
      </c>
      <c r="C349" s="1" t="s">
        <v>26</v>
      </c>
      <c r="D349" s="1" t="s">
        <v>144</v>
      </c>
      <c r="E349" s="1">
        <v>21</v>
      </c>
      <c r="F349" s="1" t="s">
        <v>244</v>
      </c>
      <c r="G349" s="1" t="s">
        <v>7</v>
      </c>
      <c r="H349" s="1" t="s">
        <v>15</v>
      </c>
      <c r="I349" s="2" t="s">
        <v>311</v>
      </c>
      <c r="J349" s="1" t="s">
        <v>366</v>
      </c>
    </row>
    <row r="350" spans="1:10" x14ac:dyDescent="0.25">
      <c r="A350" s="1">
        <v>14</v>
      </c>
      <c r="B350" s="1" t="s">
        <v>12</v>
      </c>
      <c r="C350" s="1" t="s">
        <v>26</v>
      </c>
      <c r="D350" s="1" t="s">
        <v>342</v>
      </c>
      <c r="E350" s="1">
        <v>78</v>
      </c>
      <c r="F350" s="1" t="s">
        <v>245</v>
      </c>
      <c r="G350" s="1" t="s">
        <v>8</v>
      </c>
      <c r="H350" s="1" t="s">
        <v>16</v>
      </c>
      <c r="I350" s="2" t="s">
        <v>312</v>
      </c>
      <c r="J350" s="1" t="s">
        <v>366</v>
      </c>
    </row>
    <row r="351" spans="1:10" x14ac:dyDescent="0.25">
      <c r="A351" s="1">
        <v>14</v>
      </c>
      <c r="B351" s="1" t="s">
        <v>26</v>
      </c>
      <c r="C351" s="1" t="s">
        <v>12</v>
      </c>
      <c r="D351" s="1" t="s">
        <v>59</v>
      </c>
      <c r="E351" s="1">
        <v>50</v>
      </c>
      <c r="F351" s="1" t="s">
        <v>245</v>
      </c>
      <c r="G351" s="1" t="s">
        <v>8</v>
      </c>
      <c r="H351" s="1" t="s">
        <v>16</v>
      </c>
      <c r="I351" s="2" t="s">
        <v>314</v>
      </c>
      <c r="J351" s="1" t="s">
        <v>367</v>
      </c>
    </row>
    <row r="352" spans="1:10" x14ac:dyDescent="0.25">
      <c r="A352" s="1">
        <v>14</v>
      </c>
      <c r="B352" s="1" t="s">
        <v>39</v>
      </c>
      <c r="C352" s="1" t="s">
        <v>46</v>
      </c>
      <c r="D352" s="1" t="s">
        <v>87</v>
      </c>
      <c r="E352" s="1">
        <v>45</v>
      </c>
      <c r="F352" s="1" t="s">
        <v>244</v>
      </c>
      <c r="G352" s="1" t="s">
        <v>7</v>
      </c>
      <c r="H352" s="1" t="s">
        <v>17</v>
      </c>
      <c r="I352" s="2" t="s">
        <v>267</v>
      </c>
      <c r="J352" s="1" t="s">
        <v>366</v>
      </c>
    </row>
    <row r="353" spans="1:10" x14ac:dyDescent="0.25">
      <c r="A353" s="1">
        <v>14</v>
      </c>
      <c r="B353" s="1" t="s">
        <v>46</v>
      </c>
      <c r="C353" s="1" t="s">
        <v>39</v>
      </c>
      <c r="D353" s="1" t="s">
        <v>157</v>
      </c>
      <c r="E353" s="1">
        <v>24</v>
      </c>
      <c r="F353" s="1" t="s">
        <v>244</v>
      </c>
      <c r="G353" s="1" t="s">
        <v>8</v>
      </c>
      <c r="H353" s="1" t="s">
        <v>15</v>
      </c>
      <c r="I353" s="2" t="s">
        <v>263</v>
      </c>
      <c r="J353" s="1" t="s">
        <v>367</v>
      </c>
    </row>
    <row r="354" spans="1:10" x14ac:dyDescent="0.25">
      <c r="A354" s="1">
        <v>14</v>
      </c>
      <c r="B354" s="1" t="s">
        <v>46</v>
      </c>
      <c r="C354" s="1" t="s">
        <v>39</v>
      </c>
      <c r="D354" s="1" t="s">
        <v>104</v>
      </c>
      <c r="E354" s="1">
        <v>39</v>
      </c>
      <c r="F354" s="1" t="s">
        <v>244</v>
      </c>
      <c r="G354" s="1" t="s">
        <v>7</v>
      </c>
      <c r="H354" s="1" t="s">
        <v>15</v>
      </c>
      <c r="I354" s="2" t="s">
        <v>264</v>
      </c>
      <c r="J354" s="1" t="s">
        <v>367</v>
      </c>
    </row>
    <row r="355" spans="1:10" x14ac:dyDescent="0.25">
      <c r="A355" s="1">
        <v>14</v>
      </c>
      <c r="B355" s="1" t="s">
        <v>46</v>
      </c>
      <c r="C355" s="1" t="s">
        <v>39</v>
      </c>
      <c r="D355" s="1" t="s">
        <v>173</v>
      </c>
      <c r="E355" s="1">
        <v>74</v>
      </c>
      <c r="F355" s="1" t="s">
        <v>245</v>
      </c>
      <c r="G355" s="1" t="s">
        <v>7</v>
      </c>
      <c r="H355" s="1" t="s">
        <v>16</v>
      </c>
      <c r="I355" s="2" t="s">
        <v>265</v>
      </c>
      <c r="J355" s="1" t="s">
        <v>367</v>
      </c>
    </row>
    <row r="356" spans="1:10" x14ac:dyDescent="0.25">
      <c r="A356" s="1">
        <v>14</v>
      </c>
      <c r="B356" s="1" t="s">
        <v>45</v>
      </c>
      <c r="C356" s="1" t="s">
        <v>13</v>
      </c>
      <c r="D356" s="1" t="s">
        <v>135</v>
      </c>
      <c r="E356" s="1">
        <v>16</v>
      </c>
      <c r="F356" s="1" t="s">
        <v>244</v>
      </c>
      <c r="G356" s="1" t="s">
        <v>243</v>
      </c>
      <c r="H356" s="1">
        <v>0</v>
      </c>
      <c r="I356" s="2" t="s">
        <v>242</v>
      </c>
      <c r="J356" s="1" t="s">
        <v>366</v>
      </c>
    </row>
    <row r="357" spans="1:10" x14ac:dyDescent="0.25">
      <c r="A357" s="1">
        <v>14</v>
      </c>
      <c r="B357" s="1" t="s">
        <v>22</v>
      </c>
      <c r="C357" s="1" t="s">
        <v>38</v>
      </c>
      <c r="D357" s="1" t="s">
        <v>166</v>
      </c>
      <c r="E357" s="1">
        <v>45</v>
      </c>
      <c r="F357" s="1" t="s">
        <v>244</v>
      </c>
      <c r="G357" s="1" t="s">
        <v>243</v>
      </c>
      <c r="H357" s="1">
        <v>0</v>
      </c>
      <c r="I357" s="2" t="s">
        <v>242</v>
      </c>
      <c r="J357" s="1" t="s">
        <v>366</v>
      </c>
    </row>
    <row r="358" spans="1:10" x14ac:dyDescent="0.25">
      <c r="A358" s="1">
        <v>14</v>
      </c>
      <c r="B358" s="1" t="s">
        <v>38</v>
      </c>
      <c r="C358" s="1" t="s">
        <v>22</v>
      </c>
      <c r="D358" s="1" t="s">
        <v>59</v>
      </c>
      <c r="E358" s="1">
        <v>17</v>
      </c>
      <c r="F358" s="1" t="s">
        <v>244</v>
      </c>
      <c r="G358" s="1" t="s">
        <v>243</v>
      </c>
      <c r="H358" s="1">
        <v>0</v>
      </c>
      <c r="I358" s="2" t="s">
        <v>242</v>
      </c>
      <c r="J358" s="1" t="s">
        <v>367</v>
      </c>
    </row>
    <row r="359" spans="1:10" x14ac:dyDescent="0.25">
      <c r="A359" s="1">
        <v>14</v>
      </c>
      <c r="B359" s="1" t="s">
        <v>38</v>
      </c>
      <c r="C359" s="1" t="s">
        <v>22</v>
      </c>
      <c r="D359" s="1" t="s">
        <v>103</v>
      </c>
      <c r="E359" s="1">
        <v>82</v>
      </c>
      <c r="F359" s="1" t="s">
        <v>245</v>
      </c>
      <c r="G359" s="1" t="s">
        <v>243</v>
      </c>
      <c r="H359" s="1">
        <v>0</v>
      </c>
      <c r="I359" s="2" t="s">
        <v>242</v>
      </c>
      <c r="J359" s="1" t="s">
        <v>367</v>
      </c>
    </row>
    <row r="360" spans="1:10" x14ac:dyDescent="0.25">
      <c r="A360" s="1">
        <v>14</v>
      </c>
      <c r="B360" s="1" t="s">
        <v>38</v>
      </c>
      <c r="C360" s="1" t="s">
        <v>22</v>
      </c>
      <c r="D360" s="1" t="s">
        <v>40</v>
      </c>
      <c r="E360" s="1">
        <v>88</v>
      </c>
      <c r="F360" s="1" t="s">
        <v>245</v>
      </c>
      <c r="G360" s="1" t="s">
        <v>243</v>
      </c>
      <c r="H360" s="1">
        <v>0</v>
      </c>
      <c r="I360" s="2" t="s">
        <v>242</v>
      </c>
      <c r="J360" s="1" t="s">
        <v>367</v>
      </c>
    </row>
    <row r="361" spans="1:10" x14ac:dyDescent="0.25">
      <c r="A361" s="1">
        <v>15</v>
      </c>
      <c r="B361" s="1" t="s">
        <v>19</v>
      </c>
      <c r="C361" s="1" t="s">
        <v>12</v>
      </c>
      <c r="D361" s="1" t="s">
        <v>174</v>
      </c>
      <c r="E361" s="1">
        <v>29</v>
      </c>
      <c r="F361" s="1" t="s">
        <v>244</v>
      </c>
      <c r="G361" s="1" t="s">
        <v>7</v>
      </c>
      <c r="H361" s="1" t="s">
        <v>15</v>
      </c>
      <c r="I361" s="2" t="s">
        <v>216</v>
      </c>
      <c r="J361" s="1" t="s">
        <v>366</v>
      </c>
    </row>
    <row r="362" spans="1:10" x14ac:dyDescent="0.25">
      <c r="A362" s="1">
        <v>15</v>
      </c>
      <c r="B362" s="1" t="s">
        <v>12</v>
      </c>
      <c r="C362" s="1" t="s">
        <v>19</v>
      </c>
      <c r="D362" s="1" t="s">
        <v>65</v>
      </c>
      <c r="E362" s="1">
        <v>91</v>
      </c>
      <c r="F362" s="1" t="s">
        <v>245</v>
      </c>
      <c r="G362" s="1" t="s">
        <v>7</v>
      </c>
      <c r="H362" s="1" t="s">
        <v>15</v>
      </c>
      <c r="I362" s="2" t="s">
        <v>234</v>
      </c>
      <c r="J362" s="1" t="s">
        <v>367</v>
      </c>
    </row>
    <row r="363" spans="1:10" x14ac:dyDescent="0.25">
      <c r="A363" s="1">
        <v>15</v>
      </c>
      <c r="B363" s="1" t="s">
        <v>23</v>
      </c>
      <c r="C363" s="1" t="s">
        <v>20</v>
      </c>
      <c r="D363" s="1" t="s">
        <v>175</v>
      </c>
      <c r="E363" s="1">
        <v>44</v>
      </c>
      <c r="F363" s="1" t="s">
        <v>244</v>
      </c>
      <c r="G363" s="1" t="s">
        <v>243</v>
      </c>
      <c r="H363" s="1">
        <v>0</v>
      </c>
      <c r="I363" s="2" t="s">
        <v>242</v>
      </c>
      <c r="J363" s="1" t="s">
        <v>367</v>
      </c>
    </row>
    <row r="364" spans="1:10" x14ac:dyDescent="0.25">
      <c r="A364" s="1">
        <v>15</v>
      </c>
      <c r="B364" s="1" t="s">
        <v>23</v>
      </c>
      <c r="C364" s="1" t="s">
        <v>20</v>
      </c>
      <c r="D364" s="1" t="s">
        <v>175</v>
      </c>
      <c r="E364" s="1">
        <v>59</v>
      </c>
      <c r="F364" s="1" t="s">
        <v>245</v>
      </c>
      <c r="G364" s="1" t="s">
        <v>243</v>
      </c>
      <c r="H364" s="1">
        <v>0</v>
      </c>
      <c r="I364" s="2" t="s">
        <v>242</v>
      </c>
      <c r="J364" s="1" t="s">
        <v>367</v>
      </c>
    </row>
    <row r="365" spans="1:10" x14ac:dyDescent="0.25">
      <c r="A365" s="1">
        <v>15</v>
      </c>
      <c r="B365" s="1" t="s">
        <v>33</v>
      </c>
      <c r="C365" s="1" t="s">
        <v>39</v>
      </c>
      <c r="D365" s="1" t="s">
        <v>35</v>
      </c>
      <c r="E365" s="1">
        <v>37</v>
      </c>
      <c r="F365" s="1" t="s">
        <v>244</v>
      </c>
      <c r="G365" s="1" t="s">
        <v>7</v>
      </c>
      <c r="H365" s="1" t="s">
        <v>15</v>
      </c>
      <c r="I365" s="2" t="s">
        <v>259</v>
      </c>
      <c r="J365" s="1" t="s">
        <v>366</v>
      </c>
    </row>
    <row r="366" spans="1:10" x14ac:dyDescent="0.25">
      <c r="A366" s="1">
        <v>15</v>
      </c>
      <c r="B366" s="1" t="s">
        <v>33</v>
      </c>
      <c r="C366" s="1" t="s">
        <v>39</v>
      </c>
      <c r="D366" s="1" t="s">
        <v>128</v>
      </c>
      <c r="E366" s="1">
        <v>89</v>
      </c>
      <c r="F366" s="1" t="s">
        <v>245</v>
      </c>
      <c r="G366" s="1" t="s">
        <v>8</v>
      </c>
      <c r="H366" s="1" t="s">
        <v>15</v>
      </c>
      <c r="I366" s="2" t="s">
        <v>260</v>
      </c>
      <c r="J366" s="1" t="s">
        <v>366</v>
      </c>
    </row>
    <row r="367" spans="1:10" x14ac:dyDescent="0.25">
      <c r="A367" s="1">
        <v>15</v>
      </c>
      <c r="B367" s="1" t="s">
        <v>33</v>
      </c>
      <c r="C367" s="1" t="s">
        <v>39</v>
      </c>
      <c r="D367" s="1" t="s">
        <v>35</v>
      </c>
      <c r="E367" s="1">
        <v>93</v>
      </c>
      <c r="F367" s="1" t="s">
        <v>245</v>
      </c>
      <c r="G367" s="1" t="s">
        <v>7</v>
      </c>
      <c r="H367" s="1" t="s">
        <v>17</v>
      </c>
      <c r="I367" s="2" t="s">
        <v>261</v>
      </c>
      <c r="J367" s="1" t="s">
        <v>366</v>
      </c>
    </row>
    <row r="368" spans="1:10" x14ac:dyDescent="0.25">
      <c r="A368" s="1">
        <v>15</v>
      </c>
      <c r="B368" s="1" t="s">
        <v>34</v>
      </c>
      <c r="C368" s="1" t="s">
        <v>46</v>
      </c>
      <c r="D368" s="1" t="s">
        <v>176</v>
      </c>
      <c r="E368" s="1">
        <v>75</v>
      </c>
      <c r="F368" s="1" t="s">
        <v>245</v>
      </c>
      <c r="G368" s="1" t="s">
        <v>8</v>
      </c>
      <c r="H368" s="1" t="s">
        <v>16</v>
      </c>
      <c r="I368" s="2" t="s">
        <v>407</v>
      </c>
      <c r="J368" s="1" t="s">
        <v>367</v>
      </c>
    </row>
    <row r="369" spans="1:10" x14ac:dyDescent="0.25">
      <c r="A369" s="1">
        <v>15</v>
      </c>
      <c r="B369" s="1" t="s">
        <v>29</v>
      </c>
      <c r="C369" s="1" t="s">
        <v>22</v>
      </c>
      <c r="D369" s="1" t="s">
        <v>177</v>
      </c>
      <c r="E369" s="1">
        <v>13</v>
      </c>
      <c r="F369" s="1" t="s">
        <v>244</v>
      </c>
      <c r="G369" s="1" t="s">
        <v>243</v>
      </c>
      <c r="H369" s="1">
        <v>0</v>
      </c>
      <c r="I369" s="2" t="s">
        <v>242</v>
      </c>
      <c r="J369" s="1" t="s">
        <v>366</v>
      </c>
    </row>
    <row r="370" spans="1:10" x14ac:dyDescent="0.25">
      <c r="A370" s="1">
        <v>15</v>
      </c>
      <c r="B370" s="1" t="s">
        <v>29</v>
      </c>
      <c r="C370" s="1" t="s">
        <v>22</v>
      </c>
      <c r="D370" s="1" t="s">
        <v>123</v>
      </c>
      <c r="E370" s="1">
        <v>73</v>
      </c>
      <c r="F370" s="1" t="s">
        <v>245</v>
      </c>
      <c r="G370" s="1" t="s">
        <v>243</v>
      </c>
      <c r="H370" s="1">
        <v>0</v>
      </c>
      <c r="I370" s="2" t="s">
        <v>242</v>
      </c>
      <c r="J370" s="1" t="s">
        <v>366</v>
      </c>
    </row>
    <row r="371" spans="1:10" x14ac:dyDescent="0.25">
      <c r="A371" s="1">
        <v>15</v>
      </c>
      <c r="B371" s="1" t="s">
        <v>45</v>
      </c>
      <c r="C371" s="1" t="s">
        <v>26</v>
      </c>
      <c r="D371" s="1" t="s">
        <v>48</v>
      </c>
      <c r="E371" s="1">
        <v>21</v>
      </c>
      <c r="F371" s="1" t="s">
        <v>244</v>
      </c>
      <c r="G371" s="1" t="s">
        <v>243</v>
      </c>
      <c r="H371" s="1">
        <v>0</v>
      </c>
      <c r="I371" s="2" t="s">
        <v>242</v>
      </c>
      <c r="J371" s="1" t="s">
        <v>367</v>
      </c>
    </row>
    <row r="372" spans="1:10" x14ac:dyDescent="0.25">
      <c r="A372" s="1">
        <v>15</v>
      </c>
      <c r="B372" s="1" t="s">
        <v>38</v>
      </c>
      <c r="C372" s="1" t="s">
        <v>30</v>
      </c>
      <c r="D372" s="1" t="s">
        <v>41</v>
      </c>
      <c r="E372" s="1">
        <v>2</v>
      </c>
      <c r="F372" s="1" t="s">
        <v>244</v>
      </c>
      <c r="G372" s="1" t="s">
        <v>243</v>
      </c>
      <c r="H372" s="1">
        <v>0</v>
      </c>
      <c r="I372" s="2" t="s">
        <v>242</v>
      </c>
      <c r="J372" s="1" t="s">
        <v>366</v>
      </c>
    </row>
    <row r="373" spans="1:10" x14ac:dyDescent="0.25">
      <c r="A373" s="1">
        <v>15</v>
      </c>
      <c r="B373" s="1" t="s">
        <v>38</v>
      </c>
      <c r="C373" s="1" t="s">
        <v>30</v>
      </c>
      <c r="D373" s="1" t="s">
        <v>41</v>
      </c>
      <c r="E373" s="1">
        <v>27</v>
      </c>
      <c r="F373" s="1" t="s">
        <v>244</v>
      </c>
      <c r="G373" s="1" t="s">
        <v>243</v>
      </c>
      <c r="H373" s="1">
        <v>0</v>
      </c>
      <c r="I373" s="2" t="s">
        <v>242</v>
      </c>
      <c r="J373" s="1" t="s">
        <v>366</v>
      </c>
    </row>
    <row r="374" spans="1:10" x14ac:dyDescent="0.25">
      <c r="A374" s="1">
        <v>15</v>
      </c>
      <c r="B374" s="1" t="s">
        <v>38</v>
      </c>
      <c r="C374" s="1" t="s">
        <v>30</v>
      </c>
      <c r="D374" s="1" t="s">
        <v>125</v>
      </c>
      <c r="E374" s="1">
        <v>30</v>
      </c>
      <c r="F374" s="1" t="s">
        <v>244</v>
      </c>
      <c r="G374" s="1" t="s">
        <v>243</v>
      </c>
      <c r="H374" s="1">
        <v>0</v>
      </c>
      <c r="I374" s="2" t="s">
        <v>242</v>
      </c>
      <c r="J374" s="1" t="s">
        <v>366</v>
      </c>
    </row>
    <row r="375" spans="1:10" x14ac:dyDescent="0.25">
      <c r="A375" s="1">
        <v>15</v>
      </c>
      <c r="B375" s="1" t="s">
        <v>30</v>
      </c>
      <c r="C375" s="1" t="s">
        <v>38</v>
      </c>
      <c r="D375" s="1" t="s">
        <v>178</v>
      </c>
      <c r="E375" s="1">
        <v>92</v>
      </c>
      <c r="F375" s="1" t="s">
        <v>245</v>
      </c>
      <c r="G375" s="1" t="s">
        <v>243</v>
      </c>
      <c r="H375" s="1">
        <v>0</v>
      </c>
      <c r="I375" s="2" t="s">
        <v>242</v>
      </c>
      <c r="J375" s="1" t="s">
        <v>367</v>
      </c>
    </row>
    <row r="376" spans="1:10" x14ac:dyDescent="0.25">
      <c r="A376" s="1">
        <v>15</v>
      </c>
      <c r="B376" s="1" t="s">
        <v>13</v>
      </c>
      <c r="C376" s="1" t="s">
        <v>27</v>
      </c>
      <c r="D376" s="1" t="s">
        <v>90</v>
      </c>
      <c r="E376" s="1">
        <v>39</v>
      </c>
      <c r="F376" s="1" t="s">
        <v>244</v>
      </c>
      <c r="G376" s="1" t="s">
        <v>243</v>
      </c>
      <c r="H376" s="1">
        <v>0</v>
      </c>
      <c r="I376" s="2" t="s">
        <v>242</v>
      </c>
      <c r="J376" s="1" t="s">
        <v>366</v>
      </c>
    </row>
    <row r="377" spans="1:10" x14ac:dyDescent="0.25">
      <c r="A377" s="1">
        <v>15</v>
      </c>
      <c r="B377" s="1" t="s">
        <v>13</v>
      </c>
      <c r="C377" s="1" t="s">
        <v>27</v>
      </c>
      <c r="D377" s="1" t="s">
        <v>70</v>
      </c>
      <c r="E377" s="1">
        <v>71</v>
      </c>
      <c r="F377" s="1" t="s">
        <v>245</v>
      </c>
      <c r="G377" s="1" t="s">
        <v>243</v>
      </c>
      <c r="H377" s="1">
        <v>0</v>
      </c>
      <c r="I377" s="2" t="s">
        <v>242</v>
      </c>
      <c r="J377" s="1" t="s">
        <v>366</v>
      </c>
    </row>
    <row r="378" spans="1:10" x14ac:dyDescent="0.25">
      <c r="A378" s="1">
        <v>15</v>
      </c>
      <c r="B378" s="1" t="s">
        <v>13</v>
      </c>
      <c r="C378" s="1" t="s">
        <v>27</v>
      </c>
      <c r="D378" s="1" t="s">
        <v>90</v>
      </c>
      <c r="E378" s="1">
        <v>92</v>
      </c>
      <c r="F378" s="1" t="s">
        <v>245</v>
      </c>
      <c r="G378" s="1" t="s">
        <v>243</v>
      </c>
      <c r="H378" s="1">
        <v>0</v>
      </c>
      <c r="I378" s="2" t="s">
        <v>242</v>
      </c>
      <c r="J378" s="1" t="s">
        <v>366</v>
      </c>
    </row>
    <row r="379" spans="1:10" x14ac:dyDescent="0.25">
      <c r="A379" s="1">
        <v>15</v>
      </c>
      <c r="B379" s="1" t="s">
        <v>27</v>
      </c>
      <c r="C379" s="1" t="s">
        <v>13</v>
      </c>
      <c r="D379" s="1" t="s">
        <v>61</v>
      </c>
      <c r="E379" s="1">
        <v>5</v>
      </c>
      <c r="F379" s="1" t="s">
        <v>244</v>
      </c>
      <c r="G379" s="1" t="s">
        <v>243</v>
      </c>
      <c r="H379" s="1">
        <v>0</v>
      </c>
      <c r="I379" s="2" t="s">
        <v>242</v>
      </c>
      <c r="J379" s="1" t="s">
        <v>367</v>
      </c>
    </row>
    <row r="380" spans="1:10" x14ac:dyDescent="0.25">
      <c r="A380" s="1">
        <v>16</v>
      </c>
      <c r="B380" s="1" t="s">
        <v>30</v>
      </c>
      <c r="C380" s="1" t="s">
        <v>29</v>
      </c>
      <c r="D380" s="1" t="s">
        <v>78</v>
      </c>
      <c r="E380" s="1">
        <v>13</v>
      </c>
      <c r="F380" s="1" t="s">
        <v>244</v>
      </c>
      <c r="G380" s="1" t="s">
        <v>7</v>
      </c>
      <c r="H380" s="1" t="s">
        <v>15</v>
      </c>
      <c r="I380" s="2" t="s">
        <v>352</v>
      </c>
      <c r="J380" s="1" t="s">
        <v>366</v>
      </c>
    </row>
    <row r="381" spans="1:10" x14ac:dyDescent="0.25">
      <c r="A381" s="1">
        <v>16</v>
      </c>
      <c r="B381" s="1" t="s">
        <v>39</v>
      </c>
      <c r="C381" s="1" t="s">
        <v>38</v>
      </c>
      <c r="D381" s="1" t="s">
        <v>98</v>
      </c>
      <c r="E381" s="1">
        <v>5</v>
      </c>
      <c r="F381" s="1" t="s">
        <v>244</v>
      </c>
      <c r="G381" s="1" t="s">
        <v>7</v>
      </c>
      <c r="H381" s="1" t="s">
        <v>16</v>
      </c>
      <c r="I381" s="2" t="s">
        <v>247</v>
      </c>
      <c r="J381" s="1" t="s">
        <v>366</v>
      </c>
    </row>
    <row r="382" spans="1:10" x14ac:dyDescent="0.25">
      <c r="A382" s="1">
        <v>16</v>
      </c>
      <c r="B382" s="1" t="s">
        <v>38</v>
      </c>
      <c r="C382" s="1" t="s">
        <v>39</v>
      </c>
      <c r="D382" s="1" t="s">
        <v>40</v>
      </c>
      <c r="E382" s="1">
        <v>30</v>
      </c>
      <c r="F382" s="1" t="s">
        <v>244</v>
      </c>
      <c r="G382" s="1" t="s">
        <v>7</v>
      </c>
      <c r="H382" s="1" t="s">
        <v>17</v>
      </c>
      <c r="I382" s="2" t="s">
        <v>250</v>
      </c>
      <c r="J382" s="1" t="s">
        <v>367</v>
      </c>
    </row>
    <row r="383" spans="1:10" x14ac:dyDescent="0.25">
      <c r="A383" s="1">
        <v>16</v>
      </c>
      <c r="B383" s="1" t="s">
        <v>33</v>
      </c>
      <c r="C383" s="1" t="s">
        <v>34</v>
      </c>
      <c r="D383" s="1" t="s">
        <v>35</v>
      </c>
      <c r="E383" s="1">
        <v>41</v>
      </c>
      <c r="F383" s="1" t="s">
        <v>244</v>
      </c>
      <c r="G383" s="1" t="s">
        <v>243</v>
      </c>
      <c r="H383" s="1">
        <v>0</v>
      </c>
      <c r="I383" s="2" t="s">
        <v>242</v>
      </c>
      <c r="J383" s="1" t="s">
        <v>367</v>
      </c>
    </row>
    <row r="384" spans="1:10" x14ac:dyDescent="0.25">
      <c r="A384" s="1">
        <v>16</v>
      </c>
      <c r="B384" s="1" t="s">
        <v>33</v>
      </c>
      <c r="C384" s="1" t="s">
        <v>34</v>
      </c>
      <c r="D384" s="1" t="s">
        <v>128</v>
      </c>
      <c r="E384" s="1">
        <v>85</v>
      </c>
      <c r="F384" s="1" t="s">
        <v>245</v>
      </c>
      <c r="G384" s="1" t="s">
        <v>243</v>
      </c>
      <c r="H384" s="1">
        <v>0</v>
      </c>
      <c r="I384" s="2" t="s">
        <v>242</v>
      </c>
      <c r="J384" s="1" t="s">
        <v>367</v>
      </c>
    </row>
    <row r="385" spans="1:10" x14ac:dyDescent="0.25">
      <c r="A385" s="1">
        <v>16</v>
      </c>
      <c r="B385" s="1" t="s">
        <v>19</v>
      </c>
      <c r="C385" s="1" t="s">
        <v>20</v>
      </c>
      <c r="D385" s="1" t="s">
        <v>21</v>
      </c>
      <c r="E385" s="1">
        <v>70</v>
      </c>
      <c r="F385" s="1" t="s">
        <v>245</v>
      </c>
      <c r="G385" s="1" t="s">
        <v>8</v>
      </c>
      <c r="H385" s="1" t="s">
        <v>16</v>
      </c>
      <c r="I385" s="2" t="s">
        <v>248</v>
      </c>
      <c r="J385" s="1" t="s">
        <v>367</v>
      </c>
    </row>
    <row r="386" spans="1:10" x14ac:dyDescent="0.25">
      <c r="A386" s="1">
        <v>16</v>
      </c>
      <c r="B386" s="1" t="s">
        <v>27</v>
      </c>
      <c r="C386" s="1" t="s">
        <v>26</v>
      </c>
      <c r="D386" s="1" t="s">
        <v>246</v>
      </c>
      <c r="E386" s="1">
        <v>70</v>
      </c>
      <c r="F386" s="1" t="s">
        <v>245</v>
      </c>
      <c r="G386" s="1" t="s">
        <v>243</v>
      </c>
      <c r="H386" s="1" t="s">
        <v>15</v>
      </c>
      <c r="I386" s="2" t="s">
        <v>242</v>
      </c>
      <c r="J386" s="1" t="s">
        <v>366</v>
      </c>
    </row>
    <row r="387" spans="1:10" x14ac:dyDescent="0.25">
      <c r="A387" s="1">
        <v>16</v>
      </c>
      <c r="B387" s="1" t="s">
        <v>26</v>
      </c>
      <c r="C387" s="1" t="s">
        <v>27</v>
      </c>
      <c r="D387" s="1" t="s">
        <v>116</v>
      </c>
      <c r="E387" s="1">
        <v>10</v>
      </c>
      <c r="F387" s="1" t="s">
        <v>244</v>
      </c>
      <c r="G387" s="1" t="s">
        <v>243</v>
      </c>
      <c r="H387" s="1" t="s">
        <v>15</v>
      </c>
      <c r="I387" s="2" t="s">
        <v>242</v>
      </c>
      <c r="J387" s="1" t="s">
        <v>367</v>
      </c>
    </row>
    <row r="388" spans="1:10" x14ac:dyDescent="0.25">
      <c r="A388" s="1">
        <v>16</v>
      </c>
      <c r="B388" s="1" t="s">
        <v>26</v>
      </c>
      <c r="C388" s="1" t="s">
        <v>27</v>
      </c>
      <c r="D388" s="1" t="s">
        <v>106</v>
      </c>
      <c r="E388" s="1">
        <v>88</v>
      </c>
      <c r="F388" s="1" t="s">
        <v>245</v>
      </c>
      <c r="G388" s="1" t="s">
        <v>243</v>
      </c>
      <c r="H388" s="1" t="s">
        <v>15</v>
      </c>
      <c r="I388" s="2" t="s">
        <v>242</v>
      </c>
      <c r="J388" s="1" t="s">
        <v>367</v>
      </c>
    </row>
    <row r="389" spans="1:10" x14ac:dyDescent="0.25">
      <c r="A389" s="1">
        <v>16</v>
      </c>
      <c r="B389" s="1" t="s">
        <v>23</v>
      </c>
      <c r="C389" s="1" t="s">
        <v>22</v>
      </c>
      <c r="D389" s="1" t="s">
        <v>25</v>
      </c>
      <c r="E389" s="1">
        <v>4</v>
      </c>
      <c r="F389" s="1" t="s">
        <v>244</v>
      </c>
      <c r="G389" s="1" t="s">
        <v>243</v>
      </c>
      <c r="H389" s="1">
        <v>0</v>
      </c>
      <c r="I389" s="2" t="s">
        <v>242</v>
      </c>
      <c r="J389" s="1" t="s">
        <v>366</v>
      </c>
    </row>
    <row r="390" spans="1:10" x14ac:dyDescent="0.25">
      <c r="A390" s="1">
        <v>16</v>
      </c>
      <c r="B390" s="1" t="s">
        <v>45</v>
      </c>
      <c r="C390" s="1" t="s">
        <v>46</v>
      </c>
      <c r="D390" s="1" t="s">
        <v>48</v>
      </c>
      <c r="E390" s="1">
        <v>24</v>
      </c>
      <c r="F390" s="1" t="s">
        <v>244</v>
      </c>
      <c r="G390" s="1" t="s">
        <v>243</v>
      </c>
      <c r="H390" s="1">
        <v>0</v>
      </c>
      <c r="I390" s="2" t="s">
        <v>242</v>
      </c>
      <c r="J390" s="1" t="s">
        <v>366</v>
      </c>
    </row>
    <row r="391" spans="1:10" x14ac:dyDescent="0.25">
      <c r="A391" s="1">
        <v>16</v>
      </c>
      <c r="B391" s="1" t="s">
        <v>45</v>
      </c>
      <c r="C391" s="1" t="s">
        <v>46</v>
      </c>
      <c r="D391" s="1" t="s">
        <v>59</v>
      </c>
      <c r="E391" s="1">
        <v>82</v>
      </c>
      <c r="F391" s="1" t="s">
        <v>245</v>
      </c>
      <c r="G391" s="1" t="s">
        <v>243</v>
      </c>
      <c r="H391" s="1">
        <v>0</v>
      </c>
      <c r="I391" s="2" t="s">
        <v>242</v>
      </c>
      <c r="J391" s="1" t="s">
        <v>366</v>
      </c>
    </row>
    <row r="392" spans="1:10" x14ac:dyDescent="0.25">
      <c r="A392" s="1">
        <v>16</v>
      </c>
      <c r="B392" s="1" t="s">
        <v>45</v>
      </c>
      <c r="C392" s="1" t="s">
        <v>46</v>
      </c>
      <c r="D392" s="1" t="s">
        <v>59</v>
      </c>
      <c r="E392" s="1">
        <v>90</v>
      </c>
      <c r="F392" s="1" t="s">
        <v>245</v>
      </c>
      <c r="G392" s="1" t="s">
        <v>243</v>
      </c>
      <c r="H392" s="1">
        <v>0</v>
      </c>
      <c r="I392" s="2" t="s">
        <v>242</v>
      </c>
      <c r="J392" s="1" t="s">
        <v>366</v>
      </c>
    </row>
    <row r="393" spans="1:10" x14ac:dyDescent="0.25">
      <c r="A393" s="1">
        <v>16</v>
      </c>
      <c r="B393" s="1" t="s">
        <v>29</v>
      </c>
      <c r="C393" s="1" t="s">
        <v>30</v>
      </c>
      <c r="D393" s="1" t="s">
        <v>266</v>
      </c>
      <c r="E393" s="1">
        <v>31</v>
      </c>
      <c r="F393" s="1" t="s">
        <v>244</v>
      </c>
      <c r="G393" s="1" t="s">
        <v>8</v>
      </c>
      <c r="H393" s="1" t="s">
        <v>16</v>
      </c>
      <c r="I393" s="2" t="s">
        <v>353</v>
      </c>
      <c r="J393" s="1" t="s">
        <v>367</v>
      </c>
    </row>
    <row r="394" spans="1:10" x14ac:dyDescent="0.25">
      <c r="A394" s="1">
        <v>17</v>
      </c>
      <c r="B394" s="1" t="s">
        <v>19</v>
      </c>
      <c r="C394" s="1" t="s">
        <v>39</v>
      </c>
      <c r="D394" s="1" t="s">
        <v>124</v>
      </c>
      <c r="E394" s="1">
        <v>83</v>
      </c>
      <c r="F394" s="1" t="s">
        <v>245</v>
      </c>
      <c r="G394" s="1" t="s">
        <v>8</v>
      </c>
      <c r="H394" s="1" t="s">
        <v>15</v>
      </c>
      <c r="I394" s="2" t="s">
        <v>345</v>
      </c>
      <c r="J394" s="1" t="s">
        <v>366</v>
      </c>
    </row>
    <row r="395" spans="1:10" x14ac:dyDescent="0.25">
      <c r="A395" s="1">
        <v>17</v>
      </c>
      <c r="B395" s="1" t="s">
        <v>26</v>
      </c>
      <c r="C395" s="1" t="s">
        <v>30</v>
      </c>
      <c r="D395" s="1" t="s">
        <v>341</v>
      </c>
      <c r="E395" s="1">
        <v>79</v>
      </c>
      <c r="F395" s="1" t="s">
        <v>245</v>
      </c>
      <c r="G395" s="1" t="s">
        <v>8</v>
      </c>
      <c r="H395" s="1" t="s">
        <v>16</v>
      </c>
      <c r="I395" s="2" t="s">
        <v>351</v>
      </c>
      <c r="J395" s="1" t="s">
        <v>366</v>
      </c>
    </row>
    <row r="396" spans="1:10" x14ac:dyDescent="0.25">
      <c r="A396" s="1">
        <v>17</v>
      </c>
      <c r="B396" s="1" t="s">
        <v>13</v>
      </c>
      <c r="C396" s="1" t="s">
        <v>33</v>
      </c>
      <c r="D396" s="1" t="s">
        <v>365</v>
      </c>
      <c r="E396" s="1">
        <v>24</v>
      </c>
      <c r="F396" s="1" t="s">
        <v>244</v>
      </c>
      <c r="G396" s="1" t="s">
        <v>7</v>
      </c>
      <c r="H396" s="1" t="s">
        <v>15</v>
      </c>
      <c r="I396" s="2" t="s">
        <v>242</v>
      </c>
      <c r="J396" s="1" t="s">
        <v>366</v>
      </c>
    </row>
    <row r="397" spans="1:10" x14ac:dyDescent="0.25">
      <c r="A397" s="1">
        <v>17</v>
      </c>
      <c r="B397" s="1" t="s">
        <v>33</v>
      </c>
      <c r="C397" s="1" t="s">
        <v>13</v>
      </c>
      <c r="D397" s="1" t="s">
        <v>59</v>
      </c>
      <c r="E397" s="1">
        <v>83</v>
      </c>
      <c r="F397" s="1" t="s">
        <v>245</v>
      </c>
      <c r="G397" s="1" t="s">
        <v>243</v>
      </c>
      <c r="H397" s="1">
        <v>0</v>
      </c>
      <c r="I397" s="2" t="s">
        <v>242</v>
      </c>
      <c r="J397" s="1" t="s">
        <v>367</v>
      </c>
    </row>
    <row r="398" spans="1:10" x14ac:dyDescent="0.25">
      <c r="A398" s="1">
        <v>17</v>
      </c>
      <c r="B398" s="1" t="s">
        <v>46</v>
      </c>
      <c r="C398" s="1" t="s">
        <v>23</v>
      </c>
      <c r="D398" s="1" t="s">
        <v>157</v>
      </c>
      <c r="E398" s="1">
        <v>13</v>
      </c>
      <c r="F398" s="1" t="s">
        <v>244</v>
      </c>
      <c r="G398" s="1" t="s">
        <v>6</v>
      </c>
      <c r="H398" s="1" t="s">
        <v>15</v>
      </c>
      <c r="I398" s="2" t="s">
        <v>388</v>
      </c>
      <c r="J398" s="1" t="s">
        <v>366</v>
      </c>
    </row>
    <row r="399" spans="1:10" x14ac:dyDescent="0.25">
      <c r="A399" s="1">
        <v>17</v>
      </c>
      <c r="B399" s="1" t="s">
        <v>46</v>
      </c>
      <c r="C399" s="1" t="s">
        <v>23</v>
      </c>
      <c r="D399" s="1" t="s">
        <v>163</v>
      </c>
      <c r="E399" s="1">
        <v>36</v>
      </c>
      <c r="F399" s="1" t="s">
        <v>244</v>
      </c>
      <c r="G399" s="1" t="s">
        <v>7</v>
      </c>
      <c r="H399" s="1" t="s">
        <v>15</v>
      </c>
      <c r="I399" s="2" t="s">
        <v>389</v>
      </c>
      <c r="J399" s="1" t="s">
        <v>366</v>
      </c>
    </row>
    <row r="400" spans="1:10" x14ac:dyDescent="0.25">
      <c r="A400" s="1">
        <v>17</v>
      </c>
      <c r="B400" s="1" t="s">
        <v>23</v>
      </c>
      <c r="C400" s="1" t="s">
        <v>46</v>
      </c>
      <c r="D400" s="1" t="s">
        <v>25</v>
      </c>
      <c r="E400" s="1">
        <v>65</v>
      </c>
      <c r="F400" s="1" t="s">
        <v>245</v>
      </c>
      <c r="G400" s="1" t="s">
        <v>7</v>
      </c>
      <c r="H400" s="1" t="s">
        <v>16</v>
      </c>
      <c r="I400" s="2" t="s">
        <v>390</v>
      </c>
      <c r="J400" s="1" t="s">
        <v>367</v>
      </c>
    </row>
    <row r="401" spans="1:10" x14ac:dyDescent="0.25">
      <c r="A401" s="1">
        <v>17</v>
      </c>
      <c r="B401" s="1" t="s">
        <v>23</v>
      </c>
      <c r="C401" s="1" t="s">
        <v>46</v>
      </c>
      <c r="D401" s="1" t="s">
        <v>113</v>
      </c>
      <c r="E401" s="1">
        <v>85</v>
      </c>
      <c r="F401" s="1" t="s">
        <v>245</v>
      </c>
      <c r="G401" s="1" t="s">
        <v>6</v>
      </c>
      <c r="H401" s="1" t="s">
        <v>16</v>
      </c>
      <c r="I401" s="2" t="s">
        <v>391</v>
      </c>
      <c r="J401" s="1" t="s">
        <v>367</v>
      </c>
    </row>
    <row r="402" spans="1:10" x14ac:dyDescent="0.25">
      <c r="A402" s="1">
        <v>17</v>
      </c>
      <c r="B402" s="1" t="s">
        <v>12</v>
      </c>
      <c r="C402" s="1" t="s">
        <v>34</v>
      </c>
      <c r="D402" s="1" t="s">
        <v>342</v>
      </c>
      <c r="E402" s="1">
        <v>6</v>
      </c>
      <c r="F402" s="1" t="s">
        <v>244</v>
      </c>
      <c r="G402" s="1" t="s">
        <v>243</v>
      </c>
      <c r="H402" s="1">
        <v>0</v>
      </c>
      <c r="I402" s="2" t="s">
        <v>242</v>
      </c>
      <c r="J402" s="1" t="s">
        <v>366</v>
      </c>
    </row>
    <row r="403" spans="1:10" x14ac:dyDescent="0.25">
      <c r="A403" s="1">
        <v>17</v>
      </c>
      <c r="B403" s="1" t="s">
        <v>12</v>
      </c>
      <c r="C403" s="1" t="s">
        <v>34</v>
      </c>
      <c r="D403" s="1" t="s">
        <v>342</v>
      </c>
      <c r="E403" s="1">
        <v>18</v>
      </c>
      <c r="F403" s="1" t="s">
        <v>244</v>
      </c>
      <c r="G403" s="1" t="s">
        <v>7</v>
      </c>
      <c r="H403" s="1" t="s">
        <v>17</v>
      </c>
      <c r="I403" s="2" t="s">
        <v>242</v>
      </c>
      <c r="J403" s="1" t="s">
        <v>366</v>
      </c>
    </row>
    <row r="404" spans="1:10" x14ac:dyDescent="0.25">
      <c r="A404" s="1">
        <v>17</v>
      </c>
      <c r="B404" s="1" t="s">
        <v>12</v>
      </c>
      <c r="C404" s="1" t="s">
        <v>34</v>
      </c>
      <c r="D404" s="1" t="s">
        <v>94</v>
      </c>
      <c r="E404" s="1">
        <v>44</v>
      </c>
      <c r="F404" s="1" t="s">
        <v>244</v>
      </c>
      <c r="G404" s="1" t="s">
        <v>243</v>
      </c>
      <c r="H404" s="1">
        <v>0</v>
      </c>
      <c r="I404" s="2" t="s">
        <v>242</v>
      </c>
      <c r="J404" s="1" t="s">
        <v>366</v>
      </c>
    </row>
    <row r="405" spans="1:10" x14ac:dyDescent="0.25">
      <c r="A405" s="1">
        <v>17</v>
      </c>
      <c r="B405" s="1" t="s">
        <v>12</v>
      </c>
      <c r="C405" s="1" t="s">
        <v>34</v>
      </c>
      <c r="D405" s="1" t="s">
        <v>50</v>
      </c>
      <c r="E405" s="1">
        <v>72</v>
      </c>
      <c r="F405" s="1" t="s">
        <v>245</v>
      </c>
      <c r="G405" s="1" t="s">
        <v>243</v>
      </c>
      <c r="H405" s="1">
        <v>0</v>
      </c>
      <c r="I405" s="2" t="s">
        <v>242</v>
      </c>
      <c r="J405" s="1" t="s">
        <v>366</v>
      </c>
    </row>
    <row r="406" spans="1:10" x14ac:dyDescent="0.25">
      <c r="A406" s="1">
        <v>17</v>
      </c>
      <c r="B406" s="1" t="s">
        <v>12</v>
      </c>
      <c r="C406" s="1" t="s">
        <v>34</v>
      </c>
      <c r="D406" s="1" t="s">
        <v>144</v>
      </c>
      <c r="E406" s="1">
        <v>80</v>
      </c>
      <c r="F406" s="1" t="s">
        <v>245</v>
      </c>
      <c r="G406" s="1" t="s">
        <v>243</v>
      </c>
      <c r="H406" s="1">
        <v>0</v>
      </c>
      <c r="I406" s="2" t="s">
        <v>242</v>
      </c>
      <c r="J406" s="1" t="s">
        <v>366</v>
      </c>
    </row>
    <row r="407" spans="1:10" x14ac:dyDescent="0.25">
      <c r="A407" s="1">
        <v>17</v>
      </c>
      <c r="B407" s="1" t="s">
        <v>12</v>
      </c>
      <c r="C407" s="1" t="s">
        <v>34</v>
      </c>
      <c r="D407" s="1" t="s">
        <v>343</v>
      </c>
      <c r="E407" s="1">
        <v>90</v>
      </c>
      <c r="F407" s="1" t="s">
        <v>245</v>
      </c>
      <c r="G407" s="1" t="s">
        <v>243</v>
      </c>
      <c r="H407" s="1">
        <v>0</v>
      </c>
      <c r="I407" s="2" t="s">
        <v>242</v>
      </c>
      <c r="J407" s="1" t="s">
        <v>366</v>
      </c>
    </row>
    <row r="408" spans="1:10" x14ac:dyDescent="0.25">
      <c r="A408" s="1">
        <v>17</v>
      </c>
      <c r="B408" s="1" t="s">
        <v>38</v>
      </c>
      <c r="C408" s="1" t="s">
        <v>20</v>
      </c>
      <c r="D408" s="1" t="s">
        <v>64</v>
      </c>
      <c r="E408" s="1">
        <v>14</v>
      </c>
      <c r="F408" s="1" t="s">
        <v>244</v>
      </c>
      <c r="G408" s="1" t="s">
        <v>243</v>
      </c>
      <c r="H408" s="1">
        <v>0</v>
      </c>
      <c r="I408" s="2" t="s">
        <v>242</v>
      </c>
      <c r="J408" s="1" t="s">
        <v>366</v>
      </c>
    </row>
    <row r="409" spans="1:10" x14ac:dyDescent="0.25">
      <c r="A409" s="1">
        <v>17</v>
      </c>
      <c r="B409" s="1" t="s">
        <v>38</v>
      </c>
      <c r="C409" s="1" t="s">
        <v>20</v>
      </c>
      <c r="D409" s="1" t="s">
        <v>64</v>
      </c>
      <c r="E409" s="1">
        <v>82</v>
      </c>
      <c r="F409" s="1" t="s">
        <v>245</v>
      </c>
      <c r="G409" s="1" t="s">
        <v>243</v>
      </c>
      <c r="H409" s="1">
        <v>0</v>
      </c>
      <c r="I409" s="2" t="s">
        <v>242</v>
      </c>
      <c r="J409" s="1" t="s">
        <v>366</v>
      </c>
    </row>
    <row r="410" spans="1:10" x14ac:dyDescent="0.25">
      <c r="A410" s="1">
        <v>17</v>
      </c>
      <c r="B410" s="1" t="s">
        <v>45</v>
      </c>
      <c r="C410" s="1" t="s">
        <v>29</v>
      </c>
      <c r="D410" s="1" t="s">
        <v>137</v>
      </c>
      <c r="E410" s="1">
        <v>36</v>
      </c>
      <c r="F410" s="1" t="s">
        <v>244</v>
      </c>
      <c r="G410" s="1" t="s">
        <v>243</v>
      </c>
      <c r="H410" s="1">
        <v>0</v>
      </c>
      <c r="I410" s="2" t="s">
        <v>242</v>
      </c>
      <c r="J410" s="1" t="s">
        <v>367</v>
      </c>
    </row>
    <row r="411" spans="1:10" x14ac:dyDescent="0.25">
      <c r="A411" s="1">
        <v>17</v>
      </c>
      <c r="B411" s="1" t="s">
        <v>45</v>
      </c>
      <c r="C411" s="1" t="s">
        <v>29</v>
      </c>
      <c r="D411" s="1" t="s">
        <v>135</v>
      </c>
      <c r="E411" s="1">
        <v>46</v>
      </c>
      <c r="F411" s="1" t="s">
        <v>245</v>
      </c>
      <c r="G411" s="1" t="s">
        <v>243</v>
      </c>
      <c r="H411" s="1">
        <v>0</v>
      </c>
      <c r="I411" s="2" t="s">
        <v>242</v>
      </c>
      <c r="J411" s="1" t="s">
        <v>367</v>
      </c>
    </row>
    <row r="412" spans="1:10" x14ac:dyDescent="0.25">
      <c r="A412" s="1">
        <v>17</v>
      </c>
      <c r="B412" s="1" t="s">
        <v>45</v>
      </c>
      <c r="C412" s="1" t="s">
        <v>29</v>
      </c>
      <c r="D412" s="1" t="s">
        <v>135</v>
      </c>
      <c r="E412" s="1">
        <v>50</v>
      </c>
      <c r="F412" s="1" t="s">
        <v>245</v>
      </c>
      <c r="G412" s="1" t="s">
        <v>243</v>
      </c>
      <c r="H412" s="1">
        <v>0</v>
      </c>
      <c r="I412" s="2" t="s">
        <v>242</v>
      </c>
      <c r="J412" s="1" t="s">
        <v>367</v>
      </c>
    </row>
    <row r="413" spans="1:10" x14ac:dyDescent="0.25">
      <c r="A413" s="1">
        <v>17</v>
      </c>
      <c r="B413" s="1" t="s">
        <v>45</v>
      </c>
      <c r="C413" s="1" t="s">
        <v>29</v>
      </c>
      <c r="D413" s="1" t="s">
        <v>120</v>
      </c>
      <c r="E413" s="1">
        <v>67</v>
      </c>
      <c r="F413" s="1" t="s">
        <v>245</v>
      </c>
      <c r="G413" s="1" t="s">
        <v>243</v>
      </c>
      <c r="H413" s="1">
        <v>0</v>
      </c>
      <c r="I413" s="2" t="s">
        <v>242</v>
      </c>
      <c r="J413" s="1" t="s">
        <v>367</v>
      </c>
    </row>
    <row r="414" spans="1:10" x14ac:dyDescent="0.25">
      <c r="A414" s="1">
        <v>17</v>
      </c>
      <c r="B414" s="1" t="s">
        <v>45</v>
      </c>
      <c r="C414" s="1" t="s">
        <v>29</v>
      </c>
      <c r="D414" s="1" t="s">
        <v>344</v>
      </c>
      <c r="E414" s="1">
        <v>83</v>
      </c>
      <c r="F414" s="1" t="s">
        <v>245</v>
      </c>
      <c r="G414" s="1" t="s">
        <v>7</v>
      </c>
      <c r="H414" s="1" t="s">
        <v>17</v>
      </c>
      <c r="I414" s="2" t="s">
        <v>242</v>
      </c>
      <c r="J414" s="1" t="s">
        <v>367</v>
      </c>
    </row>
    <row r="415" spans="1:10" x14ac:dyDescent="0.25">
      <c r="A415" s="1">
        <v>17</v>
      </c>
      <c r="B415" s="1" t="s">
        <v>22</v>
      </c>
      <c r="C415" s="1" t="s">
        <v>27</v>
      </c>
      <c r="D415" s="1" t="s">
        <v>167</v>
      </c>
      <c r="E415" s="1">
        <v>82</v>
      </c>
      <c r="F415" s="1" t="s">
        <v>245</v>
      </c>
      <c r="G415" s="1" t="s">
        <v>243</v>
      </c>
      <c r="H415" s="1">
        <v>0</v>
      </c>
      <c r="I415" s="2" t="s">
        <v>242</v>
      </c>
      <c r="J415" s="1" t="s">
        <v>366</v>
      </c>
    </row>
    <row r="416" spans="1:10" x14ac:dyDescent="0.25">
      <c r="A416" s="1">
        <v>17</v>
      </c>
      <c r="B416" s="1" t="s">
        <v>27</v>
      </c>
      <c r="C416" s="1" t="s">
        <v>22</v>
      </c>
      <c r="D416" s="1" t="s">
        <v>246</v>
      </c>
      <c r="E416" s="1">
        <v>21</v>
      </c>
      <c r="F416" s="1" t="s">
        <v>244</v>
      </c>
      <c r="G416" s="1" t="s">
        <v>243</v>
      </c>
      <c r="H416" s="1">
        <v>0</v>
      </c>
      <c r="I416" s="2" t="s">
        <v>242</v>
      </c>
      <c r="J416" s="1" t="s">
        <v>367</v>
      </c>
    </row>
    <row r="417" spans="1:10" x14ac:dyDescent="0.25">
      <c r="A417" s="1">
        <v>18</v>
      </c>
      <c r="B417" s="1" t="s">
        <v>19</v>
      </c>
      <c r="C417" s="1" t="s">
        <v>30</v>
      </c>
      <c r="D417" s="1" t="s">
        <v>124</v>
      </c>
      <c r="E417" s="1">
        <v>51</v>
      </c>
      <c r="F417" s="1" t="s">
        <v>245</v>
      </c>
      <c r="G417" s="1" t="s">
        <v>7</v>
      </c>
      <c r="H417" s="1" t="s">
        <v>17</v>
      </c>
      <c r="I417" s="2" t="s">
        <v>382</v>
      </c>
      <c r="J417" s="1" t="s">
        <v>367</v>
      </c>
    </row>
    <row r="418" spans="1:10" x14ac:dyDescent="0.25">
      <c r="A418" s="1">
        <v>18</v>
      </c>
      <c r="B418" s="1" t="s">
        <v>19</v>
      </c>
      <c r="C418" s="1" t="s">
        <v>30</v>
      </c>
      <c r="D418" s="1" t="s">
        <v>145</v>
      </c>
      <c r="E418" s="1">
        <v>65</v>
      </c>
      <c r="F418" s="1" t="s">
        <v>245</v>
      </c>
      <c r="G418" s="1" t="s">
        <v>7</v>
      </c>
      <c r="H418" s="1" t="s">
        <v>15</v>
      </c>
      <c r="I418" s="20" t="s">
        <v>383</v>
      </c>
      <c r="J418" s="1" t="s">
        <v>367</v>
      </c>
    </row>
    <row r="419" spans="1:10" x14ac:dyDescent="0.25">
      <c r="A419" s="1">
        <v>18</v>
      </c>
      <c r="B419" s="1" t="s">
        <v>19</v>
      </c>
      <c r="C419" s="1" t="s">
        <v>30</v>
      </c>
      <c r="D419" s="1" t="s">
        <v>53</v>
      </c>
      <c r="E419" s="1">
        <v>70</v>
      </c>
      <c r="F419" s="1" t="s">
        <v>245</v>
      </c>
      <c r="G419" s="1" t="s">
        <v>6</v>
      </c>
      <c r="H419" s="1" t="s">
        <v>16</v>
      </c>
      <c r="I419" s="2" t="s">
        <v>384</v>
      </c>
      <c r="J419" s="1" t="s">
        <v>367</v>
      </c>
    </row>
    <row r="420" spans="1:10" x14ac:dyDescent="0.25">
      <c r="A420" s="1">
        <v>18</v>
      </c>
      <c r="B420" s="1" t="s">
        <v>19</v>
      </c>
      <c r="C420" s="1" t="s">
        <v>30</v>
      </c>
      <c r="D420" s="1" t="s">
        <v>145</v>
      </c>
      <c r="E420" s="1">
        <v>75</v>
      </c>
      <c r="F420" s="1" t="s">
        <v>245</v>
      </c>
      <c r="G420" s="1" t="s">
        <v>7</v>
      </c>
      <c r="H420" s="1" t="s">
        <v>15</v>
      </c>
      <c r="I420" s="20" t="s">
        <v>385</v>
      </c>
      <c r="J420" s="1" t="s">
        <v>367</v>
      </c>
    </row>
    <row r="421" spans="1:10" x14ac:dyDescent="0.25">
      <c r="A421" s="1">
        <v>18</v>
      </c>
      <c r="B421" s="1" t="s">
        <v>19</v>
      </c>
      <c r="C421" s="1" t="s">
        <v>30</v>
      </c>
      <c r="D421" s="1" t="s">
        <v>145</v>
      </c>
      <c r="E421" s="1">
        <v>83</v>
      </c>
      <c r="F421" s="1" t="s">
        <v>245</v>
      </c>
      <c r="G421" s="1" t="s">
        <v>7</v>
      </c>
      <c r="H421" s="1" t="s">
        <v>15</v>
      </c>
      <c r="I421" s="20" t="s">
        <v>386</v>
      </c>
      <c r="J421" s="1" t="s">
        <v>367</v>
      </c>
    </row>
    <row r="422" spans="1:10" x14ac:dyDescent="0.25">
      <c r="A422" s="1">
        <v>18</v>
      </c>
      <c r="B422" s="1" t="s">
        <v>30</v>
      </c>
      <c r="C422" s="1" t="s">
        <v>19</v>
      </c>
      <c r="D422" s="1" t="s">
        <v>78</v>
      </c>
      <c r="E422" s="1">
        <v>17</v>
      </c>
      <c r="F422" s="1" t="s">
        <v>244</v>
      </c>
      <c r="G422" s="1" t="s">
        <v>7</v>
      </c>
      <c r="H422" s="1" t="s">
        <v>15</v>
      </c>
      <c r="I422" s="20" t="s">
        <v>387</v>
      </c>
      <c r="J422" s="1" t="s">
        <v>366</v>
      </c>
    </row>
    <row r="423" spans="1:10" x14ac:dyDescent="0.25">
      <c r="A423" s="1">
        <v>18</v>
      </c>
      <c r="B423" s="1" t="s">
        <v>34</v>
      </c>
      <c r="C423" s="1" t="s">
        <v>13</v>
      </c>
      <c r="D423" s="1" t="s">
        <v>371</v>
      </c>
      <c r="E423" s="1">
        <v>93</v>
      </c>
      <c r="F423" s="1" t="s">
        <v>245</v>
      </c>
      <c r="G423" s="1" t="s">
        <v>243</v>
      </c>
      <c r="H423" s="1">
        <v>0</v>
      </c>
      <c r="I423" s="2" t="s">
        <v>242</v>
      </c>
      <c r="J423" s="1" t="s">
        <v>366</v>
      </c>
    </row>
    <row r="424" spans="1:10" x14ac:dyDescent="0.25">
      <c r="A424" s="1">
        <v>18</v>
      </c>
      <c r="B424" s="1" t="s">
        <v>13</v>
      </c>
      <c r="C424" s="1" t="s">
        <v>34</v>
      </c>
      <c r="D424" s="1" t="s">
        <v>365</v>
      </c>
      <c r="E424" s="1">
        <v>20</v>
      </c>
      <c r="F424" s="1" t="s">
        <v>244</v>
      </c>
      <c r="G424" s="1" t="s">
        <v>243</v>
      </c>
      <c r="H424" s="1">
        <v>0</v>
      </c>
      <c r="I424" s="2" t="s">
        <v>242</v>
      </c>
      <c r="J424" s="1" t="s">
        <v>367</v>
      </c>
    </row>
    <row r="425" spans="1:10" x14ac:dyDescent="0.25">
      <c r="A425" s="1">
        <v>18</v>
      </c>
      <c r="B425" s="1" t="s">
        <v>13</v>
      </c>
      <c r="C425" s="1" t="s">
        <v>34</v>
      </c>
      <c r="D425" s="1" t="s">
        <v>90</v>
      </c>
      <c r="E425" s="1">
        <v>63</v>
      </c>
      <c r="F425" s="1" t="s">
        <v>245</v>
      </c>
      <c r="G425" s="1" t="s">
        <v>243</v>
      </c>
      <c r="H425" s="1">
        <v>0</v>
      </c>
      <c r="I425" s="2" t="s">
        <v>242</v>
      </c>
      <c r="J425" s="1" t="s">
        <v>367</v>
      </c>
    </row>
    <row r="426" spans="1:10" x14ac:dyDescent="0.25">
      <c r="A426" s="1">
        <v>18</v>
      </c>
      <c r="B426" s="1" t="s">
        <v>13</v>
      </c>
      <c r="C426" s="1" t="s">
        <v>34</v>
      </c>
      <c r="D426" s="1" t="s">
        <v>365</v>
      </c>
      <c r="E426" s="1">
        <v>65</v>
      </c>
      <c r="F426" s="1" t="s">
        <v>245</v>
      </c>
      <c r="G426" s="1" t="s">
        <v>243</v>
      </c>
      <c r="H426" s="1">
        <v>0</v>
      </c>
      <c r="I426" s="2" t="s">
        <v>242</v>
      </c>
      <c r="J426" s="1" t="s">
        <v>367</v>
      </c>
    </row>
    <row r="427" spans="1:10" x14ac:dyDescent="0.25">
      <c r="A427" s="1">
        <v>18</v>
      </c>
      <c r="B427" s="1" t="s">
        <v>13</v>
      </c>
      <c r="C427" s="1" t="s">
        <v>34</v>
      </c>
      <c r="D427" s="1" t="s">
        <v>71</v>
      </c>
      <c r="E427" s="1">
        <v>88</v>
      </c>
      <c r="F427" s="1" t="s">
        <v>245</v>
      </c>
      <c r="G427" s="1" t="s">
        <v>243</v>
      </c>
      <c r="H427" s="1">
        <v>0</v>
      </c>
      <c r="I427" s="2" t="s">
        <v>242</v>
      </c>
      <c r="J427" s="1" t="s">
        <v>367</v>
      </c>
    </row>
    <row r="428" spans="1:10" x14ac:dyDescent="0.25">
      <c r="A428" s="1">
        <v>18</v>
      </c>
      <c r="B428" s="1" t="s">
        <v>13</v>
      </c>
      <c r="C428" s="1" t="s">
        <v>34</v>
      </c>
      <c r="D428" s="1" t="s">
        <v>372</v>
      </c>
      <c r="E428" s="1">
        <v>91</v>
      </c>
      <c r="F428" s="1" t="s">
        <v>245</v>
      </c>
      <c r="G428" s="1" t="s">
        <v>243</v>
      </c>
      <c r="H428" s="1">
        <v>0</v>
      </c>
      <c r="I428" s="2" t="s">
        <v>242</v>
      </c>
      <c r="J428" s="1" t="s">
        <v>367</v>
      </c>
    </row>
    <row r="429" spans="1:10" x14ac:dyDescent="0.25">
      <c r="A429" s="1">
        <v>18</v>
      </c>
      <c r="B429" s="1" t="s">
        <v>27</v>
      </c>
      <c r="C429" s="1" t="s">
        <v>12</v>
      </c>
      <c r="D429" s="1" t="s">
        <v>373</v>
      </c>
      <c r="E429" s="1">
        <v>22</v>
      </c>
      <c r="F429" s="1" t="s">
        <v>244</v>
      </c>
      <c r="G429" s="1" t="s">
        <v>7</v>
      </c>
      <c r="H429" s="1" t="s">
        <v>16</v>
      </c>
      <c r="I429" s="2" t="s">
        <v>400</v>
      </c>
      <c r="J429" s="1" t="s">
        <v>366</v>
      </c>
    </row>
    <row r="430" spans="1:10" x14ac:dyDescent="0.25">
      <c r="A430" s="1">
        <v>18</v>
      </c>
      <c r="B430" s="1" t="s">
        <v>27</v>
      </c>
      <c r="C430" s="1" t="s">
        <v>12</v>
      </c>
      <c r="D430" s="1" t="s">
        <v>246</v>
      </c>
      <c r="E430" s="1">
        <v>69</v>
      </c>
      <c r="F430" s="1" t="s">
        <v>245</v>
      </c>
      <c r="G430" s="1" t="s">
        <v>7</v>
      </c>
      <c r="H430" s="1" t="s">
        <v>15</v>
      </c>
      <c r="I430" s="2" t="s">
        <v>401</v>
      </c>
      <c r="J430" s="1" t="s">
        <v>366</v>
      </c>
    </row>
    <row r="431" spans="1:10" x14ac:dyDescent="0.25">
      <c r="A431" s="1">
        <v>18</v>
      </c>
      <c r="B431" s="1" t="s">
        <v>12</v>
      </c>
      <c r="C431" s="1" t="s">
        <v>27</v>
      </c>
      <c r="D431" s="1" t="s">
        <v>65</v>
      </c>
      <c r="E431" s="1">
        <v>55</v>
      </c>
      <c r="F431" s="1" t="s">
        <v>245</v>
      </c>
      <c r="G431" s="1" t="s">
        <v>7</v>
      </c>
      <c r="H431" s="1" t="s">
        <v>16</v>
      </c>
      <c r="I431" s="2" t="s">
        <v>402</v>
      </c>
      <c r="J431" s="1" t="s">
        <v>367</v>
      </c>
    </row>
    <row r="432" spans="1:10" x14ac:dyDescent="0.25">
      <c r="A432" s="1">
        <v>18</v>
      </c>
      <c r="B432" s="1" t="s">
        <v>12</v>
      </c>
      <c r="C432" s="1" t="s">
        <v>27</v>
      </c>
      <c r="D432" s="1" t="s">
        <v>65</v>
      </c>
      <c r="E432" s="1">
        <v>63</v>
      </c>
      <c r="F432" s="1" t="s">
        <v>245</v>
      </c>
      <c r="G432" s="1" t="s">
        <v>6</v>
      </c>
      <c r="H432" s="1" t="s">
        <v>16</v>
      </c>
      <c r="I432" s="2" t="s">
        <v>403</v>
      </c>
      <c r="J432" s="1" t="s">
        <v>367</v>
      </c>
    </row>
    <row r="433" spans="1:10" x14ac:dyDescent="0.25">
      <c r="A433" s="1">
        <v>18</v>
      </c>
      <c r="B433" s="1" t="s">
        <v>20</v>
      </c>
      <c r="C433" s="1" t="s">
        <v>46</v>
      </c>
      <c r="D433" s="1" t="s">
        <v>146</v>
      </c>
      <c r="E433" s="1">
        <v>17</v>
      </c>
      <c r="F433" s="1" t="s">
        <v>244</v>
      </c>
      <c r="G433" s="1" t="s">
        <v>6</v>
      </c>
      <c r="H433" s="1" t="s">
        <v>15</v>
      </c>
      <c r="I433" s="2" t="s">
        <v>406</v>
      </c>
      <c r="J433" s="1" t="s">
        <v>366</v>
      </c>
    </row>
    <row r="434" spans="1:10" x14ac:dyDescent="0.25">
      <c r="A434" s="1">
        <v>18</v>
      </c>
      <c r="B434" s="1" t="s">
        <v>20</v>
      </c>
      <c r="C434" s="1" t="s">
        <v>46</v>
      </c>
      <c r="D434" s="1" t="s">
        <v>374</v>
      </c>
      <c r="E434" s="1">
        <v>80</v>
      </c>
      <c r="F434" s="1" t="s">
        <v>245</v>
      </c>
      <c r="G434" s="1" t="s">
        <v>243</v>
      </c>
      <c r="H434" s="1">
        <v>0</v>
      </c>
      <c r="I434" s="2" t="s">
        <v>242</v>
      </c>
      <c r="J434" s="1" t="s">
        <v>366</v>
      </c>
    </row>
    <row r="435" spans="1:10" x14ac:dyDescent="0.25">
      <c r="A435" s="1">
        <v>18</v>
      </c>
      <c r="B435" s="1" t="s">
        <v>46</v>
      </c>
      <c r="C435" s="1" t="s">
        <v>20</v>
      </c>
      <c r="D435" s="1" t="s">
        <v>375</v>
      </c>
      <c r="E435" s="1">
        <v>90</v>
      </c>
      <c r="F435" s="1" t="s">
        <v>245</v>
      </c>
      <c r="G435" s="1" t="s">
        <v>243</v>
      </c>
      <c r="H435" s="1">
        <v>0</v>
      </c>
      <c r="I435" s="2" t="s">
        <v>242</v>
      </c>
      <c r="J435" s="1" t="s">
        <v>367</v>
      </c>
    </row>
    <row r="436" spans="1:10" x14ac:dyDescent="0.25">
      <c r="A436" s="1">
        <v>18</v>
      </c>
      <c r="B436" s="1" t="s">
        <v>33</v>
      </c>
      <c r="C436" s="1" t="s">
        <v>29</v>
      </c>
      <c r="D436" s="1" t="s">
        <v>376</v>
      </c>
      <c r="E436" s="1">
        <v>49</v>
      </c>
      <c r="F436" s="1" t="s">
        <v>245</v>
      </c>
      <c r="G436" s="1" t="s">
        <v>243</v>
      </c>
      <c r="H436" s="1">
        <v>0</v>
      </c>
      <c r="I436" s="2" t="s">
        <v>242</v>
      </c>
      <c r="J436" s="1" t="s">
        <v>366</v>
      </c>
    </row>
    <row r="437" spans="1:10" x14ac:dyDescent="0.25">
      <c r="A437" s="1">
        <v>18</v>
      </c>
      <c r="B437" s="1" t="s">
        <v>33</v>
      </c>
      <c r="C437" s="1" t="s">
        <v>29</v>
      </c>
      <c r="D437" s="1" t="s">
        <v>377</v>
      </c>
      <c r="E437" s="1">
        <v>82</v>
      </c>
      <c r="F437" s="1" t="s">
        <v>245</v>
      </c>
      <c r="G437" s="1" t="s">
        <v>243</v>
      </c>
      <c r="H437" s="1">
        <v>0</v>
      </c>
      <c r="I437" s="2" t="s">
        <v>242</v>
      </c>
      <c r="J437" s="1" t="s">
        <v>366</v>
      </c>
    </row>
    <row r="438" spans="1:10" x14ac:dyDescent="0.25">
      <c r="A438" s="1">
        <v>18</v>
      </c>
      <c r="B438" s="1" t="s">
        <v>33</v>
      </c>
      <c r="C438" s="1" t="s">
        <v>29</v>
      </c>
      <c r="D438" s="1" t="s">
        <v>128</v>
      </c>
      <c r="E438" s="1">
        <v>94</v>
      </c>
      <c r="F438" s="1" t="s">
        <v>245</v>
      </c>
      <c r="G438" s="1" t="s">
        <v>243</v>
      </c>
      <c r="H438" s="1">
        <v>0</v>
      </c>
      <c r="I438" s="2" t="s">
        <v>242</v>
      </c>
      <c r="J438" s="1" t="s">
        <v>366</v>
      </c>
    </row>
    <row r="439" spans="1:10" x14ac:dyDescent="0.25">
      <c r="A439" s="1">
        <v>18</v>
      </c>
      <c r="B439" s="1" t="s">
        <v>29</v>
      </c>
      <c r="C439" s="1" t="s">
        <v>33</v>
      </c>
      <c r="D439" s="1" t="s">
        <v>378</v>
      </c>
      <c r="E439" s="1">
        <v>85</v>
      </c>
      <c r="F439" s="1" t="s">
        <v>245</v>
      </c>
      <c r="G439" s="1" t="s">
        <v>243</v>
      </c>
      <c r="H439" s="1">
        <v>0</v>
      </c>
      <c r="I439" s="2" t="s">
        <v>242</v>
      </c>
      <c r="J439" s="1" t="s">
        <v>367</v>
      </c>
    </row>
    <row r="440" spans="1:10" x14ac:dyDescent="0.25">
      <c r="A440" s="1">
        <v>18</v>
      </c>
      <c r="B440" s="1" t="s">
        <v>39</v>
      </c>
      <c r="C440" s="1" t="s">
        <v>22</v>
      </c>
      <c r="D440" s="1" t="s">
        <v>379</v>
      </c>
      <c r="E440" s="1">
        <v>6</v>
      </c>
      <c r="F440" s="1" t="s">
        <v>244</v>
      </c>
      <c r="G440" s="1" t="s">
        <v>243</v>
      </c>
      <c r="H440" s="1">
        <v>0</v>
      </c>
      <c r="I440" s="2" t="s">
        <v>242</v>
      </c>
      <c r="J440" s="1" t="s">
        <v>366</v>
      </c>
    </row>
    <row r="441" spans="1:10" x14ac:dyDescent="0.25">
      <c r="A441" s="1">
        <v>18</v>
      </c>
      <c r="B441" s="1" t="s">
        <v>22</v>
      </c>
      <c r="C441" s="1" t="s">
        <v>39</v>
      </c>
      <c r="D441" s="1" t="s">
        <v>166</v>
      </c>
      <c r="E441" s="1">
        <v>18</v>
      </c>
      <c r="F441" s="1" t="s">
        <v>244</v>
      </c>
      <c r="G441" s="1" t="s">
        <v>243</v>
      </c>
      <c r="H441" s="1">
        <v>0</v>
      </c>
      <c r="I441" s="2" t="s">
        <v>242</v>
      </c>
      <c r="J441" s="1" t="s">
        <v>367</v>
      </c>
    </row>
    <row r="442" spans="1:10" x14ac:dyDescent="0.25">
      <c r="A442" s="1">
        <v>18</v>
      </c>
      <c r="B442" s="1" t="s">
        <v>22</v>
      </c>
      <c r="C442" s="1" t="s">
        <v>39</v>
      </c>
      <c r="D442" s="1" t="s">
        <v>380</v>
      </c>
      <c r="E442" s="1">
        <v>21</v>
      </c>
      <c r="F442" s="1" t="s">
        <v>244</v>
      </c>
      <c r="G442" s="1" t="s">
        <v>243</v>
      </c>
      <c r="H442" s="1">
        <v>0</v>
      </c>
      <c r="I442" s="2" t="s">
        <v>242</v>
      </c>
      <c r="J442" s="1" t="s">
        <v>367</v>
      </c>
    </row>
    <row r="443" spans="1:10" x14ac:dyDescent="0.25">
      <c r="A443" s="1">
        <v>18</v>
      </c>
      <c r="B443" s="1" t="s">
        <v>26</v>
      </c>
      <c r="C443" s="1" t="s">
        <v>38</v>
      </c>
      <c r="D443" s="1" t="s">
        <v>116</v>
      </c>
      <c r="E443" s="1">
        <v>32</v>
      </c>
      <c r="F443" s="1" t="s">
        <v>244</v>
      </c>
      <c r="G443" s="1" t="s">
        <v>243</v>
      </c>
      <c r="H443" s="1">
        <v>0</v>
      </c>
      <c r="I443" s="2" t="s">
        <v>242</v>
      </c>
      <c r="J443" s="1" t="s">
        <v>366</v>
      </c>
    </row>
    <row r="444" spans="1:10" x14ac:dyDescent="0.25">
      <c r="A444" s="1">
        <v>18</v>
      </c>
      <c r="B444" s="1" t="s">
        <v>26</v>
      </c>
      <c r="C444" s="1" t="s">
        <v>38</v>
      </c>
      <c r="D444" s="1" t="s">
        <v>116</v>
      </c>
      <c r="E444" s="1">
        <v>42</v>
      </c>
      <c r="F444" s="1" t="s">
        <v>244</v>
      </c>
      <c r="G444" s="1" t="s">
        <v>243</v>
      </c>
      <c r="H444" s="1">
        <v>0</v>
      </c>
      <c r="I444" s="2" t="s">
        <v>242</v>
      </c>
      <c r="J444" s="1" t="s">
        <v>366</v>
      </c>
    </row>
    <row r="445" spans="1:10" x14ac:dyDescent="0.25">
      <c r="A445" s="1">
        <v>18</v>
      </c>
      <c r="B445" s="1" t="s">
        <v>38</v>
      </c>
      <c r="C445" s="1" t="s">
        <v>26</v>
      </c>
      <c r="D445" s="1" t="s">
        <v>381</v>
      </c>
      <c r="E445" s="1">
        <v>63</v>
      </c>
      <c r="F445" s="1" t="s">
        <v>245</v>
      </c>
      <c r="G445" s="1" t="s">
        <v>243</v>
      </c>
      <c r="H445" s="1">
        <v>0</v>
      </c>
      <c r="I445" s="2" t="s">
        <v>242</v>
      </c>
      <c r="J445" s="1" t="s">
        <v>367</v>
      </c>
    </row>
    <row r="446" spans="1:10" x14ac:dyDescent="0.25">
      <c r="A446" s="1">
        <v>18</v>
      </c>
      <c r="B446" s="1" t="s">
        <v>38</v>
      </c>
      <c r="C446" s="1" t="s">
        <v>26</v>
      </c>
      <c r="D446" s="1" t="s">
        <v>381</v>
      </c>
      <c r="E446" s="1">
        <v>75</v>
      </c>
      <c r="F446" s="1" t="s">
        <v>245</v>
      </c>
      <c r="G446" s="1" t="s">
        <v>243</v>
      </c>
      <c r="H446" s="1">
        <v>0</v>
      </c>
      <c r="I446" s="2" t="s">
        <v>242</v>
      </c>
      <c r="J446" s="1" t="s">
        <v>367</v>
      </c>
    </row>
    <row r="447" spans="1:10" x14ac:dyDescent="0.25">
      <c r="A447" s="1">
        <v>18</v>
      </c>
      <c r="B447" s="1" t="s">
        <v>45</v>
      </c>
      <c r="C447" s="1" t="s">
        <v>23</v>
      </c>
      <c r="D447" s="1" t="s">
        <v>48</v>
      </c>
      <c r="E447" s="1">
        <v>9</v>
      </c>
      <c r="F447" s="1" t="s">
        <v>244</v>
      </c>
      <c r="G447" s="1" t="s">
        <v>243</v>
      </c>
      <c r="H447" s="1">
        <v>0</v>
      </c>
      <c r="I447" s="2" t="s">
        <v>242</v>
      </c>
      <c r="J447" s="1" t="s">
        <v>366</v>
      </c>
    </row>
    <row r="448" spans="1:10" x14ac:dyDescent="0.25">
      <c r="A448" s="1">
        <v>18</v>
      </c>
      <c r="B448" s="1" t="s">
        <v>45</v>
      </c>
      <c r="C448" s="1" t="s">
        <v>23</v>
      </c>
      <c r="D448" s="1" t="s">
        <v>48</v>
      </c>
      <c r="E448" s="1">
        <v>29</v>
      </c>
      <c r="F448" s="1" t="s">
        <v>244</v>
      </c>
      <c r="G448" s="1" t="s">
        <v>243</v>
      </c>
      <c r="H448" s="1">
        <v>0</v>
      </c>
      <c r="I448" s="2" t="s">
        <v>242</v>
      </c>
      <c r="J448" s="1" t="s">
        <v>366</v>
      </c>
    </row>
    <row r="449" spans="1:10" x14ac:dyDescent="0.25">
      <c r="A449" s="1">
        <v>18</v>
      </c>
      <c r="B449" s="1" t="s">
        <v>45</v>
      </c>
      <c r="C449" s="1" t="s">
        <v>23</v>
      </c>
      <c r="D449" s="1" t="s">
        <v>48</v>
      </c>
      <c r="E449" s="1">
        <v>47</v>
      </c>
      <c r="F449" s="1" t="s">
        <v>245</v>
      </c>
      <c r="G449" s="1" t="s">
        <v>243</v>
      </c>
      <c r="H449" s="1">
        <v>0</v>
      </c>
      <c r="I449" s="2" t="s">
        <v>242</v>
      </c>
      <c r="J449" s="1" t="s">
        <v>366</v>
      </c>
    </row>
    <row r="450" spans="1:10" x14ac:dyDescent="0.25">
      <c r="A450" s="1">
        <v>18</v>
      </c>
      <c r="B450" s="1" t="s">
        <v>23</v>
      </c>
      <c r="C450" s="1" t="s">
        <v>45</v>
      </c>
      <c r="D450" s="1" t="s">
        <v>25</v>
      </c>
      <c r="E450" s="1">
        <v>12</v>
      </c>
      <c r="F450" s="1" t="s">
        <v>244</v>
      </c>
      <c r="G450" s="1" t="s">
        <v>243</v>
      </c>
      <c r="H450" s="1">
        <v>0</v>
      </c>
      <c r="I450" s="2" t="s">
        <v>242</v>
      </c>
      <c r="J450" s="1" t="s">
        <v>367</v>
      </c>
    </row>
    <row r="451" spans="1:10" x14ac:dyDescent="0.25">
      <c r="A451" s="1">
        <v>18</v>
      </c>
      <c r="B451" s="1" t="s">
        <v>23</v>
      </c>
      <c r="C451" s="1" t="s">
        <v>45</v>
      </c>
      <c r="D451" s="1" t="s">
        <v>25</v>
      </c>
      <c r="E451" s="1">
        <v>53</v>
      </c>
      <c r="F451" s="1" t="s">
        <v>245</v>
      </c>
      <c r="G451" s="1" t="s">
        <v>243</v>
      </c>
      <c r="H451" s="1">
        <v>0</v>
      </c>
      <c r="I451" s="2" t="s">
        <v>242</v>
      </c>
      <c r="J451" s="1" t="s">
        <v>367</v>
      </c>
    </row>
    <row r="452" spans="1:10" x14ac:dyDescent="0.25">
      <c r="A452" s="1">
        <v>18</v>
      </c>
      <c r="B452" s="1" t="s">
        <v>23</v>
      </c>
      <c r="C452" s="1" t="s">
        <v>45</v>
      </c>
      <c r="D452" s="1" t="s">
        <v>113</v>
      </c>
      <c r="E452" s="1">
        <v>67</v>
      </c>
      <c r="F452" s="1" t="s">
        <v>245</v>
      </c>
      <c r="G452" s="1" t="s">
        <v>243</v>
      </c>
      <c r="H452" s="1">
        <v>0</v>
      </c>
      <c r="I452" s="2" t="s">
        <v>242</v>
      </c>
      <c r="J452" s="1" t="s">
        <v>367</v>
      </c>
    </row>
    <row r="453" spans="1:10" x14ac:dyDescent="0.25">
      <c r="A453" s="1">
        <v>19</v>
      </c>
      <c r="B453" s="1" t="s">
        <v>19</v>
      </c>
      <c r="C453" s="1" t="s">
        <v>46</v>
      </c>
      <c r="D453" s="1" t="s">
        <v>124</v>
      </c>
      <c r="E453" s="1">
        <v>10</v>
      </c>
      <c r="F453" s="1" t="s">
        <v>244</v>
      </c>
      <c r="G453" s="1" t="s">
        <v>7</v>
      </c>
      <c r="H453" s="1" t="s">
        <v>16</v>
      </c>
      <c r="I453" s="2" t="s">
        <v>242</v>
      </c>
      <c r="J453" s="1" t="s">
        <v>366</v>
      </c>
    </row>
    <row r="454" spans="1:10" x14ac:dyDescent="0.25">
      <c r="A454" s="1">
        <v>19</v>
      </c>
      <c r="B454" s="1" t="s">
        <v>23</v>
      </c>
      <c r="C454" s="1" t="s">
        <v>27</v>
      </c>
      <c r="D454" s="1" t="s">
        <v>392</v>
      </c>
      <c r="E454" s="1">
        <v>16</v>
      </c>
      <c r="F454" s="1" t="s">
        <v>244</v>
      </c>
      <c r="G454" s="1" t="s">
        <v>7</v>
      </c>
      <c r="H454" s="1" t="s">
        <v>15</v>
      </c>
      <c r="I454" s="2" t="s">
        <v>404</v>
      </c>
      <c r="J454" s="1" t="s">
        <v>366</v>
      </c>
    </row>
    <row r="455" spans="1:10" x14ac:dyDescent="0.25">
      <c r="A455" s="1">
        <v>19</v>
      </c>
      <c r="B455" s="1" t="s">
        <v>23</v>
      </c>
      <c r="C455" s="1" t="s">
        <v>27</v>
      </c>
      <c r="D455" s="1" t="s">
        <v>25</v>
      </c>
      <c r="E455" s="1">
        <v>37</v>
      </c>
      <c r="F455" s="1" t="s">
        <v>244</v>
      </c>
      <c r="G455" s="1" t="s">
        <v>7</v>
      </c>
      <c r="H455" s="1" t="s">
        <v>17</v>
      </c>
      <c r="I455" s="2" t="s">
        <v>405</v>
      </c>
      <c r="J455" s="1" t="s">
        <v>366</v>
      </c>
    </row>
    <row r="456" spans="1:10" x14ac:dyDescent="0.25">
      <c r="A456" s="1">
        <v>19</v>
      </c>
      <c r="B456" s="1" t="s">
        <v>27</v>
      </c>
      <c r="C456" s="1" t="s">
        <v>23</v>
      </c>
      <c r="D456" s="1" t="s">
        <v>246</v>
      </c>
      <c r="E456" s="1">
        <v>26</v>
      </c>
      <c r="F456" s="1" t="s">
        <v>244</v>
      </c>
      <c r="G456" s="1" t="s">
        <v>8</v>
      </c>
      <c r="H456" s="1" t="s">
        <v>15</v>
      </c>
      <c r="I456" s="2" t="s">
        <v>398</v>
      </c>
      <c r="J456" s="1" t="s">
        <v>367</v>
      </c>
    </row>
    <row r="457" spans="1:10" x14ac:dyDescent="0.25">
      <c r="A457" s="1">
        <v>19</v>
      </c>
      <c r="B457" s="1" t="s">
        <v>27</v>
      </c>
      <c r="C457" s="1" t="s">
        <v>23</v>
      </c>
      <c r="D457" s="1" t="s">
        <v>393</v>
      </c>
      <c r="E457" s="1">
        <v>86</v>
      </c>
      <c r="F457" s="1" t="s">
        <v>245</v>
      </c>
      <c r="G457" s="1" t="s">
        <v>7</v>
      </c>
      <c r="H457" s="1" t="s">
        <v>15</v>
      </c>
      <c r="I457" s="2" t="s">
        <v>399</v>
      </c>
      <c r="J457" s="1" t="s">
        <v>367</v>
      </c>
    </row>
    <row r="458" spans="1:10" x14ac:dyDescent="0.25">
      <c r="A458" s="1">
        <v>19</v>
      </c>
      <c r="B458" s="1" t="s">
        <v>33</v>
      </c>
      <c r="C458" s="1" t="s">
        <v>26</v>
      </c>
      <c r="D458" s="1" t="s">
        <v>140</v>
      </c>
      <c r="E458" s="1">
        <v>5</v>
      </c>
      <c r="F458" s="1" t="s">
        <v>244</v>
      </c>
      <c r="G458" s="1" t="s">
        <v>243</v>
      </c>
      <c r="H458" s="1">
        <v>0</v>
      </c>
      <c r="I458" s="2" t="s">
        <v>242</v>
      </c>
      <c r="J458" s="1" t="s">
        <v>366</v>
      </c>
    </row>
    <row r="459" spans="1:10" x14ac:dyDescent="0.25">
      <c r="A459" s="1">
        <v>19</v>
      </c>
      <c r="B459" s="1" t="s">
        <v>33</v>
      </c>
      <c r="C459" s="1" t="s">
        <v>26</v>
      </c>
      <c r="D459" s="1" t="s">
        <v>394</v>
      </c>
      <c r="E459" s="1">
        <v>30</v>
      </c>
      <c r="F459" s="1" t="s">
        <v>244</v>
      </c>
      <c r="G459" s="1" t="s">
        <v>243</v>
      </c>
      <c r="H459" s="1">
        <v>0</v>
      </c>
      <c r="I459" s="2" t="s">
        <v>242</v>
      </c>
      <c r="J459" s="1" t="s">
        <v>366</v>
      </c>
    </row>
    <row r="460" spans="1:10" x14ac:dyDescent="0.25">
      <c r="A460" s="1">
        <v>19</v>
      </c>
      <c r="B460" s="1" t="s">
        <v>33</v>
      </c>
      <c r="C460" s="1" t="s">
        <v>26</v>
      </c>
      <c r="D460" s="1" t="s">
        <v>35</v>
      </c>
      <c r="E460" s="1">
        <v>68</v>
      </c>
      <c r="F460" s="1" t="s">
        <v>245</v>
      </c>
      <c r="G460" s="1" t="s">
        <v>243</v>
      </c>
      <c r="H460" s="1">
        <v>0</v>
      </c>
      <c r="I460" s="2" t="s">
        <v>242</v>
      </c>
      <c r="J460" s="1" t="s">
        <v>366</v>
      </c>
    </row>
    <row r="461" spans="1:10" x14ac:dyDescent="0.25">
      <c r="A461" s="1">
        <v>19</v>
      </c>
      <c r="B461" s="1" t="s">
        <v>26</v>
      </c>
      <c r="C461" s="1" t="s">
        <v>33</v>
      </c>
      <c r="D461" s="1" t="s">
        <v>395</v>
      </c>
      <c r="E461" s="1">
        <v>12</v>
      </c>
      <c r="F461" s="1" t="s">
        <v>244</v>
      </c>
      <c r="G461" s="1" t="s">
        <v>7</v>
      </c>
      <c r="H461" s="1" t="s">
        <v>17</v>
      </c>
      <c r="I461" s="2" t="s">
        <v>242</v>
      </c>
      <c r="J461" s="1" t="s">
        <v>367</v>
      </c>
    </row>
    <row r="462" spans="1:10" x14ac:dyDescent="0.25">
      <c r="A462" s="1">
        <v>19</v>
      </c>
      <c r="B462" s="1" t="s">
        <v>26</v>
      </c>
      <c r="C462" s="1" t="s">
        <v>33</v>
      </c>
      <c r="D462" s="1" t="s">
        <v>395</v>
      </c>
      <c r="E462" s="1">
        <v>19</v>
      </c>
      <c r="F462" s="1" t="s">
        <v>244</v>
      </c>
      <c r="G462" s="1" t="s">
        <v>7</v>
      </c>
      <c r="H462" s="1" t="s">
        <v>17</v>
      </c>
      <c r="I462" s="2" t="s">
        <v>242</v>
      </c>
      <c r="J462" s="1" t="s">
        <v>367</v>
      </c>
    </row>
    <row r="463" spans="1:10" x14ac:dyDescent="0.25">
      <c r="A463" s="1">
        <v>19</v>
      </c>
      <c r="B463" s="1" t="s">
        <v>39</v>
      </c>
      <c r="C463" s="1" t="s">
        <v>29</v>
      </c>
      <c r="D463" s="1" t="s">
        <v>98</v>
      </c>
      <c r="E463" s="1">
        <v>81</v>
      </c>
      <c r="F463" s="1" t="s">
        <v>245</v>
      </c>
      <c r="G463" s="1" t="s">
        <v>243</v>
      </c>
      <c r="H463" s="1">
        <v>0</v>
      </c>
      <c r="I463" s="2" t="s">
        <v>242</v>
      </c>
      <c r="J463" s="1" t="s">
        <v>367</v>
      </c>
    </row>
    <row r="464" spans="1:10" x14ac:dyDescent="0.25">
      <c r="A464" s="1">
        <v>19</v>
      </c>
      <c r="B464" s="1" t="s">
        <v>22</v>
      </c>
      <c r="C464" s="1" t="s">
        <v>45</v>
      </c>
      <c r="D464" s="1" t="s">
        <v>396</v>
      </c>
      <c r="E464" s="1">
        <v>2</v>
      </c>
      <c r="F464" s="1" t="s">
        <v>244</v>
      </c>
      <c r="G464" s="1" t="s">
        <v>243</v>
      </c>
      <c r="H464" s="1">
        <v>0</v>
      </c>
      <c r="I464" s="2" t="s">
        <v>242</v>
      </c>
      <c r="J464" s="1" t="s">
        <v>366</v>
      </c>
    </row>
    <row r="465" spans="1:10" x14ac:dyDescent="0.25">
      <c r="A465" s="1">
        <v>19</v>
      </c>
      <c r="B465" s="1" t="s">
        <v>45</v>
      </c>
      <c r="C465" s="1" t="s">
        <v>22</v>
      </c>
      <c r="D465" s="1" t="s">
        <v>62</v>
      </c>
      <c r="E465" s="1">
        <v>47</v>
      </c>
      <c r="F465" s="1" t="s">
        <v>245</v>
      </c>
      <c r="G465" s="1" t="s">
        <v>243</v>
      </c>
      <c r="H465" s="1">
        <v>0</v>
      </c>
      <c r="I465" s="2" t="s">
        <v>242</v>
      </c>
      <c r="J465" s="1" t="s">
        <v>367</v>
      </c>
    </row>
    <row r="466" spans="1:10" x14ac:dyDescent="0.25">
      <c r="A466" s="1">
        <v>19</v>
      </c>
      <c r="B466" s="1" t="s">
        <v>38</v>
      </c>
      <c r="C466" s="1" t="s">
        <v>34</v>
      </c>
      <c r="D466" s="1" t="s">
        <v>64</v>
      </c>
      <c r="E466" s="1">
        <v>23</v>
      </c>
      <c r="F466" s="1" t="s">
        <v>244</v>
      </c>
      <c r="G466" s="1" t="s">
        <v>243</v>
      </c>
      <c r="H466" s="1">
        <v>0</v>
      </c>
      <c r="I466" s="2" t="s">
        <v>242</v>
      </c>
      <c r="J466" s="1" t="s">
        <v>366</v>
      </c>
    </row>
    <row r="467" spans="1:10" x14ac:dyDescent="0.25">
      <c r="A467" s="1">
        <v>19</v>
      </c>
      <c r="B467" s="1" t="s">
        <v>38</v>
      </c>
      <c r="C467" s="1" t="s">
        <v>34</v>
      </c>
      <c r="D467" s="1" t="s">
        <v>397</v>
      </c>
      <c r="E467" s="1">
        <v>42</v>
      </c>
      <c r="F467" s="1" t="s">
        <v>244</v>
      </c>
      <c r="G467" s="1" t="s">
        <v>243</v>
      </c>
      <c r="H467" s="1">
        <v>0</v>
      </c>
      <c r="I467" s="2" t="s">
        <v>242</v>
      </c>
      <c r="J467" s="1" t="s">
        <v>366</v>
      </c>
    </row>
    <row r="468" spans="1:10" x14ac:dyDescent="0.25">
      <c r="A468" s="1">
        <v>19</v>
      </c>
      <c r="B468" s="1" t="s">
        <v>38</v>
      </c>
      <c r="C468" s="1" t="s">
        <v>34</v>
      </c>
      <c r="D468" s="1" t="s">
        <v>381</v>
      </c>
      <c r="E468" s="1">
        <v>50</v>
      </c>
      <c r="F468" s="1" t="s">
        <v>245</v>
      </c>
      <c r="G468" s="1" t="s">
        <v>243</v>
      </c>
      <c r="H468" s="1">
        <v>0</v>
      </c>
      <c r="I468" s="2" t="s">
        <v>242</v>
      </c>
      <c r="J468" s="1" t="s">
        <v>366</v>
      </c>
    </row>
    <row r="469" spans="1:10" x14ac:dyDescent="0.25">
      <c r="A469" s="1">
        <v>19</v>
      </c>
      <c r="B469" s="1" t="s">
        <v>13</v>
      </c>
      <c r="C469" s="1" t="s">
        <v>20</v>
      </c>
      <c r="D469" s="1" t="s">
        <v>89</v>
      </c>
      <c r="E469" s="1">
        <v>58</v>
      </c>
      <c r="F469" s="1" t="s">
        <v>245</v>
      </c>
      <c r="G469" s="1" t="s">
        <v>243</v>
      </c>
      <c r="H469" s="1">
        <v>0</v>
      </c>
      <c r="I469" s="2" t="s">
        <v>242</v>
      </c>
      <c r="J469" s="1" t="s">
        <v>366</v>
      </c>
    </row>
    <row r="470" spans="1:10" x14ac:dyDescent="0.25">
      <c r="A470" s="1">
        <v>19</v>
      </c>
      <c r="B470" s="1" t="s">
        <v>13</v>
      </c>
      <c r="C470" s="1" t="s">
        <v>20</v>
      </c>
      <c r="D470" s="1" t="s">
        <v>90</v>
      </c>
      <c r="E470" s="1">
        <v>95</v>
      </c>
      <c r="F470" s="1" t="s">
        <v>245</v>
      </c>
      <c r="G470" s="1" t="s">
        <v>7</v>
      </c>
      <c r="H470" s="1" t="s">
        <v>17</v>
      </c>
      <c r="I470" s="2" t="s">
        <v>242</v>
      </c>
      <c r="J470" s="1" t="s">
        <v>366</v>
      </c>
    </row>
    <row r="471" spans="1:10" x14ac:dyDescent="0.25">
      <c r="A471" s="1">
        <v>19</v>
      </c>
      <c r="B471" s="1" t="s">
        <v>12</v>
      </c>
      <c r="C471" s="1" t="s">
        <v>30</v>
      </c>
      <c r="D471" s="1" t="s">
        <v>50</v>
      </c>
      <c r="E471" s="1">
        <v>8</v>
      </c>
      <c r="F471" s="1" t="s">
        <v>244</v>
      </c>
      <c r="G471" s="1" t="s">
        <v>243</v>
      </c>
      <c r="H471" s="1">
        <v>0</v>
      </c>
      <c r="I471" s="2" t="s">
        <v>242</v>
      </c>
      <c r="J471" s="1" t="s">
        <v>367</v>
      </c>
    </row>
    <row r="472" spans="1:10" x14ac:dyDescent="0.25">
      <c r="A472" s="1">
        <v>19</v>
      </c>
      <c r="B472" s="1" t="s">
        <v>12</v>
      </c>
      <c r="C472" s="1" t="s">
        <v>30</v>
      </c>
      <c r="D472" s="1" t="s">
        <v>14</v>
      </c>
      <c r="E472" s="1">
        <v>18</v>
      </c>
      <c r="F472" s="1" t="s">
        <v>244</v>
      </c>
      <c r="G472" s="1" t="s">
        <v>243</v>
      </c>
      <c r="H472" s="1">
        <v>0</v>
      </c>
      <c r="I472" s="2" t="s">
        <v>242</v>
      </c>
      <c r="J472" s="1" t="s">
        <v>367</v>
      </c>
    </row>
    <row r="473" spans="1:10" x14ac:dyDescent="0.25">
      <c r="A473" s="1">
        <v>19</v>
      </c>
      <c r="B473" s="1" t="s">
        <v>12</v>
      </c>
      <c r="C473" s="1" t="s">
        <v>30</v>
      </c>
      <c r="D473" s="1" t="s">
        <v>14</v>
      </c>
      <c r="E473" s="1">
        <v>27</v>
      </c>
      <c r="F473" s="1" t="s">
        <v>244</v>
      </c>
      <c r="G473" s="1" t="s">
        <v>243</v>
      </c>
      <c r="H473" s="1">
        <v>0</v>
      </c>
      <c r="I473" s="2" t="s">
        <v>242</v>
      </c>
      <c r="J473" s="1" t="s">
        <v>367</v>
      </c>
    </row>
  </sheetData>
  <autoFilter ref="A1:J473" xr:uid="{D45B37B9-6856-4292-927C-257F71D47E79}"/>
  <hyperlinks>
    <hyperlink ref="I165" r:id="rId1" xr:uid="{A78B4D43-7D8D-47D7-9586-64DFA15B02FE}"/>
    <hyperlink ref="I166" r:id="rId2" xr:uid="{30861605-7589-4CA0-9146-86B004FC5D04}"/>
    <hyperlink ref="I167" r:id="rId3" xr:uid="{570C5F5F-F246-4CC7-BCA6-8412CBD20F4A}"/>
    <hyperlink ref="I279" r:id="rId4" xr:uid="{64AB65D8-1627-4403-81F3-155F339ECE93}"/>
    <hyperlink ref="I280" r:id="rId5" xr:uid="{AA93A46A-98D0-48A2-87AF-1E50FF6B9931}"/>
    <hyperlink ref="I281" r:id="rId6" xr:uid="{D402221C-F5A2-42D1-B2CA-670A8D4DD455}"/>
    <hyperlink ref="I282" r:id="rId7" xr:uid="{F5DD479A-BCA1-4989-A509-DDBB9940238C}"/>
    <hyperlink ref="I148" r:id="rId8" xr:uid="{884842D8-219C-4281-B074-9FE44EBCFAC0}"/>
    <hyperlink ref="I149" r:id="rId9" xr:uid="{D62004AC-61F4-4399-82D3-D11EA7057AD1}"/>
    <hyperlink ref="I249" r:id="rId10" xr:uid="{20B295E7-AE09-4936-92FE-5DA2E4D9AC57}"/>
    <hyperlink ref="I163" r:id="rId11" xr:uid="{1FFB49E1-E3B3-4BCE-93BC-3B57AE1AA0FD}"/>
    <hyperlink ref="I164" r:id="rId12" xr:uid="{68BCD805-CF1C-4951-84F4-D199F3D6A749}"/>
    <hyperlink ref="I247" r:id="rId13" xr:uid="{DE570A13-430E-48AB-9195-4E3821054A7B}"/>
    <hyperlink ref="I248" r:id="rId14" xr:uid="{0DF9893C-64E3-4A97-BE90-1E0D240C47D0}"/>
    <hyperlink ref="I348" r:id="rId15" xr:uid="{B711BA0A-DCA4-4F73-B884-157B1AEA9FFB}"/>
    <hyperlink ref="I4" r:id="rId16" xr:uid="{5EF57F45-25E1-44CE-B642-2555B92C063F}"/>
    <hyperlink ref="I361" r:id="rId17" xr:uid="{FD6BF532-57C0-42D9-BE41-A3B27865B3B3}"/>
    <hyperlink ref="I344" r:id="rId18" xr:uid="{C05AA2BD-AAE1-40BB-93EF-082EBC8B379D}"/>
    <hyperlink ref="I345" r:id="rId19" xr:uid="{64A5D99C-9D24-495C-8F18-62F525706E5D}"/>
    <hyperlink ref="I244" r:id="rId20" xr:uid="{AA2435E7-67DD-4A1B-9C21-3B149875D897}"/>
    <hyperlink ref="I186" r:id="rId21" xr:uid="{CFE14CB5-2D70-412E-9575-0C63F8D1A557}"/>
    <hyperlink ref="I187" r:id="rId22" xr:uid="{382393D9-B609-42E9-9121-1F38AF039A54}"/>
    <hyperlink ref="I273" r:id="rId23" xr:uid="{D7C23383-9532-446D-9624-15FDB612A1BB}"/>
    <hyperlink ref="I314" r:id="rId24" xr:uid="{29E3826C-A1BD-4256-BB55-8B648759F504}"/>
    <hyperlink ref="I215" r:id="rId25" xr:uid="{849BC339-7158-4982-B457-F2A0AE50B8FF}"/>
    <hyperlink ref="I178" r:id="rId26" xr:uid="{FECD5725-41F9-4DC0-881D-9326F31146E0}"/>
    <hyperlink ref="I179" r:id="rId27" xr:uid="{B8B3F291-5A40-4043-9CA8-FE54ECF14991}"/>
    <hyperlink ref="I137" r:id="rId28" xr:uid="{277EA5FB-CD01-46E5-9D32-6394E4381C64}"/>
    <hyperlink ref="I76" r:id="rId29" xr:uid="{5A6AE7FC-B395-4B0D-8663-24B86AAA335F}"/>
    <hyperlink ref="I77" r:id="rId30" xr:uid="{6E96D512-F388-442C-A247-4F480E3BFFFE}"/>
    <hyperlink ref="I78" r:id="rId31" xr:uid="{11542ECC-287A-4B3B-B2D2-6ECDCB46491A}"/>
    <hyperlink ref="I294" r:id="rId32" xr:uid="{EDB2A065-6104-4337-9EEF-C4C4E019CE98}"/>
    <hyperlink ref="I295" r:id="rId33" xr:uid="{876C07D3-9A94-4F23-AF38-02DC484D63E1}"/>
    <hyperlink ref="I79" r:id="rId34" xr:uid="{B9A59E94-0F34-47A5-9246-422F1A3E101C}"/>
    <hyperlink ref="I362" r:id="rId35" xr:uid="{84261679-21A3-4B8D-B933-85BF096BADD5}"/>
    <hyperlink ref="I342" r:id="rId36" xr:uid="{F80D9D50-28F0-4E39-8E1B-0306284C7F3F}"/>
    <hyperlink ref="I343" r:id="rId37" xr:uid="{D37D20A1-2C93-45B4-A790-4556BFCD8293}"/>
    <hyperlink ref="I270" r:id="rId38" xr:uid="{E3F99E50-AD59-44C4-AB85-5A280CCC69C5}"/>
    <hyperlink ref="I271" r:id="rId39" xr:uid="{BB2C0349-5313-46A2-9406-69D5707FEDD7}"/>
    <hyperlink ref="I272" r:id="rId40" xr:uid="{AA260070-2A35-4376-8AAF-CE768079B4F8}"/>
    <hyperlink ref="I305" r:id="rId41" xr:uid="{7328BAE7-7BDD-4BC4-821E-EABB464003D7}"/>
    <hyperlink ref="I2" r:id="rId42" xr:uid="{0F5F7454-BC9E-47A6-8A89-25D72A9FD088}"/>
    <hyperlink ref="I3" r:id="rId43" xr:uid="{261BAB5B-5416-4392-8FF9-8832E75A309B}"/>
    <hyperlink ref="I5:I77" r:id="rId44" display="https://video_non_presente=NO" xr:uid="{E3AC5AE0-287F-48A3-80F8-4891F26F57E7}"/>
    <hyperlink ref="I82:I136" r:id="rId45" display="https://video_non_presente=NO" xr:uid="{D7FA44DD-A0D3-490A-98D9-C3116D4148D3}"/>
    <hyperlink ref="I138:I149" r:id="rId46" display="https://video_non_presente=NO" xr:uid="{777B68BF-3EDF-4231-9B5E-7E110B1F8985}"/>
    <hyperlink ref="I152:I161" r:id="rId47" display="https://video_non_presente=NO" xr:uid="{DA12F5CA-869A-4031-8FD0-7AD8619F89E0}"/>
    <hyperlink ref="I167:I178" r:id="rId48" display="https://video_non_presente=NO" xr:uid="{56B20CA1-DA0F-4527-A8E3-A472E7319B55}"/>
    <hyperlink ref="I181:I185" r:id="rId49" display="https://video_non_presente=NO" xr:uid="{234F997E-8A34-4E8D-A3BF-4A8E86ED3CB6}"/>
    <hyperlink ref="I215:I242" r:id="rId50" display="https://video_non_presente=NO" xr:uid="{AB67ABF5-6100-4196-83D6-BD142B005978}"/>
    <hyperlink ref="I244:I245" r:id="rId51" display="https://video_non_presente=NO" xr:uid="{FAF95B93-E36F-4436-BE81-6EF97072C8B2}"/>
    <hyperlink ref="I249:I268" r:id="rId52" display="https://video_non_presente=NO" xr:uid="{A7F103E0-6129-49BC-AD80-AAD78E2F2B0A}"/>
    <hyperlink ref="I273:I278" r:id="rId53" display="https://video_non_presente=NO" xr:uid="{B4D97DCE-A35D-459F-B748-3770CDD3C518}"/>
    <hyperlink ref="I283:I291" r:id="rId54" display="https://video_non_presente=NO" xr:uid="{3E9B8E64-377F-4399-A023-92CB8E9D2030}"/>
    <hyperlink ref="I294:I302" r:id="rId55" display="https://video_non_presente=NO" xr:uid="{511C2CBC-E1B3-4449-9C1D-7EF745F73C74}"/>
    <hyperlink ref="I304:I313" r:id="rId56" display="https://video_non_presente=NO" xr:uid="{677552EF-316E-4376-B2AA-CBC1B5D42A11}"/>
    <hyperlink ref="I315:I341" r:id="rId57" display="https://video_non_presente=NO" xr:uid="{9727F3C4-0936-4020-B3E4-57909B2D2A54}"/>
    <hyperlink ref="I346:I347" r:id="rId58" display="https://video_non_presente=NO" xr:uid="{7D1AD430-9D94-4C1E-82A2-34E88BBF0C09}"/>
    <hyperlink ref="I349:I360" r:id="rId59" display="https://video_non_presente=NO" xr:uid="{E4B6D057-B235-4761-B9D4-0D3183444B49}"/>
    <hyperlink ref="I363" r:id="rId60" xr:uid="{1866B4DB-7650-4DB6-AEC7-E241F1716376}"/>
    <hyperlink ref="I364" r:id="rId61" xr:uid="{3A2CA22D-8557-4ED8-B2F8-5146E6AC57B7}"/>
    <hyperlink ref="I365" r:id="rId62" xr:uid="{173DCA44-5B6E-4040-9314-97CB315F0413}"/>
    <hyperlink ref="I366" r:id="rId63" xr:uid="{5D31142B-E504-48FC-928D-4872B461798F}"/>
    <hyperlink ref="I367" r:id="rId64" xr:uid="{400DEB08-43A6-49C1-8832-7E0E1BF13865}"/>
    <hyperlink ref="I368" r:id="rId65" xr:uid="{C30578ED-E32B-46F2-8089-C7986264C171}"/>
    <hyperlink ref="I369" r:id="rId66" xr:uid="{B52F242D-8B94-438B-ADD0-0E9246E35F98}"/>
    <hyperlink ref="I370" r:id="rId67" xr:uid="{9A396E56-E02E-4DD1-84D5-FF08C303862D}"/>
    <hyperlink ref="I371" r:id="rId68" xr:uid="{4C0A792F-AF70-4A40-A928-76477A192676}"/>
    <hyperlink ref="I372" r:id="rId69" xr:uid="{627A3FA8-50E7-430E-82A1-A4CCA8A43704}"/>
    <hyperlink ref="I373" r:id="rId70" xr:uid="{9F46E9D9-40DA-4B6D-92EB-C62025206431}"/>
    <hyperlink ref="I374" r:id="rId71" xr:uid="{702B6EAD-3BF0-4DC9-BEEA-D95575FFE51A}"/>
    <hyperlink ref="I375" r:id="rId72" xr:uid="{E37D8155-D549-49FA-B51A-E9E768C7AC95}"/>
    <hyperlink ref="I376" r:id="rId73" xr:uid="{447D599A-4245-4193-91E8-A390541C4AA4}"/>
    <hyperlink ref="I377" r:id="rId74" xr:uid="{76004F12-91EE-48C2-B86B-2B51C80B0ABD}"/>
    <hyperlink ref="I378" r:id="rId75" xr:uid="{83ED0139-F7AF-4DD2-B6BA-850FBD2F66B1}"/>
    <hyperlink ref="I379" r:id="rId76" xr:uid="{F9817051-95F2-4B53-901C-BE8E05B3669B}"/>
    <hyperlink ref="I383" r:id="rId77" xr:uid="{5511239D-55F5-42BF-9460-B0505998B16B}"/>
    <hyperlink ref="I384" r:id="rId78" xr:uid="{3C143A31-7D69-40E2-B5CD-EC2323369D30}"/>
    <hyperlink ref="I389" r:id="rId79" xr:uid="{F5D4F686-A19D-414D-9C69-B4E5B28E7B63}"/>
    <hyperlink ref="I390" r:id="rId80" xr:uid="{92343389-B2D3-4D6E-B9ED-966908F714D7}"/>
    <hyperlink ref="I391" r:id="rId81" xr:uid="{36F9EFE4-2E51-4112-AE96-7510B92DCCD4}"/>
    <hyperlink ref="I392" r:id="rId82" xr:uid="{51AC3092-45B3-4B08-8D68-27361FFE2F0D}"/>
    <hyperlink ref="I385" r:id="rId83" xr:uid="{BA4F3A26-1EB9-4746-8269-1DE5263D8BFC}"/>
    <hyperlink ref="I381" r:id="rId84" xr:uid="{2C3ECDDE-94A9-4A56-B65C-6B949876BCD8}"/>
    <hyperlink ref="I86" r:id="rId85" xr:uid="{BF6D78C5-7A30-48E8-A02B-7B3F9AC90A19}"/>
    <hyperlink ref="I382" r:id="rId86" xr:uid="{AB1BB097-8054-4048-984A-1A23A78EFC26}"/>
    <hyperlink ref="I188" r:id="rId87" xr:uid="{162FE48F-165E-45EE-9599-0A653D7EC404}"/>
    <hyperlink ref="I189" r:id="rId88" xr:uid="{F2530C94-3E55-449E-B9B7-D3E65CCE08FF}"/>
    <hyperlink ref="I190" r:id="rId89" xr:uid="{4C03A951-BD37-42BE-A7F6-6759B81FE49E}"/>
    <hyperlink ref="I214" r:id="rId90" xr:uid="{E49965F0-FE0D-4A29-8276-58FDCA16FACD}"/>
    <hyperlink ref="I194" r:id="rId91" xr:uid="{014F7D43-7BCA-4C9E-8BF8-902811BC667B}"/>
    <hyperlink ref="I191" r:id="rId92" xr:uid="{291834A7-04B0-4DF4-B106-433E6B21BC5F}"/>
    <hyperlink ref="I195" r:id="rId93" xr:uid="{662D5A17-1FE8-465B-94BF-157C1610F79A}"/>
    <hyperlink ref="I196" r:id="rId94" xr:uid="{3F90113E-60B6-4984-914C-B1FDED844774}"/>
    <hyperlink ref="I197" r:id="rId95" xr:uid="{F02E6ED9-50FF-4DA4-9E3A-A0CA5ECAF615}"/>
    <hyperlink ref="I385:I387" r:id="rId96" display="https://video_non_presente=NO" xr:uid="{99D3AFA8-06A7-448F-ACE9-A107EEFC947F}"/>
    <hyperlink ref="I330" r:id="rId97" xr:uid="{F46EDC23-4936-4275-A33A-AEA6608FE0CC}"/>
    <hyperlink ref="I353" r:id="rId98" xr:uid="{187BB257-F6D8-47FA-BA09-A3FE137C82BF}"/>
    <hyperlink ref="I354" r:id="rId99" xr:uid="{E738601F-1195-4511-AFAD-90C76D46179E}"/>
    <hyperlink ref="I355" r:id="rId100" xr:uid="{617038B2-8192-453B-8124-23827FD01F1E}"/>
    <hyperlink ref="I380" r:id="rId101" xr:uid="{37894BCA-6304-4DC1-B2CB-4BF1CA59F620}"/>
    <hyperlink ref="I393" r:id="rId102" xr:uid="{809E37C5-03AE-445C-B733-B2A1CAC3A625}"/>
    <hyperlink ref="I352" r:id="rId103" xr:uid="{84EB353D-5703-4236-9BFA-8A73CCC70341}"/>
    <hyperlink ref="I223" r:id="rId104" xr:uid="{8649E968-24F7-42DB-BDB2-AA9A31A4A4C2}"/>
    <hyperlink ref="I118" r:id="rId105" xr:uid="{64706713-A598-4421-97E6-A277B238FD74}"/>
    <hyperlink ref="I119" r:id="rId106" xr:uid="{DBC3B935-98F1-44CB-8D35-5AD4179B6A57}"/>
    <hyperlink ref="I120" r:id="rId107" xr:uid="{57209A38-BDB1-4616-AF4D-58B5A20BC3FB}"/>
    <hyperlink ref="I13" r:id="rId108" xr:uid="{E1CB829D-B4EC-4607-9A41-F3CDFFEDC24C}"/>
    <hyperlink ref="I251:I252" r:id="rId109" display="https://video_non_presente=NO" xr:uid="{478454D7-CC7E-4588-ABE5-E67F056AB8A9}"/>
    <hyperlink ref="I252" r:id="rId110" xr:uid="{4937FA89-C6B2-466B-8AB4-A266CB4E53CA}"/>
    <hyperlink ref="I253" r:id="rId111" xr:uid="{5525628C-76B6-490C-9CE8-DB706371C2A1}"/>
    <hyperlink ref="I97" r:id="rId112" xr:uid="{E39B857D-22EF-4404-99A9-C18A934A2B53}"/>
    <hyperlink ref="I98" r:id="rId113" xr:uid="{F6B60137-BEDF-47BB-B563-EA658F8F42F0}"/>
    <hyperlink ref="I316" r:id="rId114" xr:uid="{B47DAE06-852A-4885-8FBE-C08570B71FB7}"/>
    <hyperlink ref="I317" r:id="rId115" xr:uid="{40AA7635-F497-4CF7-87CD-89AF2BE28282}"/>
    <hyperlink ref="I318" r:id="rId116" xr:uid="{86D48E5C-8B52-497C-B5C3-355DB16E8149}"/>
    <hyperlink ref="I117" r:id="rId117" xr:uid="{309603A1-821F-4991-90EC-E10BAE97590E}"/>
    <hyperlink ref="I176" r:id="rId118" xr:uid="{ABCD9C9C-273C-4E8F-BEFB-D52B1D60C42D}"/>
    <hyperlink ref="I177" r:id="rId119" xr:uid="{EE7F5214-B750-4EC6-B542-46121F7D0623}"/>
    <hyperlink ref="I332" r:id="rId120" xr:uid="{FEED08BF-BF8B-42E8-A454-63CCD0112087}"/>
    <hyperlink ref="I333" r:id="rId121" xr:uid="{D9969682-4B08-4888-A0DC-A6A7A9695241}"/>
    <hyperlink ref="I334" r:id="rId122" xr:uid="{A0D717A0-4D03-42EA-8808-A414EDA8A358}"/>
    <hyperlink ref="I335" r:id="rId123" xr:uid="{1C627D51-D03D-4C02-8609-8FBD8E23AABE}"/>
    <hyperlink ref="I212" r:id="rId124" xr:uid="{3B56AC21-FFFA-4805-A06F-65993861362E}"/>
    <hyperlink ref="I213" r:id="rId125" xr:uid="{262DA96D-3C79-4AA4-AD71-356ADEF175E7}"/>
    <hyperlink ref="I310" r:id="rId126" xr:uid="{D2BE57F8-6BCB-460E-A355-86A4D03760AF}"/>
    <hyperlink ref="I289" r:id="rId127" xr:uid="{177C10FB-1EBA-42BE-AE6F-6810CC7CAB8D}"/>
    <hyperlink ref="I290" r:id="rId128" xr:uid="{0CEE9E6D-80AE-4B77-A202-B181FC8B89B2}"/>
    <hyperlink ref="I291" r:id="rId129" xr:uid="{BFFAD774-287F-4BA4-B6D6-6876644235A9}"/>
    <hyperlink ref="I192" r:id="rId130" xr:uid="{AEA12BF0-6C37-4DB8-99BE-689942791D29}"/>
    <hyperlink ref="I193" r:id="rId131" xr:uid="{2C8D5BB5-7399-464E-8870-F11C6FBAFC08}"/>
    <hyperlink ref="I331" r:id="rId132" xr:uid="{927EEE40-9058-4A5E-B224-737C2286A1F9}"/>
    <hyperlink ref="I11" r:id="rId133" xr:uid="{728191CF-14CF-48F9-ACFD-16AE9C3DA008}"/>
    <hyperlink ref="I12" r:id="rId134" xr:uid="{D3B743CD-4DF5-4F2A-8DE0-A72B20EC4702}"/>
    <hyperlink ref="I84" r:id="rId135" xr:uid="{0C6B11D3-C106-48C0-8B3D-A7E0186BF4D4}"/>
    <hyperlink ref="I85" r:id="rId136" xr:uid="{7CF82B0C-DA3A-4DF7-8CBD-A10847360EF6}"/>
    <hyperlink ref="I209" r:id="rId137" xr:uid="{E85DC5A1-BD5D-4759-A71D-EF9C026A28D1}"/>
    <hyperlink ref="I319" r:id="rId138" xr:uid="{98A87312-A87E-4D6D-B29A-94E4A0DF19CD}"/>
    <hyperlink ref="I320" r:id="rId139" xr:uid="{026943FA-49F0-4900-A4FD-4975470E9B53}"/>
    <hyperlink ref="I321" r:id="rId140" xr:uid="{509D9DE1-7C0F-4BE0-B2C7-76CC89D307D2}"/>
    <hyperlink ref="I51" r:id="rId141" xr:uid="{75A26726-D7D4-4E4A-8F36-EA6731DD817B}"/>
    <hyperlink ref="I52" r:id="rId142" xr:uid="{C9E04139-D2AB-4500-9F85-EDCC4673F6D1}"/>
    <hyperlink ref="I53" r:id="rId143" xr:uid="{54503982-BBA8-4CE7-8E56-6C8D7053EF92}"/>
    <hyperlink ref="I275" r:id="rId144" xr:uid="{796E29EB-5EBB-4B99-B69A-7A928EF83DA6}"/>
    <hyperlink ref="I276" r:id="rId145" xr:uid="{5D3F8923-97C2-43FA-8A04-B16B36F885F7}"/>
    <hyperlink ref="I349" r:id="rId146" xr:uid="{12E6365A-66EA-49B7-B113-8F505206F45F}"/>
    <hyperlink ref="I350" r:id="rId147" xr:uid="{3C1808A6-6D4C-4EDD-9A9C-415AA9C2851E}"/>
    <hyperlink ref="I9" r:id="rId148" xr:uid="{868F47EF-72D1-4375-91B9-8B259B903321}"/>
    <hyperlink ref="I351" r:id="rId149" xr:uid="{B2F4D580-E42F-4024-9864-B58E682214A6}"/>
    <hyperlink ref="I216" r:id="rId150" xr:uid="{844D669D-88E8-4984-8556-F6A5EC913064}"/>
    <hyperlink ref="I217" r:id="rId151" xr:uid="{FC54428B-2ABE-4E45-95F8-1521A87EBB19}"/>
    <hyperlink ref="I218" r:id="rId152" xr:uid="{F076BDD2-76BC-4801-89A1-060C0CE35812}"/>
    <hyperlink ref="I219" r:id="rId153" xr:uid="{38321D90-8F50-4FC9-9CF3-759CBAFAFA98}"/>
    <hyperlink ref="I204" r:id="rId154" xr:uid="{E71BA14D-39A9-48EB-AB47-79B445970DBF}"/>
    <hyperlink ref="I245" r:id="rId155" xr:uid="{93A5A277-77AB-41E7-92AA-808D6BCB2FA0}"/>
    <hyperlink ref="I246" r:id="rId156" xr:uid="{9E9B7F57-4CE7-4BAA-9B30-6E039EED4562}"/>
    <hyperlink ref="I40" r:id="rId157" xr:uid="{F716B326-1322-44AA-955D-E6033ACDEDD9}"/>
    <hyperlink ref="I138" r:id="rId158" xr:uid="{2C9D29ED-1BD6-4FE8-97DC-06D6B4510BC6}"/>
    <hyperlink ref="I139" r:id="rId159" xr:uid="{69A28059-602C-42D1-AE8D-B05CF2181B6E}"/>
    <hyperlink ref="I168" r:id="rId160" xr:uid="{C30E4AB6-3707-4FD0-8ADD-A6FFC691264C}"/>
    <hyperlink ref="I169" r:id="rId161" xr:uid="{CEDABB85-989C-4D3D-B431-1754AB46BCFB}"/>
    <hyperlink ref="I110" r:id="rId162" xr:uid="{F51B780B-7C39-4049-B2CA-9347D2200E4F}"/>
    <hyperlink ref="I111" r:id="rId163" xr:uid="{18614FEF-EA45-4071-BB83-F59940B0EE10}"/>
    <hyperlink ref="I112" r:id="rId164" xr:uid="{2D33DEA8-F59A-45CF-889E-8B54A3F297A2}"/>
    <hyperlink ref="I250" r:id="rId165" xr:uid="{A71C169F-7899-46ED-B32C-4BC9B388AB01}"/>
    <hyperlink ref="I251" r:id="rId166" xr:uid="{2D0FE325-F308-45B9-A9F4-20A0F675355E}"/>
    <hyperlink ref="I203" r:id="rId167" xr:uid="{32A1A626-E847-4460-882B-E1B6C0DA9635}"/>
    <hyperlink ref="I116" r:id="rId168" xr:uid="{18CC9417-C7D9-44CC-BE41-607A4C6DA350}"/>
    <hyperlink ref="I306" r:id="rId169" xr:uid="{81BCCE4B-0B90-4070-A56B-047A861F5693}"/>
    <hyperlink ref="I307" r:id="rId170" xr:uid="{F2B967A2-A954-4F0D-995B-C2A380405A21}"/>
    <hyperlink ref="I44" r:id="rId171" xr:uid="{479D9979-0F3A-499C-A19A-9FE8FB25EA8B}"/>
    <hyperlink ref="I220" r:id="rId172" xr:uid="{B67DA890-E653-4496-9B1A-2E35DA1A8F04}"/>
    <hyperlink ref="I221" r:id="rId173" xr:uid="{A9843A68-72F3-42EF-9A71-256F90307EA8}"/>
    <hyperlink ref="I222" r:id="rId174" xr:uid="{10C3D77D-77DE-4917-8CC9-3F864D08A50E}"/>
    <hyperlink ref="I315" r:id="rId175" xr:uid="{F5DA444C-98E0-4BE1-8E04-C55E440C5A9D}"/>
    <hyperlink ref="I394" r:id="rId176" xr:uid="{2E1BACA8-5A19-4246-A2C4-D70FC0374BC7}"/>
    <hyperlink ref="I55" r:id="rId177" xr:uid="{E9DB0C06-8325-4872-914D-1A2E55F89ABD}"/>
    <hyperlink ref="I56" r:id="rId178" xr:uid="{A753A153-2EB7-42C6-A90D-B479CE8E6D0F}"/>
    <hyperlink ref="I57" r:id="rId179" xr:uid="{2B1AE498-7A49-4CB6-9A46-58685E7446A9}"/>
    <hyperlink ref="I58" r:id="rId180" xr:uid="{DC22E97C-F80B-4829-823C-8286041AA778}"/>
    <hyperlink ref="I54" r:id="rId181" xr:uid="{57B8151C-A82A-4326-8F67-EF4162DB1FC1}"/>
    <hyperlink ref="I395" r:id="rId182" xr:uid="{4553A1DD-C45E-4BDA-B590-BA4F717D89CA}"/>
    <hyperlink ref="I396" r:id="rId183" xr:uid="{27697410-15C6-439C-8EC5-F7AD38D97B90}"/>
    <hyperlink ref="I397" r:id="rId184" xr:uid="{6B3401C1-97F7-45D5-8E0C-93F3081D6D3C}"/>
    <hyperlink ref="I398" r:id="rId185" xr:uid="{52928069-ECDA-437C-B135-4ED78DBDB3FC}"/>
    <hyperlink ref="I399" r:id="rId186" xr:uid="{5E022744-F5F4-4751-82E1-9898AADA34E2}"/>
    <hyperlink ref="I400" r:id="rId187" xr:uid="{60E09183-436B-4BDE-938B-E6EDBE022944}"/>
    <hyperlink ref="I401" r:id="rId188" xr:uid="{CC04BCF3-A222-4277-A74D-58A183A7B36D}"/>
    <hyperlink ref="I402" r:id="rId189" xr:uid="{B07C2FA3-A39E-46DF-BA6D-7D86A40C3000}"/>
    <hyperlink ref="I404" r:id="rId190" xr:uid="{DC3A9E9F-D9BB-41D3-A30C-BBC948E9FBC8}"/>
    <hyperlink ref="I405" r:id="rId191" xr:uid="{38E9543F-1C74-4D2F-8E8B-2E68E36F2541}"/>
    <hyperlink ref="I406" r:id="rId192" xr:uid="{CC315CF9-DD9C-4C50-ACDE-44D195D32744}"/>
    <hyperlink ref="I407" r:id="rId193" xr:uid="{680743E3-D17C-4130-8CDC-75FA137CF186}"/>
    <hyperlink ref="I408" r:id="rId194" xr:uid="{54C5C483-6368-4C5B-885A-BAD6A66BF235}"/>
    <hyperlink ref="I409" r:id="rId195" xr:uid="{CE484E86-5957-492E-BF8F-D69F3DA3CE9F}"/>
    <hyperlink ref="I410" r:id="rId196" xr:uid="{18DE9FC1-C9D0-46FA-9F0D-4077260661BC}"/>
    <hyperlink ref="I411" r:id="rId197" xr:uid="{C243BBAE-73E3-4EA8-B64E-F469E6EA4530}"/>
    <hyperlink ref="I412" r:id="rId198" xr:uid="{B13E3ED4-6D81-4477-AAD4-B3C4175E9F99}"/>
    <hyperlink ref="I413" r:id="rId199" xr:uid="{0DF136B6-DAA4-4211-B9FB-E3A781557F07}"/>
    <hyperlink ref="I415" r:id="rId200" xr:uid="{97BA5EDD-9DB7-4DE4-8A4B-69B339ADD633}"/>
    <hyperlink ref="I416" r:id="rId201" xr:uid="{5811F2A4-C836-4122-A6D9-036CF8D5A390}"/>
    <hyperlink ref="I403" r:id="rId202" xr:uid="{795F91B3-51A8-4362-90D3-F29B707EE525}"/>
    <hyperlink ref="I414" r:id="rId203" xr:uid="{B7BF4813-6E35-4CE2-985C-3E85E368D1B5}"/>
    <hyperlink ref="I346" r:id="rId204" xr:uid="{0BE2FC38-7A16-40E2-A431-207870BB774A}"/>
    <hyperlink ref="I347" r:id="rId205" xr:uid="{282BE874-F37D-450C-A49B-BE6507497190}"/>
    <hyperlink ref="I274" r:id="rId206" xr:uid="{477E7A31-CD48-4F69-8FD9-F24FFAC5EDCA}"/>
    <hyperlink ref="I424" r:id="rId207" xr:uid="{2068050E-9F15-4F75-A842-C5B427A438FB}"/>
    <hyperlink ref="I425" r:id="rId208" xr:uid="{EE8ABDBA-218F-4A6B-B205-677266B69C32}"/>
    <hyperlink ref="I426" r:id="rId209" xr:uid="{52A5AB3A-ABE4-4DDF-8213-3076E3D30380}"/>
    <hyperlink ref="I427" r:id="rId210" xr:uid="{6D3A7A9A-F4BC-4487-A0F9-839208DE296E}"/>
    <hyperlink ref="I428" r:id="rId211" xr:uid="{9E869920-5E4D-43BF-B6B6-2A5B54A06649}"/>
    <hyperlink ref="I423" r:id="rId212" xr:uid="{971EE070-D884-4C4D-8760-01FA4FC591E1}"/>
    <hyperlink ref="I429" r:id="rId213" xr:uid="{E62104D4-9914-4951-B58B-E268E289A649}"/>
    <hyperlink ref="I430" r:id="rId214" xr:uid="{9155EA3A-E33F-49DC-813E-3033DCDE3F84}"/>
    <hyperlink ref="I431" r:id="rId215" xr:uid="{845F8D5E-22D5-4284-ACBC-3CF242DF301E}"/>
    <hyperlink ref="I432" r:id="rId216" xr:uid="{53EEAC46-6E8E-40EB-9EC6-4292989D6A46}"/>
    <hyperlink ref="I435" r:id="rId217" xr:uid="{0AB88BE3-A3D3-4216-B254-98BF582F62C8}"/>
    <hyperlink ref="I433" r:id="rId218" xr:uid="{BD12E692-56DE-4682-8106-C7E33AFF9505}"/>
    <hyperlink ref="I434" r:id="rId219" xr:uid="{74914BBE-3D4C-409F-9690-1D949FE61FEE}"/>
    <hyperlink ref="I439" r:id="rId220" xr:uid="{E3BF1EFC-39D9-4E13-A188-9E654373C9A8}"/>
    <hyperlink ref="I436" r:id="rId221" xr:uid="{8D9EE7A1-A988-4A35-9BBF-57FD3E4C63B3}"/>
    <hyperlink ref="I437" r:id="rId222" xr:uid="{A2A381CB-2697-4902-8F65-86560DFAA851}"/>
    <hyperlink ref="I438" r:id="rId223" xr:uid="{4639BFA8-B671-456A-BDD1-CB9C93C26743}"/>
    <hyperlink ref="I441" r:id="rId224" xr:uid="{3C3F1654-11B8-4BDE-A605-5C55F789C5CB}"/>
    <hyperlink ref="I442" r:id="rId225" xr:uid="{BB393BCF-A8D2-4302-8E4A-7C24BBCA4667}"/>
    <hyperlink ref="I440" r:id="rId226" xr:uid="{0F5C4443-B4BC-4E7E-9A84-A4846BCEB2F3}"/>
    <hyperlink ref="I443" r:id="rId227" xr:uid="{8A974D8B-E9F7-44A9-9DEE-E0C813B58BE8}"/>
    <hyperlink ref="I444" r:id="rId228" xr:uid="{B18B2854-967B-4D5A-8E1B-E3DCDE8B8098}"/>
    <hyperlink ref="I445" r:id="rId229" xr:uid="{EDAFA1B3-A1C9-40F3-BFEC-C315EAFEF0AC}"/>
    <hyperlink ref="I446" r:id="rId230" xr:uid="{46AD881F-C9BB-4CE7-A6A0-1DAD61ED8F4D}"/>
    <hyperlink ref="I447" r:id="rId231" xr:uid="{8A121407-2303-43B5-9DA2-94116224C496}"/>
    <hyperlink ref="I448" r:id="rId232" xr:uid="{BCCB59A6-D96D-420F-A43E-5BE809EDBE2C}"/>
    <hyperlink ref="I449" r:id="rId233" xr:uid="{850ED331-45A4-4343-AD86-84AF93670AA9}"/>
    <hyperlink ref="I450" r:id="rId234" xr:uid="{20AFC604-215E-4DE0-9581-9CCCD8A2A063}"/>
    <hyperlink ref="I451" r:id="rId235" xr:uid="{AE53D822-385E-4225-9513-3A0AD473A859}"/>
    <hyperlink ref="I452" r:id="rId236" xr:uid="{2EC93F96-F2FC-4837-BE20-7ED5C2591D49}"/>
    <hyperlink ref="I417" r:id="rId237" xr:uid="{53082C9E-AD16-44CD-9970-C1EF31152789}"/>
    <hyperlink ref="I418" r:id="rId238" xr:uid="{C1577A7E-2916-476F-B8C0-9B47035A8AF2}"/>
    <hyperlink ref="I419" r:id="rId239" xr:uid="{9442C260-ACC1-445F-95C0-4888E3C9AD3A}"/>
    <hyperlink ref="I420" r:id="rId240" xr:uid="{01690DBA-4302-454E-A342-4E1F090055FA}"/>
    <hyperlink ref="I421" r:id="rId241" xr:uid="{14BF7698-EEDA-49E8-AE8C-719A472E604C}"/>
    <hyperlink ref="I422" r:id="rId242" xr:uid="{20B4CF3D-99FB-43E5-BBE4-EB6C2DF98E15}"/>
    <hyperlink ref="I453" r:id="rId243" xr:uid="{7C202A0E-F55B-48E9-BD60-814AA4EB1986}"/>
    <hyperlink ref="I454" r:id="rId244" xr:uid="{070AE68C-C8A7-4E8A-AD81-C531E624C356}"/>
    <hyperlink ref="I455" r:id="rId245" xr:uid="{19F224F8-299A-4E16-8CE5-4D601A2E30C9}"/>
    <hyperlink ref="I456" r:id="rId246" xr:uid="{ED8D9381-D118-414D-8E38-8769B22B2135}"/>
    <hyperlink ref="I457" r:id="rId247" xr:uid="{9958DCEB-4387-4B04-BC0B-08D494B33C85}"/>
    <hyperlink ref="I458" r:id="rId248" xr:uid="{C6C55B93-B523-4097-BCA3-C60069109340}"/>
    <hyperlink ref="I459" r:id="rId249" xr:uid="{499C8FEE-FAD8-4DAA-9729-24E0BF0B5D87}"/>
    <hyperlink ref="I460" r:id="rId250" xr:uid="{31EFAFA7-80C3-4981-944C-5F0C569D0EB5}"/>
    <hyperlink ref="I471" r:id="rId251" xr:uid="{18C6870D-EE83-40B6-9564-44E654D61716}"/>
    <hyperlink ref="I472" r:id="rId252" xr:uid="{02877274-0AEA-4D31-B9EA-51ABF955E49C}"/>
    <hyperlink ref="I473" r:id="rId253" xr:uid="{70A9763D-9256-4C42-B0B3-7DDA982291B4}"/>
    <hyperlink ref="I461:I470" r:id="rId254" display="https://video_non_presente=NO" xr:uid="{89D83614-AAE1-410A-98F9-CD8DCD717366}"/>
  </hyperlinks>
  <pageMargins left="0.7" right="0.7" top="0.75" bottom="0.75" header="0.3" footer="0.3"/>
  <pageSetup paperSize="9" orientation="portrait" r:id="rId2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60C7-962D-47F3-B9F5-2C9B02E18C7D}">
  <sheetPr>
    <pageSetUpPr fitToPage="1"/>
  </sheetPr>
  <dimension ref="D1:R51"/>
  <sheetViews>
    <sheetView zoomScaleNormal="100" workbookViewId="0">
      <selection activeCell="I18" sqref="I18"/>
    </sheetView>
  </sheetViews>
  <sheetFormatPr defaultRowHeight="15" x14ac:dyDescent="0.25"/>
  <cols>
    <col min="4" max="4" width="10.42578125" bestFit="1" customWidth="1"/>
    <col min="5" max="5" width="10.7109375" bestFit="1" customWidth="1"/>
    <col min="6" max="7" width="11.28515625" bestFit="1" customWidth="1"/>
    <col min="8" max="8" width="8.42578125" bestFit="1" customWidth="1"/>
    <col min="9" max="9" width="8.5703125" bestFit="1" customWidth="1"/>
    <col min="10" max="11" width="7.28515625" customWidth="1"/>
    <col min="13" max="13" width="10.42578125" bestFit="1" customWidth="1"/>
    <col min="14" max="14" width="11.28515625" bestFit="1" customWidth="1"/>
    <col min="15" max="15" width="12" bestFit="1" customWidth="1"/>
    <col min="16" max="16" width="12.7109375" bestFit="1" customWidth="1"/>
    <col min="17" max="17" width="8.42578125" bestFit="1" customWidth="1"/>
    <col min="18" max="18" width="7.28515625" bestFit="1" customWidth="1"/>
  </cols>
  <sheetData>
    <row r="1" spans="4:18" x14ac:dyDescent="0.25">
      <c r="D1" s="32" t="s">
        <v>357</v>
      </c>
      <c r="E1" s="32"/>
      <c r="F1" s="32"/>
      <c r="G1" s="32"/>
      <c r="H1" s="32"/>
      <c r="I1" s="32"/>
      <c r="J1" s="8"/>
      <c r="K1" s="8"/>
      <c r="M1" s="32" t="s">
        <v>358</v>
      </c>
      <c r="N1" s="32"/>
      <c r="O1" s="32"/>
      <c r="P1" s="32"/>
      <c r="Q1" s="32"/>
      <c r="R1" s="32"/>
    </row>
    <row r="2" spans="4:18" x14ac:dyDescent="0.25">
      <c r="D2" s="5" t="s">
        <v>0</v>
      </c>
      <c r="E2" s="5" t="s">
        <v>3</v>
      </c>
      <c r="F2" s="5" t="s">
        <v>1</v>
      </c>
      <c r="G2" s="5" t="s">
        <v>9</v>
      </c>
      <c r="H2" s="5" t="s">
        <v>10</v>
      </c>
      <c r="I2" s="5" t="s">
        <v>11</v>
      </c>
      <c r="J2" s="1"/>
      <c r="K2" s="1"/>
      <c r="M2" s="5" t="s">
        <v>0</v>
      </c>
      <c r="N2" s="5" t="s">
        <v>3</v>
      </c>
      <c r="O2" s="5" t="s">
        <v>1</v>
      </c>
      <c r="P2" s="5" t="s">
        <v>9</v>
      </c>
      <c r="Q2" s="5" t="s">
        <v>10</v>
      </c>
      <c r="R2" s="5" t="s">
        <v>11</v>
      </c>
    </row>
    <row r="3" spans="4:18" x14ac:dyDescent="0.25">
      <c r="D3" s="5">
        <v>1</v>
      </c>
      <c r="E3" s="5" t="s">
        <v>30</v>
      </c>
      <c r="F3" s="5" t="s">
        <v>29</v>
      </c>
      <c r="G3" s="5" t="s">
        <v>32</v>
      </c>
      <c r="H3" s="5">
        <v>36</v>
      </c>
      <c r="I3" s="5" t="s">
        <v>244</v>
      </c>
      <c r="J3" s="1"/>
      <c r="K3" s="1"/>
      <c r="M3" s="5">
        <v>1</v>
      </c>
      <c r="N3" s="5" t="s">
        <v>29</v>
      </c>
      <c r="O3" s="5" t="s">
        <v>30</v>
      </c>
      <c r="P3" s="5" t="s">
        <v>31</v>
      </c>
      <c r="Q3" s="5">
        <v>20</v>
      </c>
      <c r="R3" s="5" t="s">
        <v>244</v>
      </c>
    </row>
    <row r="4" spans="4:18" x14ac:dyDescent="0.25">
      <c r="D4" s="5">
        <v>2</v>
      </c>
      <c r="E4" s="5" t="s">
        <v>30</v>
      </c>
      <c r="F4" s="5" t="s">
        <v>26</v>
      </c>
      <c r="G4" s="5" t="s">
        <v>57</v>
      </c>
      <c r="H4" s="5">
        <v>2</v>
      </c>
      <c r="I4" s="5" t="s">
        <v>244</v>
      </c>
      <c r="J4" s="1"/>
      <c r="K4" s="1"/>
      <c r="M4" s="5">
        <v>2</v>
      </c>
      <c r="N4" s="5" t="s">
        <v>26</v>
      </c>
      <c r="O4" s="5" t="s">
        <v>30</v>
      </c>
      <c r="P4" s="5" t="s">
        <v>58</v>
      </c>
      <c r="Q4" s="5">
        <v>46</v>
      </c>
      <c r="R4" s="5" t="s">
        <v>245</v>
      </c>
    </row>
    <row r="5" spans="4:18" x14ac:dyDescent="0.25">
      <c r="D5" s="5">
        <v>3</v>
      </c>
      <c r="E5" s="5" t="s">
        <v>30</v>
      </c>
      <c r="F5" s="5" t="s">
        <v>19</v>
      </c>
      <c r="G5" s="5" t="s">
        <v>68</v>
      </c>
      <c r="H5" s="5">
        <v>8</v>
      </c>
      <c r="I5" s="5" t="s">
        <v>244</v>
      </c>
      <c r="J5" s="1"/>
      <c r="K5" s="1"/>
      <c r="M5" s="5">
        <v>2</v>
      </c>
      <c r="N5" s="5" t="s">
        <v>26</v>
      </c>
      <c r="O5" s="5" t="s">
        <v>30</v>
      </c>
      <c r="P5" s="5" t="s">
        <v>59</v>
      </c>
      <c r="Q5" s="5">
        <v>54</v>
      </c>
      <c r="R5" s="5" t="s">
        <v>245</v>
      </c>
    </row>
    <row r="6" spans="4:18" x14ac:dyDescent="0.25">
      <c r="D6" s="5">
        <v>4</v>
      </c>
      <c r="E6" s="5" t="s">
        <v>30</v>
      </c>
      <c r="F6" s="5" t="s">
        <v>12</v>
      </c>
      <c r="G6" s="5" t="s">
        <v>68</v>
      </c>
      <c r="H6" s="5">
        <v>53</v>
      </c>
      <c r="I6" s="5" t="s">
        <v>245</v>
      </c>
      <c r="J6" s="1"/>
      <c r="K6" s="1"/>
      <c r="M6" s="5">
        <v>3</v>
      </c>
      <c r="N6" s="5" t="s">
        <v>19</v>
      </c>
      <c r="O6" s="5" t="s">
        <v>30</v>
      </c>
      <c r="P6" s="5" t="s">
        <v>53</v>
      </c>
      <c r="Q6" s="5">
        <v>16</v>
      </c>
      <c r="R6" s="5" t="s">
        <v>244</v>
      </c>
    </row>
    <row r="7" spans="4:18" x14ac:dyDescent="0.25">
      <c r="D7" s="5">
        <v>4</v>
      </c>
      <c r="E7" s="5" t="s">
        <v>30</v>
      </c>
      <c r="F7" s="5" t="s">
        <v>12</v>
      </c>
      <c r="G7" s="5" t="s">
        <v>78</v>
      </c>
      <c r="H7" s="5">
        <v>75</v>
      </c>
      <c r="I7" s="5" t="s">
        <v>245</v>
      </c>
      <c r="J7" s="1"/>
      <c r="K7" s="1"/>
      <c r="M7" s="5">
        <v>3</v>
      </c>
      <c r="N7" s="5" t="s">
        <v>19</v>
      </c>
      <c r="O7" s="5" t="s">
        <v>30</v>
      </c>
      <c r="P7" s="5" t="s">
        <v>66</v>
      </c>
      <c r="Q7" s="5">
        <v>42</v>
      </c>
      <c r="R7" s="5" t="s">
        <v>244</v>
      </c>
    </row>
    <row r="8" spans="4:18" x14ac:dyDescent="0.25">
      <c r="D8" s="5">
        <v>5</v>
      </c>
      <c r="E8" s="5" t="s">
        <v>30</v>
      </c>
      <c r="F8" s="5" t="s">
        <v>23</v>
      </c>
      <c r="G8" s="5" t="s">
        <v>59</v>
      </c>
      <c r="H8" s="5">
        <v>75</v>
      </c>
      <c r="I8" s="5" t="s">
        <v>245</v>
      </c>
      <c r="J8" s="1"/>
      <c r="K8" s="1"/>
      <c r="M8" s="5">
        <v>3</v>
      </c>
      <c r="N8" s="5" t="s">
        <v>19</v>
      </c>
      <c r="O8" s="5" t="s">
        <v>30</v>
      </c>
      <c r="P8" s="5" t="s">
        <v>21</v>
      </c>
      <c r="Q8" s="5">
        <v>35</v>
      </c>
      <c r="R8" s="5" t="s">
        <v>245</v>
      </c>
    </row>
    <row r="9" spans="4:18" x14ac:dyDescent="0.25">
      <c r="D9" s="5">
        <v>5</v>
      </c>
      <c r="E9" s="5" t="s">
        <v>30</v>
      </c>
      <c r="F9" s="5" t="s">
        <v>23</v>
      </c>
      <c r="G9" s="5" t="s">
        <v>95</v>
      </c>
      <c r="H9" s="5">
        <v>65</v>
      </c>
      <c r="I9" s="5" t="s">
        <v>245</v>
      </c>
      <c r="J9" s="1"/>
      <c r="K9" s="1"/>
      <c r="M9" s="5">
        <v>3</v>
      </c>
      <c r="N9" s="5" t="s">
        <v>19</v>
      </c>
      <c r="O9" s="5" t="s">
        <v>30</v>
      </c>
      <c r="P9" s="5" t="s">
        <v>67</v>
      </c>
      <c r="Q9" s="5">
        <v>95</v>
      </c>
      <c r="R9" s="5" t="s">
        <v>245</v>
      </c>
    </row>
    <row r="10" spans="4:18" x14ac:dyDescent="0.25">
      <c r="D10" s="5">
        <v>6</v>
      </c>
      <c r="E10" s="5" t="s">
        <v>30</v>
      </c>
      <c r="F10" s="5" t="s">
        <v>22</v>
      </c>
      <c r="G10" s="5" t="s">
        <v>109</v>
      </c>
      <c r="H10" s="5">
        <v>5</v>
      </c>
      <c r="I10" s="5" t="s">
        <v>244</v>
      </c>
      <c r="J10" s="1"/>
      <c r="K10" s="1"/>
      <c r="M10" s="5">
        <v>4</v>
      </c>
      <c r="N10" s="5" t="s">
        <v>12</v>
      </c>
      <c r="O10" s="5" t="s">
        <v>30</v>
      </c>
      <c r="P10" s="5" t="s">
        <v>342</v>
      </c>
      <c r="Q10" s="5">
        <v>7</v>
      </c>
      <c r="R10" s="5" t="s">
        <v>244</v>
      </c>
    </row>
    <row r="11" spans="4:18" x14ac:dyDescent="0.25">
      <c r="D11" s="5">
        <v>6</v>
      </c>
      <c r="E11" s="5" t="s">
        <v>30</v>
      </c>
      <c r="F11" s="5" t="s">
        <v>22</v>
      </c>
      <c r="G11" s="5" t="s">
        <v>110</v>
      </c>
      <c r="H11" s="5">
        <v>71</v>
      </c>
      <c r="I11" s="5" t="s">
        <v>245</v>
      </c>
      <c r="J11" s="1"/>
      <c r="K11" s="1"/>
      <c r="M11" s="5">
        <v>4</v>
      </c>
      <c r="N11" s="5" t="s">
        <v>12</v>
      </c>
      <c r="O11" s="5" t="s">
        <v>30</v>
      </c>
      <c r="P11" s="5" t="s">
        <v>79</v>
      </c>
      <c r="Q11" s="5">
        <v>13</v>
      </c>
      <c r="R11" s="5" t="s">
        <v>244</v>
      </c>
    </row>
    <row r="12" spans="4:18" x14ac:dyDescent="0.25">
      <c r="D12" s="5">
        <v>7</v>
      </c>
      <c r="E12" s="5" t="s">
        <v>30</v>
      </c>
      <c r="F12" s="5" t="s">
        <v>34</v>
      </c>
      <c r="G12" s="5" t="s">
        <v>32</v>
      </c>
      <c r="H12" s="5">
        <v>91</v>
      </c>
      <c r="I12" s="5" t="s">
        <v>245</v>
      </c>
      <c r="J12" s="1"/>
      <c r="K12" s="1"/>
      <c r="M12" s="5">
        <v>4</v>
      </c>
      <c r="N12" s="5" t="s">
        <v>12</v>
      </c>
      <c r="O12" s="5" t="s">
        <v>30</v>
      </c>
      <c r="P12" s="5" t="s">
        <v>65</v>
      </c>
      <c r="Q12" s="5">
        <v>18</v>
      </c>
      <c r="R12" s="5" t="s">
        <v>244</v>
      </c>
    </row>
    <row r="13" spans="4:18" x14ac:dyDescent="0.25">
      <c r="D13" s="5">
        <v>7</v>
      </c>
      <c r="E13" s="5" t="s">
        <v>30</v>
      </c>
      <c r="F13" s="5" t="s">
        <v>34</v>
      </c>
      <c r="G13" s="5" t="s">
        <v>44</v>
      </c>
      <c r="H13" s="5">
        <v>83</v>
      </c>
      <c r="I13" s="5" t="s">
        <v>245</v>
      </c>
      <c r="J13" s="1"/>
      <c r="K13" s="1"/>
      <c r="M13" s="5">
        <v>4</v>
      </c>
      <c r="N13" s="5" t="s">
        <v>12</v>
      </c>
      <c r="O13" s="5" t="s">
        <v>30</v>
      </c>
      <c r="P13" s="5" t="s">
        <v>342</v>
      </c>
      <c r="Q13" s="5">
        <v>21</v>
      </c>
      <c r="R13" s="5" t="s">
        <v>244</v>
      </c>
    </row>
    <row r="14" spans="4:18" x14ac:dyDescent="0.25">
      <c r="D14" s="5">
        <v>8</v>
      </c>
      <c r="E14" s="5" t="s">
        <v>30</v>
      </c>
      <c r="F14" s="5" t="s">
        <v>39</v>
      </c>
      <c r="G14" s="5" t="s">
        <v>78</v>
      </c>
      <c r="H14" s="5">
        <v>37</v>
      </c>
      <c r="I14" s="5" t="s">
        <v>244</v>
      </c>
      <c r="J14" s="1"/>
      <c r="K14" s="1"/>
      <c r="M14" s="5">
        <v>6</v>
      </c>
      <c r="N14" s="5" t="s">
        <v>22</v>
      </c>
      <c r="O14" s="5" t="s">
        <v>30</v>
      </c>
      <c r="P14" s="5" t="s">
        <v>108</v>
      </c>
      <c r="Q14" s="5">
        <v>16</v>
      </c>
      <c r="R14" s="5" t="s">
        <v>244</v>
      </c>
    </row>
    <row r="15" spans="4:18" x14ac:dyDescent="0.25">
      <c r="D15" s="5">
        <v>9</v>
      </c>
      <c r="E15" s="5" t="s">
        <v>30</v>
      </c>
      <c r="F15" s="5" t="s">
        <v>45</v>
      </c>
      <c r="G15" s="5" t="s">
        <v>59</v>
      </c>
      <c r="H15" s="5">
        <v>38</v>
      </c>
      <c r="I15" s="5" t="s">
        <v>244</v>
      </c>
      <c r="J15" s="1"/>
      <c r="K15" s="1"/>
      <c r="M15" s="5">
        <v>8</v>
      </c>
      <c r="N15" s="5" t="s">
        <v>39</v>
      </c>
      <c r="O15" s="5" t="s">
        <v>30</v>
      </c>
      <c r="P15" s="5" t="s">
        <v>129</v>
      </c>
      <c r="Q15" s="5">
        <v>81</v>
      </c>
      <c r="R15" s="5" t="s">
        <v>245</v>
      </c>
    </row>
    <row r="16" spans="4:18" x14ac:dyDescent="0.25">
      <c r="D16" s="5">
        <v>10</v>
      </c>
      <c r="E16" s="5" t="s">
        <v>30</v>
      </c>
      <c r="F16" s="5" t="s">
        <v>13</v>
      </c>
      <c r="G16" s="5" t="s">
        <v>32</v>
      </c>
      <c r="H16" s="5">
        <v>61</v>
      </c>
      <c r="I16" s="5" t="s">
        <v>245</v>
      </c>
      <c r="J16" s="1"/>
      <c r="K16" s="1"/>
      <c r="M16" s="5">
        <v>9</v>
      </c>
      <c r="N16" s="5" t="s">
        <v>45</v>
      </c>
      <c r="O16" s="5" t="s">
        <v>30</v>
      </c>
      <c r="P16" s="5" t="s">
        <v>135</v>
      </c>
      <c r="Q16" s="5">
        <v>2</v>
      </c>
      <c r="R16" s="5" t="s">
        <v>244</v>
      </c>
    </row>
    <row r="17" spans="4:18" x14ac:dyDescent="0.25">
      <c r="D17" s="5">
        <v>11</v>
      </c>
      <c r="E17" s="5" t="s">
        <v>30</v>
      </c>
      <c r="F17" s="5" t="s">
        <v>27</v>
      </c>
      <c r="G17" s="5" t="s">
        <v>68</v>
      </c>
      <c r="H17" s="5">
        <v>75</v>
      </c>
      <c r="I17" s="5" t="s">
        <v>245</v>
      </c>
      <c r="J17" s="1"/>
      <c r="K17" s="1"/>
      <c r="M17" s="5">
        <v>9</v>
      </c>
      <c r="N17" s="5" t="s">
        <v>45</v>
      </c>
      <c r="O17" s="5" t="s">
        <v>30</v>
      </c>
      <c r="P17" s="5" t="s">
        <v>48</v>
      </c>
      <c r="Q17" s="5">
        <v>45</v>
      </c>
      <c r="R17" s="5" t="s">
        <v>244</v>
      </c>
    </row>
    <row r="18" spans="4:18" x14ac:dyDescent="0.25">
      <c r="D18" s="5">
        <v>12</v>
      </c>
      <c r="E18" s="5" t="s">
        <v>30</v>
      </c>
      <c r="F18" s="5" t="s">
        <v>46</v>
      </c>
      <c r="G18" s="5" t="s">
        <v>68</v>
      </c>
      <c r="H18" s="5">
        <v>52</v>
      </c>
      <c r="I18" s="5" t="s">
        <v>245</v>
      </c>
      <c r="J18" s="1"/>
      <c r="K18" s="1"/>
      <c r="M18" s="5">
        <v>9</v>
      </c>
      <c r="N18" s="5" t="s">
        <v>45</v>
      </c>
      <c r="O18" s="5" t="s">
        <v>30</v>
      </c>
      <c r="P18" s="5" t="s">
        <v>137</v>
      </c>
      <c r="Q18" s="5">
        <v>90</v>
      </c>
      <c r="R18" s="5" t="s">
        <v>245</v>
      </c>
    </row>
    <row r="19" spans="4:18" x14ac:dyDescent="0.25">
      <c r="D19" s="5">
        <v>12</v>
      </c>
      <c r="E19" s="5" t="s">
        <v>30</v>
      </c>
      <c r="F19" s="5" t="s">
        <v>46</v>
      </c>
      <c r="G19" s="5" t="s">
        <v>68</v>
      </c>
      <c r="H19" s="5">
        <v>77</v>
      </c>
      <c r="I19" s="5" t="s">
        <v>245</v>
      </c>
      <c r="J19" s="1"/>
      <c r="K19" s="1"/>
      <c r="M19" s="5">
        <v>11</v>
      </c>
      <c r="N19" s="5" t="s">
        <v>27</v>
      </c>
      <c r="O19" s="5" t="s">
        <v>30</v>
      </c>
      <c r="P19" s="5" t="s">
        <v>60</v>
      </c>
      <c r="Q19" s="5">
        <v>33</v>
      </c>
      <c r="R19" s="5" t="s">
        <v>244</v>
      </c>
    </row>
    <row r="20" spans="4:18" x14ac:dyDescent="0.25">
      <c r="D20" s="5">
        <v>15</v>
      </c>
      <c r="E20" s="5" t="s">
        <v>30</v>
      </c>
      <c r="F20" s="5" t="s">
        <v>38</v>
      </c>
      <c r="G20" s="5" t="s">
        <v>178</v>
      </c>
      <c r="H20" s="5">
        <v>92</v>
      </c>
      <c r="I20" s="5" t="s">
        <v>245</v>
      </c>
      <c r="J20" s="1"/>
      <c r="K20" s="1"/>
      <c r="M20" s="5">
        <v>11</v>
      </c>
      <c r="N20" s="5" t="s">
        <v>27</v>
      </c>
      <c r="O20" s="5" t="s">
        <v>30</v>
      </c>
      <c r="P20" s="5" t="s">
        <v>60</v>
      </c>
      <c r="Q20" s="5">
        <v>78</v>
      </c>
      <c r="R20" s="5" t="s">
        <v>245</v>
      </c>
    </row>
    <row r="21" spans="4:18" x14ac:dyDescent="0.25">
      <c r="D21" s="5">
        <v>16</v>
      </c>
      <c r="E21" s="5" t="s">
        <v>30</v>
      </c>
      <c r="F21" s="5" t="s">
        <v>29</v>
      </c>
      <c r="G21" s="5" t="s">
        <v>78</v>
      </c>
      <c r="H21" s="5">
        <v>13</v>
      </c>
      <c r="I21" s="5" t="s">
        <v>244</v>
      </c>
      <c r="M21" s="5">
        <v>12</v>
      </c>
      <c r="N21" s="5" t="s">
        <v>46</v>
      </c>
      <c r="O21" s="5" t="s">
        <v>30</v>
      </c>
      <c r="P21" s="5" t="s">
        <v>163</v>
      </c>
      <c r="Q21" s="5">
        <v>87</v>
      </c>
      <c r="R21" s="5" t="s">
        <v>245</v>
      </c>
    </row>
    <row r="22" spans="4:18" x14ac:dyDescent="0.25">
      <c r="M22" s="5">
        <v>14</v>
      </c>
      <c r="N22" s="5" t="s">
        <v>33</v>
      </c>
      <c r="O22" s="5" t="s">
        <v>30</v>
      </c>
      <c r="P22" s="5" t="s">
        <v>139</v>
      </c>
      <c r="Q22" s="5">
        <v>10</v>
      </c>
      <c r="R22" s="5" t="s">
        <v>244</v>
      </c>
    </row>
    <row r="23" spans="4:18" x14ac:dyDescent="0.25">
      <c r="M23" s="5">
        <v>14</v>
      </c>
      <c r="N23" s="5" t="s">
        <v>33</v>
      </c>
      <c r="O23" s="5" t="s">
        <v>30</v>
      </c>
      <c r="P23" s="5" t="s">
        <v>154</v>
      </c>
      <c r="Q23" s="5">
        <v>55</v>
      </c>
      <c r="R23" s="5" t="s">
        <v>245</v>
      </c>
    </row>
    <row r="24" spans="4:18" x14ac:dyDescent="0.25">
      <c r="M24" s="5">
        <v>15</v>
      </c>
      <c r="N24" s="5" t="s">
        <v>38</v>
      </c>
      <c r="O24" s="5" t="s">
        <v>30</v>
      </c>
      <c r="P24" s="5" t="s">
        <v>41</v>
      </c>
      <c r="Q24" s="5">
        <v>2</v>
      </c>
      <c r="R24" s="5" t="s">
        <v>244</v>
      </c>
    </row>
    <row r="25" spans="4:18" x14ac:dyDescent="0.25">
      <c r="M25" s="5">
        <v>15</v>
      </c>
      <c r="N25" s="5" t="s">
        <v>38</v>
      </c>
      <c r="O25" s="5" t="s">
        <v>30</v>
      </c>
      <c r="P25" s="5" t="s">
        <v>41</v>
      </c>
      <c r="Q25" s="5">
        <v>27</v>
      </c>
      <c r="R25" s="5" t="s">
        <v>244</v>
      </c>
    </row>
    <row r="26" spans="4:18" x14ac:dyDescent="0.25">
      <c r="M26" s="5">
        <v>15</v>
      </c>
      <c r="N26" s="5" t="s">
        <v>38</v>
      </c>
      <c r="O26" s="5" t="s">
        <v>30</v>
      </c>
      <c r="P26" s="5" t="s">
        <v>125</v>
      </c>
      <c r="Q26" s="5">
        <v>30</v>
      </c>
      <c r="R26" s="5" t="s">
        <v>244</v>
      </c>
    </row>
    <row r="27" spans="4:18" x14ac:dyDescent="0.25">
      <c r="G27" s="12" t="s">
        <v>213</v>
      </c>
      <c r="H27" s="11" t="s">
        <v>207</v>
      </c>
      <c r="I27" s="11" t="s">
        <v>359</v>
      </c>
      <c r="M27" s="5">
        <v>16</v>
      </c>
      <c r="N27" s="5" t="s">
        <v>29</v>
      </c>
      <c r="O27" s="5" t="s">
        <v>30</v>
      </c>
      <c r="P27" s="5" t="s">
        <v>266</v>
      </c>
      <c r="Q27" s="5">
        <v>31</v>
      </c>
      <c r="R27" s="5" t="s">
        <v>244</v>
      </c>
    </row>
    <row r="28" spans="4:18" x14ac:dyDescent="0.25">
      <c r="G28" s="5" t="s">
        <v>68</v>
      </c>
      <c r="H28" s="7">
        <v>5</v>
      </c>
      <c r="I28" s="14">
        <f>(H28/$E$30)</f>
        <v>0.26315789473684209</v>
      </c>
      <c r="M28" s="5">
        <v>17</v>
      </c>
      <c r="N28" s="5" t="s">
        <v>26</v>
      </c>
      <c r="O28" s="5" t="s">
        <v>30</v>
      </c>
      <c r="P28" s="5" t="s">
        <v>341</v>
      </c>
      <c r="Q28" s="5">
        <v>79</v>
      </c>
      <c r="R28" s="5" t="s">
        <v>245</v>
      </c>
    </row>
    <row r="29" spans="4:18" x14ac:dyDescent="0.25">
      <c r="E29" s="11" t="s">
        <v>207</v>
      </c>
      <c r="F29" s="11" t="s">
        <v>192</v>
      </c>
      <c r="G29" s="5" t="s">
        <v>78</v>
      </c>
      <c r="H29" s="7">
        <v>3</v>
      </c>
      <c r="I29" s="14">
        <f t="shared" ref="I29:I30" si="0">(H29/$E$30)</f>
        <v>0.15789473684210525</v>
      </c>
      <c r="M29" s="1"/>
      <c r="N29" s="15" t="s">
        <v>211</v>
      </c>
      <c r="O29" s="15" t="s">
        <v>212</v>
      </c>
      <c r="P29" s="1"/>
      <c r="Q29" s="1"/>
      <c r="R29" s="1"/>
    </row>
    <row r="30" spans="4:18" x14ac:dyDescent="0.25">
      <c r="E30" s="6">
        <v>19</v>
      </c>
      <c r="F30" s="13">
        <f>E30/17</f>
        <v>1.1176470588235294</v>
      </c>
      <c r="G30" s="5" t="s">
        <v>32</v>
      </c>
      <c r="H30" s="7">
        <v>3</v>
      </c>
      <c r="I30" s="14">
        <f t="shared" si="0"/>
        <v>0.15789473684210525</v>
      </c>
      <c r="M30" s="1"/>
      <c r="N30" s="5">
        <v>26</v>
      </c>
      <c r="O30" s="5">
        <f>N30/17</f>
        <v>1.5294117647058822</v>
      </c>
      <c r="P30" s="1"/>
      <c r="Q30" s="1"/>
      <c r="R30" s="1"/>
    </row>
    <row r="31" spans="4:18" x14ac:dyDescent="0.25">
      <c r="D31" s="26" t="s">
        <v>193</v>
      </c>
      <c r="E31" s="27"/>
      <c r="F31" s="27"/>
      <c r="G31" s="27"/>
      <c r="H31" s="27"/>
      <c r="I31" s="28"/>
      <c r="J31" s="9"/>
      <c r="K31" s="9"/>
      <c r="M31" s="26" t="s">
        <v>208</v>
      </c>
      <c r="N31" s="27"/>
      <c r="O31" s="27"/>
      <c r="P31" s="27"/>
      <c r="Q31" s="27"/>
      <c r="R31" s="28"/>
    </row>
    <row r="32" spans="4:18" x14ac:dyDescent="0.25">
      <c r="D32" s="24" t="s">
        <v>194</v>
      </c>
      <c r="E32" s="25"/>
      <c r="F32" s="3"/>
      <c r="G32" s="3"/>
      <c r="H32" s="24" t="s">
        <v>195</v>
      </c>
      <c r="I32" s="25"/>
      <c r="J32" s="10"/>
      <c r="K32" s="10"/>
      <c r="M32" s="24" t="s">
        <v>194</v>
      </c>
      <c r="N32" s="25"/>
      <c r="O32" s="3"/>
      <c r="P32" s="3"/>
      <c r="Q32" s="24" t="s">
        <v>195</v>
      </c>
      <c r="R32" s="25"/>
    </row>
    <row r="33" spans="4:18" x14ac:dyDescent="0.25">
      <c r="D33" s="24">
        <f>COUNTIF($I$3:$I$21,"1T")</f>
        <v>7</v>
      </c>
      <c r="E33" s="25"/>
      <c r="F33" s="3"/>
      <c r="G33" s="3"/>
      <c r="H33" s="24">
        <f>COUNTIF($I$3:$I$21,"2T")</f>
        <v>12</v>
      </c>
      <c r="I33" s="25"/>
      <c r="J33" s="10"/>
      <c r="K33" s="10"/>
      <c r="M33" s="24">
        <f>COUNTIF($R$3:$R$28,"1T")</f>
        <v>16</v>
      </c>
      <c r="N33" s="25"/>
      <c r="O33" s="3"/>
      <c r="P33" s="3"/>
      <c r="Q33" s="24">
        <f>COUNTIF($R$3:$R$28,"2T")</f>
        <v>10</v>
      </c>
      <c r="R33" s="25"/>
    </row>
    <row r="34" spans="4:18" x14ac:dyDescent="0.25">
      <c r="D34" s="29" t="s">
        <v>196</v>
      </c>
      <c r="E34" s="30"/>
      <c r="F34" s="30"/>
      <c r="G34" s="30"/>
      <c r="H34" s="30"/>
      <c r="I34" s="31"/>
      <c r="J34" s="10"/>
      <c r="K34" s="10"/>
      <c r="M34" s="29" t="s">
        <v>209</v>
      </c>
      <c r="N34" s="30"/>
      <c r="O34" s="30"/>
      <c r="P34" s="30"/>
      <c r="Q34" s="30"/>
      <c r="R34" s="31"/>
    </row>
    <row r="35" spans="4:18" x14ac:dyDescent="0.25">
      <c r="D35" s="3" t="s">
        <v>197</v>
      </c>
      <c r="E35" s="3" t="s">
        <v>198</v>
      </c>
      <c r="F35" s="3" t="s">
        <v>199</v>
      </c>
      <c r="G35" s="3" t="s">
        <v>200</v>
      </c>
      <c r="H35" s="3" t="s">
        <v>201</v>
      </c>
      <c r="I35" s="3" t="s">
        <v>202</v>
      </c>
      <c r="J35" s="10"/>
      <c r="K35" s="10"/>
      <c r="M35" s="3" t="s">
        <v>197</v>
      </c>
      <c r="N35" s="3" t="s">
        <v>198</v>
      </c>
      <c r="O35" s="3" t="s">
        <v>199</v>
      </c>
      <c r="P35" s="3" t="s">
        <v>200</v>
      </c>
      <c r="Q35" s="3" t="s">
        <v>201</v>
      </c>
      <c r="R35" s="3" t="s">
        <v>202</v>
      </c>
    </row>
    <row r="36" spans="4:18" x14ac:dyDescent="0.25">
      <c r="D36" s="3">
        <f>COUNTIF($H$3:$H$21,"&lt;=14")</f>
        <v>4</v>
      </c>
      <c r="E36" s="3">
        <f>COUNTIFS($H$3:$H$21,"&gt;=15",$H$3:$H$21,"&lt;=29")</f>
        <v>0</v>
      </c>
      <c r="F36" s="3">
        <f>COUNTIFS($H$3:$H$21,"&gt;=30",$H$3:$H$21,"&lt;=45")</f>
        <v>3</v>
      </c>
      <c r="G36" s="3">
        <f>COUNTIFS($H$3:$H$21,"&gt;=46",$H$3:$H$21,"&lt;=59")</f>
        <v>2</v>
      </c>
      <c r="H36" s="3">
        <f>COUNTIFS($H$3:$H$21,"&gt;=60",$H$3:$H$21,"&lt;=74")</f>
        <v>3</v>
      </c>
      <c r="I36" s="3">
        <f>COUNTIF($H$3:$H$21,"&gt;=75")</f>
        <v>7</v>
      </c>
      <c r="J36" s="10"/>
      <c r="K36" s="10"/>
      <c r="M36" s="3">
        <f>COUNTIF($Q$3:$Q$28,"&lt;=14")</f>
        <v>5</v>
      </c>
      <c r="N36" s="3">
        <f>COUNTIFS($Q$3:$Q$28,"&gt;=15",$Q$3:$Q$28,"&lt;=29")</f>
        <v>6</v>
      </c>
      <c r="O36" s="3">
        <f>COUNTIFS($Q$3:$Q$28,"&gt;=30",$Q$3:$Q$28,"&lt;=45")</f>
        <v>6</v>
      </c>
      <c r="P36" s="3">
        <f>COUNTIFS($Q$3:$Q$28,"&gt;=46",$Q$3:$Q$28,"&lt;=59")</f>
        <v>3</v>
      </c>
      <c r="Q36" s="3">
        <f>COUNTIFS($Q$3:$Q$28,"&gt;=60",$Q$3:$Q$28,"&lt;=74")</f>
        <v>0</v>
      </c>
      <c r="R36" s="3">
        <f>COUNTIF($Q$3:$Q$28,"&gt;=75")</f>
        <v>6</v>
      </c>
    </row>
    <row r="37" spans="4:18" x14ac:dyDescent="0.25">
      <c r="D37" s="29" t="s">
        <v>203</v>
      </c>
      <c r="E37" s="30"/>
      <c r="F37" s="30"/>
      <c r="G37" s="30"/>
      <c r="H37" s="30"/>
      <c r="I37" s="31"/>
      <c r="J37" s="10"/>
      <c r="K37" s="10"/>
      <c r="M37" s="29" t="s">
        <v>210</v>
      </c>
      <c r="N37" s="30"/>
      <c r="O37" s="30"/>
      <c r="P37" s="30"/>
      <c r="Q37" s="30"/>
      <c r="R37" s="31"/>
    </row>
    <row r="38" spans="4:18" x14ac:dyDescent="0.25">
      <c r="D38" s="24" t="s">
        <v>204</v>
      </c>
      <c r="E38" s="25"/>
      <c r="F38" s="24" t="s">
        <v>205</v>
      </c>
      <c r="G38" s="25"/>
      <c r="H38" s="24" t="s">
        <v>206</v>
      </c>
      <c r="I38" s="25"/>
      <c r="J38" s="10"/>
      <c r="K38" s="10"/>
      <c r="M38" s="24" t="s">
        <v>204</v>
      </c>
      <c r="N38" s="25"/>
      <c r="O38" s="24" t="s">
        <v>205</v>
      </c>
      <c r="P38" s="25"/>
      <c r="Q38" s="24" t="s">
        <v>206</v>
      </c>
      <c r="R38" s="25"/>
    </row>
    <row r="39" spans="4:18" x14ac:dyDescent="0.25">
      <c r="D39" s="24">
        <f>COUNTIF($H$3:$H$21,"&lt;=29")</f>
        <v>4</v>
      </c>
      <c r="E39" s="25"/>
      <c r="F39" s="24">
        <f>E30-D39-H39</f>
        <v>5</v>
      </c>
      <c r="G39" s="25"/>
      <c r="H39" s="24">
        <f>COUNTIF($H$3:$H$21,"&gt;=60")</f>
        <v>10</v>
      </c>
      <c r="I39" s="25"/>
      <c r="J39" s="10"/>
      <c r="K39" s="10"/>
      <c r="M39" s="24">
        <f>COUNTIF($Q$3:$Q$28,"&lt;=29")</f>
        <v>11</v>
      </c>
      <c r="N39" s="25"/>
      <c r="O39" s="24">
        <f>N30-M39-Q39</f>
        <v>9</v>
      </c>
      <c r="P39" s="25"/>
      <c r="Q39" s="24">
        <f>COUNTIF($Q$3:$Q$28,"&gt;=60")</f>
        <v>6</v>
      </c>
      <c r="R39" s="25"/>
    </row>
    <row r="40" spans="4:18" x14ac:dyDescent="0.25">
      <c r="D40" s="4"/>
      <c r="E40" s="4"/>
      <c r="F40" s="4"/>
      <c r="G40" s="4"/>
      <c r="H40" s="4"/>
      <c r="I40" s="4"/>
      <c r="J40" s="4"/>
      <c r="K40" s="4"/>
      <c r="M40" s="4"/>
      <c r="N40" s="4"/>
      <c r="O40" s="4"/>
      <c r="P40" s="4"/>
      <c r="Q40" s="4"/>
      <c r="R40" s="4"/>
    </row>
    <row r="41" spans="4:18" x14ac:dyDescent="0.25">
      <c r="D41" s="4"/>
      <c r="E41" s="4"/>
      <c r="F41" s="4"/>
      <c r="G41" s="4"/>
      <c r="H41" s="4"/>
      <c r="I41" s="4"/>
      <c r="J41" s="4"/>
      <c r="K41" s="4"/>
      <c r="M41" s="4"/>
      <c r="N41" s="4"/>
      <c r="O41" s="4"/>
      <c r="P41" s="4"/>
      <c r="Q41" s="4"/>
      <c r="R41" s="4"/>
    </row>
    <row r="42" spans="4:18" x14ac:dyDescent="0.25">
      <c r="D42" s="4"/>
      <c r="E42" s="4"/>
      <c r="F42" s="4"/>
      <c r="G42" s="4"/>
      <c r="H42" s="4"/>
      <c r="I42" s="4"/>
      <c r="J42" s="4"/>
      <c r="K42" s="4"/>
      <c r="M42" s="4"/>
      <c r="N42" s="4"/>
      <c r="O42" s="4"/>
      <c r="P42" s="4"/>
      <c r="Q42" s="4"/>
      <c r="R42" s="4"/>
    </row>
    <row r="43" spans="4:18" x14ac:dyDescent="0.25">
      <c r="D43" s="4"/>
      <c r="E43" s="4"/>
      <c r="F43" s="4"/>
      <c r="G43" s="4"/>
      <c r="H43" s="4"/>
      <c r="I43" s="4"/>
      <c r="J43" s="4"/>
      <c r="K43" s="4"/>
      <c r="M43" s="4"/>
      <c r="N43" s="4"/>
      <c r="O43" s="4"/>
      <c r="P43" s="4"/>
      <c r="Q43" s="4"/>
      <c r="R43" s="4"/>
    </row>
    <row r="44" spans="4:18" x14ac:dyDescent="0.25">
      <c r="D44" s="4"/>
      <c r="E44" s="4"/>
      <c r="F44" s="4"/>
      <c r="G44" s="4"/>
      <c r="H44" s="4"/>
      <c r="I44" s="4"/>
      <c r="J44" s="4"/>
      <c r="K44" s="4"/>
      <c r="M44" s="4"/>
      <c r="N44" s="4"/>
      <c r="O44" s="4"/>
      <c r="P44" s="4"/>
      <c r="Q44" s="4"/>
      <c r="R44" s="4"/>
    </row>
    <row r="45" spans="4:18" x14ac:dyDescent="0.25">
      <c r="D45" s="4"/>
      <c r="E45" s="4"/>
      <c r="F45" s="4"/>
      <c r="G45" s="4"/>
      <c r="H45" s="4"/>
      <c r="I45" s="4"/>
      <c r="J45" s="4"/>
      <c r="K45" s="4"/>
      <c r="M45" s="4"/>
      <c r="N45" s="4"/>
      <c r="O45" s="4"/>
      <c r="P45" s="4"/>
      <c r="Q45" s="4"/>
      <c r="R45" s="4"/>
    </row>
    <row r="46" spans="4:18" x14ac:dyDescent="0.25">
      <c r="D46" s="4"/>
      <c r="E46" s="4"/>
      <c r="F46" s="4"/>
      <c r="G46" s="4"/>
      <c r="H46" s="4"/>
      <c r="I46" s="4"/>
      <c r="J46" s="4"/>
      <c r="K46" s="4"/>
      <c r="M46" s="4"/>
      <c r="N46" s="4"/>
      <c r="O46" s="4"/>
      <c r="P46" s="4"/>
      <c r="Q46" s="4"/>
      <c r="R46" s="4"/>
    </row>
    <row r="47" spans="4:18" x14ac:dyDescent="0.25">
      <c r="D47" s="4"/>
      <c r="E47" s="4"/>
      <c r="F47" s="4"/>
      <c r="G47" s="4"/>
      <c r="H47" s="4"/>
      <c r="I47" s="4"/>
      <c r="J47" s="4"/>
      <c r="K47" s="4"/>
      <c r="M47" s="4"/>
      <c r="N47" s="4"/>
      <c r="O47" s="4"/>
      <c r="P47" s="4"/>
      <c r="Q47" s="4"/>
      <c r="R47" s="4"/>
    </row>
    <row r="48" spans="4:18" x14ac:dyDescent="0.25">
      <c r="D48" s="4"/>
      <c r="E48" s="4"/>
      <c r="F48" s="4"/>
      <c r="G48" s="4"/>
      <c r="H48" s="4"/>
      <c r="I48" s="4"/>
      <c r="J48" s="4"/>
      <c r="K48" s="4"/>
      <c r="M48" s="4"/>
      <c r="N48" s="4"/>
      <c r="O48" s="4"/>
      <c r="P48" s="4"/>
      <c r="Q48" s="4"/>
      <c r="R48" s="4"/>
    </row>
    <row r="49" spans="4:18" x14ac:dyDescent="0.25">
      <c r="D49" s="4"/>
      <c r="E49" s="4"/>
      <c r="F49" s="4"/>
      <c r="G49" s="4"/>
      <c r="H49" s="4"/>
      <c r="I49" s="4"/>
      <c r="J49" s="4"/>
      <c r="K49" s="4"/>
      <c r="M49" s="4"/>
      <c r="N49" s="4"/>
      <c r="O49" s="4"/>
      <c r="P49" s="4"/>
      <c r="Q49" s="4"/>
      <c r="R49" s="4"/>
    </row>
    <row r="50" spans="4:18" x14ac:dyDescent="0.25">
      <c r="D50" s="4"/>
      <c r="E50" s="4"/>
      <c r="F50" s="4"/>
      <c r="G50" s="4"/>
      <c r="H50" s="4"/>
      <c r="I50" s="4"/>
      <c r="J50" s="4"/>
      <c r="K50" s="4"/>
      <c r="M50" s="4"/>
      <c r="N50" s="4"/>
      <c r="O50" s="4"/>
      <c r="P50" s="4"/>
      <c r="Q50" s="4"/>
      <c r="R50" s="4"/>
    </row>
    <row r="51" spans="4:18" x14ac:dyDescent="0.25">
      <c r="D51" s="4"/>
      <c r="E51" s="4"/>
      <c r="F51" s="4"/>
      <c r="G51" s="4"/>
      <c r="H51" s="4"/>
      <c r="I51" s="4"/>
      <c r="J51" s="4"/>
      <c r="K51" s="4"/>
      <c r="M51" s="4"/>
      <c r="N51" s="4"/>
      <c r="O51" s="4"/>
      <c r="P51" s="4"/>
      <c r="Q51" s="4"/>
      <c r="R51" s="4"/>
    </row>
  </sheetData>
  <mergeCells count="28">
    <mergeCell ref="M34:R34"/>
    <mergeCell ref="M37:R37"/>
    <mergeCell ref="M38:N38"/>
    <mergeCell ref="O38:P38"/>
    <mergeCell ref="Q38:R38"/>
    <mergeCell ref="M39:N39"/>
    <mergeCell ref="O39:P39"/>
    <mergeCell ref="Q39:R39"/>
    <mergeCell ref="D1:I1"/>
    <mergeCell ref="M1:R1"/>
    <mergeCell ref="M31:R31"/>
    <mergeCell ref="M32:N32"/>
    <mergeCell ref="Q32:R32"/>
    <mergeCell ref="M33:N33"/>
    <mergeCell ref="Q33:R33"/>
    <mergeCell ref="D37:I37"/>
    <mergeCell ref="D38:E38"/>
    <mergeCell ref="F38:G38"/>
    <mergeCell ref="H38:I38"/>
    <mergeCell ref="D39:E39"/>
    <mergeCell ref="F39:G39"/>
    <mergeCell ref="H39:I39"/>
    <mergeCell ref="D31:I31"/>
    <mergeCell ref="D32:E32"/>
    <mergeCell ref="H32:I32"/>
    <mergeCell ref="D33:E33"/>
    <mergeCell ref="H33:I33"/>
    <mergeCell ref="D34:I34"/>
  </mergeCells>
  <pageMargins left="0.7" right="0.7" top="0.75" bottom="0.75" header="0.3" footer="0.3"/>
  <pageSetup paperSize="9" scale="6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A8FB-46D4-425E-85CE-2B83C208A21F}">
  <sheetPr>
    <pageSetUpPr fitToPage="1"/>
  </sheetPr>
  <dimension ref="A1:P18"/>
  <sheetViews>
    <sheetView zoomScaleNormal="100" workbookViewId="0">
      <selection activeCell="A5" sqref="A5:XFD5"/>
    </sheetView>
  </sheetViews>
  <sheetFormatPr defaultRowHeight="15" x14ac:dyDescent="0.25"/>
  <cols>
    <col min="1" max="1" width="11.28515625" style="1" bestFit="1" customWidth="1"/>
    <col min="2" max="2" width="9.85546875" style="1" bestFit="1" customWidth="1"/>
    <col min="3" max="4" width="8.42578125" style="1" bestFit="1" customWidth="1"/>
    <col min="5" max="5" width="9.5703125" style="1" bestFit="1" customWidth="1"/>
    <col min="6" max="7" width="9.5703125" style="1" customWidth="1"/>
    <col min="8" max="16384" width="9.140625" style="1"/>
  </cols>
  <sheetData>
    <row r="1" spans="1:16" x14ac:dyDescent="0.25">
      <c r="A1" s="17" t="s">
        <v>360</v>
      </c>
      <c r="B1" s="17" t="s">
        <v>361</v>
      </c>
      <c r="C1" s="17" t="s">
        <v>244</v>
      </c>
      <c r="D1" s="17" t="s">
        <v>245</v>
      </c>
      <c r="E1" s="17" t="s">
        <v>364</v>
      </c>
      <c r="F1" s="17" t="s">
        <v>368</v>
      </c>
      <c r="G1" s="17" t="s">
        <v>369</v>
      </c>
      <c r="H1" s="18" t="s">
        <v>197</v>
      </c>
      <c r="I1" s="18" t="s">
        <v>198</v>
      </c>
      <c r="J1" s="18" t="s">
        <v>199</v>
      </c>
      <c r="K1" s="18" t="s">
        <v>200</v>
      </c>
      <c r="L1" s="18" t="s">
        <v>201</v>
      </c>
      <c r="M1" s="18" t="s">
        <v>202</v>
      </c>
      <c r="N1" s="17" t="s">
        <v>204</v>
      </c>
      <c r="O1" s="17" t="s">
        <v>205</v>
      </c>
      <c r="P1" s="17" t="s">
        <v>206</v>
      </c>
    </row>
    <row r="2" spans="1:16" x14ac:dyDescent="0.25">
      <c r="A2" s="5" t="s">
        <v>34</v>
      </c>
      <c r="B2" s="5">
        <f>COUNTIF(Foglio1!B:B,'GOL FATTI'!A2)</f>
        <v>21</v>
      </c>
      <c r="C2" s="5">
        <f>COUNTIFS(Foglio1!B:B,'GOL FATTI'!A2,Foglio1!F:F,"1T")</f>
        <v>10</v>
      </c>
      <c r="D2" s="5">
        <f>COUNTIFS(Foglio1!B:B,'GOL FATTI'!A2,Foglio1!F:F,"2T")</f>
        <v>11</v>
      </c>
      <c r="E2" s="16">
        <f>B2/MAX(Foglio1!A:A)</f>
        <v>1.1052631578947369</v>
      </c>
      <c r="F2" s="19">
        <f>COUNTIFS(Foglio1!B:B,'GOL FATTI'!A2,Foglio1!J:J,"C")</f>
        <v>11</v>
      </c>
      <c r="G2" s="19">
        <f>COUNTIFS(Foglio1!B:B,'GOL FATTI'!A2,Foglio1!J:J,"T")</f>
        <v>10</v>
      </c>
      <c r="H2" s="5">
        <f>COUNTIFS(Foglio1!B:B,'GOL FATTI'!A2,Foglio1!E:E,"&lt;=14")</f>
        <v>3</v>
      </c>
      <c r="I2" s="5">
        <f>COUNTIFS(Foglio1!B:B,'GOL FATTI'!A2,Foglio1!E:E,"&gt;14",Foglio1!E:E,"&lt;=29")</f>
        <v>4</v>
      </c>
      <c r="J2" s="5">
        <f>COUNTIFS(Foglio1!B:B,'GOL FATTI'!A2,Foglio1!E:E,"&gt;29",Foglio1!E:E,"&lt;=45")</f>
        <v>3</v>
      </c>
      <c r="K2" s="5">
        <f>COUNTIFS(Foglio1!B:B,'GOL FATTI'!A2,Foglio1!E:E,"&gt;=46",Foglio1!E:E,"&lt;=59")</f>
        <v>2</v>
      </c>
      <c r="L2" s="5">
        <f>COUNTIFS(Foglio1!B:B,'GOL FATTI'!A2,Foglio1!E:E,"&gt;=60",Foglio1!E:E,"&lt;=74")</f>
        <v>3</v>
      </c>
      <c r="M2" s="5">
        <f>COUNTIFS(Foglio1!B:B,'GOL FATTI'!A2,Foglio1!E:E,"&gt;74")</f>
        <v>6</v>
      </c>
      <c r="N2" s="5">
        <f>COUNTIFS(Foglio1!B:B,'GOL FATTI'!A2,Foglio1!E:E,"&lt;=29")</f>
        <v>7</v>
      </c>
      <c r="O2" s="5">
        <f t="shared" ref="O2:O17" si="0">B2-N2-P2</f>
        <v>5</v>
      </c>
      <c r="P2" s="5">
        <f>COUNTIFS(Foglio1!B:B,'GOL FATTI'!A2,Foglio1!E:E,"&gt;=60")</f>
        <v>9</v>
      </c>
    </row>
    <row r="3" spans="1:16" x14ac:dyDescent="0.25">
      <c r="A3" s="5" t="s">
        <v>39</v>
      </c>
      <c r="B3" s="5">
        <f>COUNTIF(Foglio1!B:B,'GOL FATTI'!A3)</f>
        <v>21</v>
      </c>
      <c r="C3" s="5">
        <f>COUNTIFS(Foglio1!B:B,'GOL FATTI'!A3,Foglio1!F:F,"1T")</f>
        <v>9</v>
      </c>
      <c r="D3" s="5">
        <f>COUNTIFS(Foglio1!B:B,'GOL FATTI'!A3,Foglio1!F:F,"2T")</f>
        <v>12</v>
      </c>
      <c r="E3" s="16">
        <f>B3/MAX(Foglio1!A:A)</f>
        <v>1.1052631578947369</v>
      </c>
      <c r="F3" s="19">
        <f>COUNTIFS(Foglio1!B:B,'GOL FATTI'!A3,Foglio1!J:J,"C")</f>
        <v>13</v>
      </c>
      <c r="G3" s="19">
        <f>COUNTIFS(Foglio1!B:B,'GOL FATTI'!A3,Foglio1!J:J,"T")</f>
        <v>8</v>
      </c>
      <c r="H3" s="5">
        <f>COUNTIFS(Foglio1!B:B,'GOL FATTI'!A3,Foglio1!E:E,"&lt;=14")</f>
        <v>3</v>
      </c>
      <c r="I3" s="5">
        <f>COUNTIFS(Foglio1!B:B,'GOL FATTI'!A3,Foglio1!E:E,"&gt;14",Foglio1!E:E,"&lt;=29")</f>
        <v>2</v>
      </c>
      <c r="J3" s="5">
        <f>COUNTIFS(Foglio1!B:B,'GOL FATTI'!A3,Foglio1!E:E,"&gt;29",Foglio1!E:E,"&lt;=45")</f>
        <v>4</v>
      </c>
      <c r="K3" s="5">
        <f>COUNTIFS(Foglio1!B:B,'GOL FATTI'!A3,Foglio1!E:E,"&gt;=46",Foglio1!E:E,"&lt;=59")</f>
        <v>5</v>
      </c>
      <c r="L3" s="5">
        <f>COUNTIFS(Foglio1!B:B,'GOL FATTI'!A3,Foglio1!E:E,"&gt;=60",Foglio1!E:E,"&lt;=74")</f>
        <v>2</v>
      </c>
      <c r="M3" s="5">
        <f>COUNTIFS(Foglio1!B:B,'GOL FATTI'!A3,Foglio1!E:E,"&gt;74")</f>
        <v>5</v>
      </c>
      <c r="N3" s="5">
        <f>COUNTIFS(Foglio1!B:B,'GOL FATTI'!A3,Foglio1!E:E,"&lt;=29")</f>
        <v>5</v>
      </c>
      <c r="O3" s="5">
        <f t="shared" si="0"/>
        <v>9</v>
      </c>
      <c r="P3" s="5">
        <f>COUNTIFS(Foglio1!B:B,'GOL FATTI'!A3,Foglio1!E:E,"&gt;=60")</f>
        <v>7</v>
      </c>
    </row>
    <row r="4" spans="1:16" x14ac:dyDescent="0.25">
      <c r="A4" s="5" t="s">
        <v>29</v>
      </c>
      <c r="B4" s="5">
        <f>COUNTIF(Foglio1!B:B,'GOL FATTI'!A4)</f>
        <v>27</v>
      </c>
      <c r="C4" s="5">
        <f>COUNTIFS(Foglio1!B:B,'GOL FATTI'!A4,Foglio1!F:F,"1T")</f>
        <v>12</v>
      </c>
      <c r="D4" s="5">
        <f>COUNTIFS(Foglio1!B:B,'GOL FATTI'!A4,Foglio1!F:F,"2T")</f>
        <v>15</v>
      </c>
      <c r="E4" s="16">
        <f>B4/MAX(Foglio1!A:A)</f>
        <v>1.4210526315789473</v>
      </c>
      <c r="F4" s="19">
        <f>COUNTIFS(Foglio1!B:B,'GOL FATTI'!A4,Foglio1!J:J,"C")</f>
        <v>12</v>
      </c>
      <c r="G4" s="19">
        <f>COUNTIFS(Foglio1!B:B,'GOL FATTI'!A4,Foglio1!J:J,"T")</f>
        <v>15</v>
      </c>
      <c r="H4" s="5">
        <f>COUNTIFS(Foglio1!B:B,'GOL FATTI'!A4,Foglio1!E:E,"&lt;=14")</f>
        <v>5</v>
      </c>
      <c r="I4" s="5">
        <f>COUNTIFS(Foglio1!B:B,'GOL FATTI'!A4,Foglio1!E:E,"&gt;14",Foglio1!E:E,"&lt;=29")</f>
        <v>3</v>
      </c>
      <c r="J4" s="5">
        <f>COUNTIFS(Foglio1!B:B,'GOL FATTI'!A4,Foglio1!E:E,"&gt;29",Foglio1!E:E,"&lt;=45")</f>
        <v>4</v>
      </c>
      <c r="K4" s="5">
        <f>COUNTIFS(Foglio1!B:B,'GOL FATTI'!A4,Foglio1!E:E,"&gt;=46",Foglio1!E:E,"&lt;=59")</f>
        <v>3</v>
      </c>
      <c r="L4" s="5">
        <f>COUNTIFS(Foglio1!B:B,'GOL FATTI'!A4,Foglio1!E:E,"&gt;=60",Foglio1!E:E,"&lt;=74")</f>
        <v>5</v>
      </c>
      <c r="M4" s="5">
        <f>COUNTIFS(Foglio1!B:B,'GOL FATTI'!A4,Foglio1!E:E,"&gt;74")</f>
        <v>7</v>
      </c>
      <c r="N4" s="5">
        <f>COUNTIFS(Foglio1!B:B,'GOL FATTI'!A4,Foglio1!E:E,"&lt;=29")</f>
        <v>8</v>
      </c>
      <c r="O4" s="5">
        <f t="shared" si="0"/>
        <v>7</v>
      </c>
      <c r="P4" s="5">
        <f>COUNTIFS(Foglio1!B:B,'GOL FATTI'!A4,Foglio1!E:E,"&gt;=60")</f>
        <v>12</v>
      </c>
    </row>
    <row r="5" spans="1:16" x14ac:dyDescent="0.25">
      <c r="A5" s="5" t="s">
        <v>27</v>
      </c>
      <c r="B5" s="5">
        <f>COUNTIF(Foglio1!B:B,'GOL FATTI'!A5)</f>
        <v>20</v>
      </c>
      <c r="C5" s="5">
        <f>COUNTIFS(Foglio1!B:B,'GOL FATTI'!A5,Foglio1!F:F,"1T")</f>
        <v>12</v>
      </c>
      <c r="D5" s="5">
        <f>COUNTIFS(Foglio1!B:B,'GOL FATTI'!A5,Foglio1!F:F,"2T")</f>
        <v>8</v>
      </c>
      <c r="E5" s="16">
        <f>B5/MAX(Foglio1!A:A)</f>
        <v>1.0526315789473684</v>
      </c>
      <c r="F5" s="19">
        <f>COUNTIFS(Foglio1!B:B,'GOL FATTI'!A5,Foglio1!J:J,"C")</f>
        <v>11</v>
      </c>
      <c r="G5" s="19">
        <f>COUNTIFS(Foglio1!B:B,'GOL FATTI'!A5,Foglio1!J:J,"T")</f>
        <v>9</v>
      </c>
      <c r="H5" s="5">
        <f>COUNTIFS(Foglio1!B:B,'GOL FATTI'!A5,Foglio1!E:E,"&lt;=14")</f>
        <v>3</v>
      </c>
      <c r="I5" s="5">
        <f>COUNTIFS(Foglio1!B:B,'GOL FATTI'!A5,Foglio1!E:E,"&gt;14",Foglio1!E:E,"&lt;=29")</f>
        <v>5</v>
      </c>
      <c r="J5" s="5">
        <f>COUNTIFS(Foglio1!B:B,'GOL FATTI'!A5,Foglio1!E:E,"&gt;29",Foglio1!E:E,"&lt;=45")</f>
        <v>4</v>
      </c>
      <c r="K5" s="5">
        <f>COUNTIFS(Foglio1!B:B,'GOL FATTI'!A5,Foglio1!E:E,"&gt;=46",Foglio1!E:E,"&lt;=59")</f>
        <v>1</v>
      </c>
      <c r="L5" s="5">
        <f>COUNTIFS(Foglio1!B:B,'GOL FATTI'!A5,Foglio1!E:E,"&gt;=60",Foglio1!E:E,"&lt;=74")</f>
        <v>4</v>
      </c>
      <c r="M5" s="5">
        <f>COUNTIFS(Foglio1!B:B,'GOL FATTI'!A5,Foglio1!E:E,"&gt;74")</f>
        <v>3</v>
      </c>
      <c r="N5" s="5">
        <f>COUNTIFS(Foglio1!B:B,'GOL FATTI'!A5,Foglio1!E:E,"&lt;=29")</f>
        <v>8</v>
      </c>
      <c r="O5" s="5">
        <f t="shared" si="0"/>
        <v>5</v>
      </c>
      <c r="P5" s="5">
        <f>COUNTIFS(Foglio1!B:B,'GOL FATTI'!A5,Foglio1!E:E,"&gt;=60")</f>
        <v>7</v>
      </c>
    </row>
    <row r="6" spans="1:16" x14ac:dyDescent="0.25">
      <c r="A6" s="5" t="s">
        <v>23</v>
      </c>
      <c r="B6" s="5">
        <f>COUNTIF(Foglio1!B:B,'GOL FATTI'!A6)</f>
        <v>39</v>
      </c>
      <c r="C6" s="5">
        <f>COUNTIFS(Foglio1!B:B,'GOL FATTI'!A6,Foglio1!F:F,"1T")</f>
        <v>18</v>
      </c>
      <c r="D6" s="5">
        <f>COUNTIFS(Foglio1!B:B,'GOL FATTI'!A6,Foglio1!F:F,"2T")</f>
        <v>21</v>
      </c>
      <c r="E6" s="16">
        <f>B6/MAX(Foglio1!A:A)</f>
        <v>2.0526315789473686</v>
      </c>
      <c r="F6" s="19">
        <f>COUNTIFS(Foglio1!B:B,'GOL FATTI'!A6,Foglio1!J:J,"C")</f>
        <v>15</v>
      </c>
      <c r="G6" s="19">
        <f>COUNTIFS(Foglio1!B:B,'GOL FATTI'!A6,Foglio1!J:J,"T")</f>
        <v>24</v>
      </c>
      <c r="H6" s="5">
        <f>COUNTIFS(Foglio1!B:B,'GOL FATTI'!A6,Foglio1!E:E,"&lt;=14")</f>
        <v>7</v>
      </c>
      <c r="I6" s="5">
        <f>COUNTIFS(Foglio1!B:B,'GOL FATTI'!A6,Foglio1!E:E,"&gt;14",Foglio1!E:E,"&lt;=29")</f>
        <v>3</v>
      </c>
      <c r="J6" s="5">
        <f>COUNTIFS(Foglio1!B:B,'GOL FATTI'!A6,Foglio1!E:E,"&gt;29",Foglio1!E:E,"&lt;=45")</f>
        <v>8</v>
      </c>
      <c r="K6" s="5">
        <f>COUNTIFS(Foglio1!B:B,'GOL FATTI'!A6,Foglio1!E:E,"&gt;=46",Foglio1!E:E,"&lt;=59")</f>
        <v>7</v>
      </c>
      <c r="L6" s="5">
        <f>COUNTIFS(Foglio1!B:B,'GOL FATTI'!A6,Foglio1!E:E,"&gt;=60",Foglio1!E:E,"&lt;=74")</f>
        <v>5</v>
      </c>
      <c r="M6" s="5">
        <f>COUNTIFS(Foglio1!B:B,'GOL FATTI'!A6,Foglio1!E:E,"&gt;74")</f>
        <v>9</v>
      </c>
      <c r="N6" s="5">
        <f>COUNTIFS(Foglio1!B:B,'GOL FATTI'!A6,Foglio1!E:E,"&lt;=29")</f>
        <v>10</v>
      </c>
      <c r="O6" s="5">
        <f t="shared" si="0"/>
        <v>15</v>
      </c>
      <c r="P6" s="5">
        <f>COUNTIFS(Foglio1!B:B,'GOL FATTI'!A6,Foglio1!E:E,"&gt;=60")</f>
        <v>14</v>
      </c>
    </row>
    <row r="7" spans="1:16" x14ac:dyDescent="0.25">
      <c r="A7" s="5" t="s">
        <v>33</v>
      </c>
      <c r="B7" s="5">
        <f>COUNTIF(Foglio1!B:B,'GOL FATTI'!A7)</f>
        <v>29</v>
      </c>
      <c r="C7" s="5">
        <f>COUNTIFS(Foglio1!B:B,'GOL FATTI'!A7,Foglio1!F:F,"1T")</f>
        <v>10</v>
      </c>
      <c r="D7" s="5">
        <f>COUNTIFS(Foglio1!B:B,'GOL FATTI'!A7,Foglio1!F:F,"2T")</f>
        <v>19</v>
      </c>
      <c r="E7" s="16">
        <f>B7/MAX(Foglio1!A:A)</f>
        <v>1.5263157894736843</v>
      </c>
      <c r="F7" s="19">
        <f>COUNTIFS(Foglio1!B:B,'GOL FATTI'!A7,Foglio1!J:J,"C")</f>
        <v>19</v>
      </c>
      <c r="G7" s="19">
        <f>COUNTIFS(Foglio1!B:B,'GOL FATTI'!A7,Foglio1!J:J,"T")</f>
        <v>10</v>
      </c>
      <c r="H7" s="5">
        <f>COUNTIFS(Foglio1!B:B,'GOL FATTI'!A7,Foglio1!E:E,"&lt;=14")</f>
        <v>5</v>
      </c>
      <c r="I7" s="5">
        <f>COUNTIFS(Foglio1!B:B,'GOL FATTI'!A7,Foglio1!E:E,"&gt;14",Foglio1!E:E,"&lt;=29")</f>
        <v>1</v>
      </c>
      <c r="J7" s="5">
        <f>COUNTIFS(Foglio1!B:B,'GOL FATTI'!A7,Foglio1!E:E,"&gt;29",Foglio1!E:E,"&lt;=45")</f>
        <v>4</v>
      </c>
      <c r="K7" s="5">
        <f>COUNTIFS(Foglio1!B:B,'GOL FATTI'!A7,Foglio1!E:E,"&gt;=46",Foglio1!E:E,"&lt;=59")</f>
        <v>3</v>
      </c>
      <c r="L7" s="5">
        <f>COUNTIFS(Foglio1!B:B,'GOL FATTI'!A7,Foglio1!E:E,"&gt;=60",Foglio1!E:E,"&lt;=74")</f>
        <v>4</v>
      </c>
      <c r="M7" s="5">
        <f>COUNTIFS(Foglio1!B:B,'GOL FATTI'!A7,Foglio1!E:E,"&gt;74")</f>
        <v>12</v>
      </c>
      <c r="N7" s="5">
        <f>COUNTIFS(Foglio1!B:B,'GOL FATTI'!A7,Foglio1!E:E,"&lt;=29")</f>
        <v>6</v>
      </c>
      <c r="O7" s="5">
        <f t="shared" si="0"/>
        <v>7</v>
      </c>
      <c r="P7" s="5">
        <f>COUNTIFS(Foglio1!B:B,'GOL FATTI'!A7,Foglio1!E:E,"&gt;=60")</f>
        <v>16</v>
      </c>
    </row>
    <row r="8" spans="1:16" x14ac:dyDescent="0.25">
      <c r="A8" s="5" t="s">
        <v>30</v>
      </c>
      <c r="B8" s="5">
        <f>COUNTIF(Foglio1!B:B,'GOL FATTI'!A8)</f>
        <v>20</v>
      </c>
      <c r="C8" s="5">
        <f>COUNTIFS(Foglio1!B:B,'GOL FATTI'!A8,Foglio1!F:F,"1T")</f>
        <v>8</v>
      </c>
      <c r="D8" s="5">
        <f>COUNTIFS(Foglio1!B:B,'GOL FATTI'!A8,Foglio1!F:F,"2T")</f>
        <v>12</v>
      </c>
      <c r="E8" s="16">
        <f>B8/MAX(Foglio1!A:A)</f>
        <v>1.0526315789473684</v>
      </c>
      <c r="F8" s="19">
        <f>COUNTIFS(Foglio1!B:B,'GOL FATTI'!A8,Foglio1!J:J,"C")</f>
        <v>11</v>
      </c>
      <c r="G8" s="19">
        <f>COUNTIFS(Foglio1!B:B,'GOL FATTI'!A8,Foglio1!J:J,"T")</f>
        <v>9</v>
      </c>
      <c r="H8" s="5">
        <f>COUNTIFS(Foglio1!B:B,'GOL FATTI'!A8,Foglio1!E:E,"&lt;=14")</f>
        <v>4</v>
      </c>
      <c r="I8" s="5">
        <f>COUNTIFS(Foglio1!B:B,'GOL FATTI'!A8,Foglio1!E:E,"&gt;14",Foglio1!E:E,"&lt;=29")</f>
        <v>1</v>
      </c>
      <c r="J8" s="5">
        <f>COUNTIFS(Foglio1!B:B,'GOL FATTI'!A8,Foglio1!E:E,"&gt;29",Foglio1!E:E,"&lt;=45")</f>
        <v>3</v>
      </c>
      <c r="K8" s="5">
        <f>COUNTIFS(Foglio1!B:B,'GOL FATTI'!A8,Foglio1!E:E,"&gt;=46",Foglio1!E:E,"&lt;=59")</f>
        <v>2</v>
      </c>
      <c r="L8" s="5">
        <f>COUNTIFS(Foglio1!B:B,'GOL FATTI'!A8,Foglio1!E:E,"&gt;=60",Foglio1!E:E,"&lt;=74")</f>
        <v>3</v>
      </c>
      <c r="M8" s="5">
        <f>COUNTIFS(Foglio1!B:B,'GOL FATTI'!A8,Foglio1!E:E,"&gt;74")</f>
        <v>7</v>
      </c>
      <c r="N8" s="5">
        <f>COUNTIFS(Foglio1!B:B,'GOL FATTI'!A8,Foglio1!E:E,"&lt;=29")</f>
        <v>5</v>
      </c>
      <c r="O8" s="5">
        <f t="shared" si="0"/>
        <v>5</v>
      </c>
      <c r="P8" s="5">
        <f>COUNTIFS(Foglio1!B:B,'GOL FATTI'!A8,Foglio1!E:E,"&gt;=60")</f>
        <v>10</v>
      </c>
    </row>
    <row r="9" spans="1:16" x14ac:dyDescent="0.25">
      <c r="A9" s="5" t="s">
        <v>12</v>
      </c>
      <c r="B9" s="5">
        <f>COUNTIF(Foglio1!B:B,'GOL FATTI'!A9)</f>
        <v>52</v>
      </c>
      <c r="C9" s="5">
        <f>COUNTIFS(Foglio1!B:B,'GOL FATTI'!A9,Foglio1!F:F,"1T")</f>
        <v>22</v>
      </c>
      <c r="D9" s="5">
        <f>COUNTIFS(Foglio1!B:B,'GOL FATTI'!A9,Foglio1!F:F,"2T")</f>
        <v>30</v>
      </c>
      <c r="E9" s="16">
        <f>B9/MAX(Foglio1!A:A)</f>
        <v>2.736842105263158</v>
      </c>
      <c r="F9" s="19">
        <f>COUNTIFS(Foglio1!B:B,'GOL FATTI'!A9,Foglio1!J:J,"C")</f>
        <v>23</v>
      </c>
      <c r="G9" s="19">
        <f>COUNTIFS(Foglio1!B:B,'GOL FATTI'!A9,Foglio1!J:J,"T")</f>
        <v>29</v>
      </c>
      <c r="H9" s="5">
        <f>COUNTIFS(Foglio1!B:B,'GOL FATTI'!A9,Foglio1!E:E,"&lt;=14")</f>
        <v>6</v>
      </c>
      <c r="I9" s="5">
        <f>COUNTIFS(Foglio1!B:B,'GOL FATTI'!A9,Foglio1!E:E,"&gt;14",Foglio1!E:E,"&lt;=29")</f>
        <v>11</v>
      </c>
      <c r="J9" s="5">
        <f>COUNTIFS(Foglio1!B:B,'GOL FATTI'!A9,Foglio1!E:E,"&gt;29",Foglio1!E:E,"&lt;=45")</f>
        <v>5</v>
      </c>
      <c r="K9" s="5">
        <f>COUNTIFS(Foglio1!B:B,'GOL FATTI'!A9,Foglio1!E:E,"&gt;=46",Foglio1!E:E,"&lt;=59")</f>
        <v>7</v>
      </c>
      <c r="L9" s="5">
        <f>COUNTIFS(Foglio1!B:B,'GOL FATTI'!A9,Foglio1!E:E,"&gt;=60",Foglio1!E:E,"&lt;=74")</f>
        <v>10</v>
      </c>
      <c r="M9" s="5">
        <f>COUNTIFS(Foglio1!B:B,'GOL FATTI'!A9,Foglio1!E:E,"&gt;74")</f>
        <v>13</v>
      </c>
      <c r="N9" s="5">
        <f>COUNTIFS(Foglio1!B:B,'GOL FATTI'!A9,Foglio1!E:E,"&lt;=29")</f>
        <v>17</v>
      </c>
      <c r="O9" s="5">
        <f t="shared" si="0"/>
        <v>12</v>
      </c>
      <c r="P9" s="5">
        <f>COUNTIFS(Foglio1!B:B,'GOL FATTI'!A9,Foglio1!E:E,"&gt;=60")</f>
        <v>23</v>
      </c>
    </row>
    <row r="10" spans="1:16" x14ac:dyDescent="0.25">
      <c r="A10" s="5" t="s">
        <v>26</v>
      </c>
      <c r="B10" s="5">
        <f>COUNTIF(Foglio1!B:B,'GOL FATTI'!A10)</f>
        <v>27</v>
      </c>
      <c r="C10" s="5">
        <f>COUNTIFS(Foglio1!B:B,'GOL FATTI'!A10,Foglio1!F:F,"1T")</f>
        <v>12</v>
      </c>
      <c r="D10" s="5">
        <f>COUNTIFS(Foglio1!B:B,'GOL FATTI'!A10,Foglio1!F:F,"2T")</f>
        <v>15</v>
      </c>
      <c r="E10" s="16">
        <f>B10/MAX(Foglio1!A:A)</f>
        <v>1.4210526315789473</v>
      </c>
      <c r="F10" s="19">
        <f>COUNTIFS(Foglio1!B:B,'GOL FATTI'!A10,Foglio1!J:J,"C")</f>
        <v>14</v>
      </c>
      <c r="G10" s="19">
        <f>COUNTIFS(Foglio1!B:B,'GOL FATTI'!A10,Foglio1!J:J,"T")</f>
        <v>13</v>
      </c>
      <c r="H10" s="5">
        <f>COUNTIFS(Foglio1!B:B,'GOL FATTI'!A10,Foglio1!E:E,"&lt;=14")</f>
        <v>5</v>
      </c>
      <c r="I10" s="5">
        <f>COUNTIFS(Foglio1!B:B,'GOL FATTI'!A10,Foglio1!E:E,"&gt;14",Foglio1!E:E,"&lt;=29")</f>
        <v>1</v>
      </c>
      <c r="J10" s="5">
        <f>COUNTIFS(Foglio1!B:B,'GOL FATTI'!A10,Foglio1!E:E,"&gt;29",Foglio1!E:E,"&lt;=45")</f>
        <v>7</v>
      </c>
      <c r="K10" s="5">
        <f>COUNTIFS(Foglio1!B:B,'GOL FATTI'!A10,Foglio1!E:E,"&gt;=46",Foglio1!E:E,"&lt;=59")</f>
        <v>6</v>
      </c>
      <c r="L10" s="5">
        <f>COUNTIFS(Foglio1!B:B,'GOL FATTI'!A10,Foglio1!E:E,"&gt;=60",Foglio1!E:E,"&lt;=74")</f>
        <v>2</v>
      </c>
      <c r="M10" s="5">
        <f>COUNTIFS(Foglio1!B:B,'GOL FATTI'!A10,Foglio1!E:E,"&gt;74")</f>
        <v>6</v>
      </c>
      <c r="N10" s="5">
        <f>COUNTIFS(Foglio1!B:B,'GOL FATTI'!A10,Foglio1!E:E,"&lt;=29")</f>
        <v>6</v>
      </c>
      <c r="O10" s="5">
        <f t="shared" si="0"/>
        <v>13</v>
      </c>
      <c r="P10" s="5">
        <f>COUNTIFS(Foglio1!B:B,'GOL FATTI'!A10,Foglio1!E:E,"&gt;=60")</f>
        <v>8</v>
      </c>
    </row>
    <row r="11" spans="1:16" x14ac:dyDescent="0.25">
      <c r="A11" s="5" t="s">
        <v>38</v>
      </c>
      <c r="B11" s="5">
        <f>COUNTIF(Foglio1!B:B,'GOL FATTI'!A11)</f>
        <v>49</v>
      </c>
      <c r="C11" s="5">
        <f>COUNTIFS(Foglio1!B:B,'GOL FATTI'!A11,Foglio1!F:F,"1T")</f>
        <v>24</v>
      </c>
      <c r="D11" s="5">
        <f>COUNTIFS(Foglio1!B:B,'GOL FATTI'!A11,Foglio1!F:F,"2T")</f>
        <v>25</v>
      </c>
      <c r="E11" s="16">
        <f>B11/MAX(Foglio1!A:A)</f>
        <v>2.5789473684210527</v>
      </c>
      <c r="F11" s="19">
        <f>COUNTIFS(Foglio1!B:B,'GOL FATTI'!A11,Foglio1!J:J,"C")</f>
        <v>27</v>
      </c>
      <c r="G11" s="19">
        <f>COUNTIFS(Foglio1!B:B,'GOL FATTI'!A11,Foglio1!J:J,"T")</f>
        <v>22</v>
      </c>
      <c r="H11" s="5">
        <f>COUNTIFS(Foglio1!B:B,'GOL FATTI'!A11,Foglio1!E:E,"&lt;=14")</f>
        <v>8</v>
      </c>
      <c r="I11" s="5">
        <f>COUNTIFS(Foglio1!B:B,'GOL FATTI'!A11,Foglio1!E:E,"&gt;14",Foglio1!E:E,"&lt;=29")</f>
        <v>6</v>
      </c>
      <c r="J11" s="5">
        <f>COUNTIFS(Foglio1!B:B,'GOL FATTI'!A11,Foglio1!E:E,"&gt;29",Foglio1!E:E,"&lt;=45")</f>
        <v>10</v>
      </c>
      <c r="K11" s="5">
        <f>COUNTIFS(Foglio1!B:B,'GOL FATTI'!A11,Foglio1!E:E,"&gt;=46",Foglio1!E:E,"&lt;=59")</f>
        <v>10</v>
      </c>
      <c r="L11" s="5">
        <f>COUNTIFS(Foglio1!B:B,'GOL FATTI'!A11,Foglio1!E:E,"&gt;=60",Foglio1!E:E,"&lt;=74")</f>
        <v>6</v>
      </c>
      <c r="M11" s="5">
        <f>COUNTIFS(Foglio1!B:B,'GOL FATTI'!A11,Foglio1!E:E,"&gt;74")</f>
        <v>9</v>
      </c>
      <c r="N11" s="5">
        <f>COUNTIFS(Foglio1!B:B,'GOL FATTI'!A11,Foglio1!E:E,"&lt;=29")</f>
        <v>14</v>
      </c>
      <c r="O11" s="5">
        <f t="shared" si="0"/>
        <v>20</v>
      </c>
      <c r="P11" s="5">
        <f>COUNTIFS(Foglio1!B:B,'GOL FATTI'!A11,Foglio1!E:E,"&gt;=60")</f>
        <v>15</v>
      </c>
    </row>
    <row r="12" spans="1:16" x14ac:dyDescent="0.25">
      <c r="A12" s="5" t="s">
        <v>20</v>
      </c>
      <c r="B12" s="5">
        <f>COUNTIF(Foglio1!B:B,'GOL FATTI'!A12)</f>
        <v>20</v>
      </c>
      <c r="C12" s="5">
        <f>COUNTIFS(Foglio1!B:B,'GOL FATTI'!A12,Foglio1!F:F,"1T")</f>
        <v>7</v>
      </c>
      <c r="D12" s="5">
        <f>COUNTIFS(Foglio1!B:B,'GOL FATTI'!A12,Foglio1!F:F,"2T")</f>
        <v>13</v>
      </c>
      <c r="E12" s="16">
        <f>B12/MAX(Foglio1!A:A)</f>
        <v>1.0526315789473684</v>
      </c>
      <c r="F12" s="19">
        <f>COUNTIFS(Foglio1!B:B,'GOL FATTI'!A12,Foglio1!J:J,"C")</f>
        <v>10</v>
      </c>
      <c r="G12" s="19">
        <f>COUNTIFS(Foglio1!B:B,'GOL FATTI'!A12,Foglio1!J:J,"T")</f>
        <v>10</v>
      </c>
      <c r="H12" s="5">
        <f>COUNTIFS(Foglio1!B:B,'GOL FATTI'!A12,Foglio1!E:E,"&lt;=14")</f>
        <v>4</v>
      </c>
      <c r="I12" s="5">
        <f>COUNTIFS(Foglio1!B:B,'GOL FATTI'!A12,Foglio1!E:E,"&gt;14",Foglio1!E:E,"&lt;=29")</f>
        <v>2</v>
      </c>
      <c r="J12" s="5">
        <f>COUNTIFS(Foglio1!B:B,'GOL FATTI'!A12,Foglio1!E:E,"&gt;29",Foglio1!E:E,"&lt;=45")</f>
        <v>1</v>
      </c>
      <c r="K12" s="5">
        <f>COUNTIFS(Foglio1!B:B,'GOL FATTI'!A12,Foglio1!E:E,"&gt;=46",Foglio1!E:E,"&lt;=59")</f>
        <v>7</v>
      </c>
      <c r="L12" s="5">
        <f>COUNTIFS(Foglio1!B:B,'GOL FATTI'!A12,Foglio1!E:E,"&gt;=60",Foglio1!E:E,"&lt;=74")</f>
        <v>3</v>
      </c>
      <c r="M12" s="5">
        <f>COUNTIFS(Foglio1!B:B,'GOL FATTI'!A12,Foglio1!E:E,"&gt;74")</f>
        <v>3</v>
      </c>
      <c r="N12" s="5">
        <f>COUNTIFS(Foglio1!B:B,'GOL FATTI'!A12,Foglio1!E:E,"&lt;=29")</f>
        <v>6</v>
      </c>
      <c r="O12" s="5">
        <f t="shared" si="0"/>
        <v>8</v>
      </c>
      <c r="P12" s="5">
        <f>COUNTIFS(Foglio1!B:B,'GOL FATTI'!A12,Foglio1!E:E,"&gt;=60")</f>
        <v>6</v>
      </c>
    </row>
    <row r="13" spans="1:16" x14ac:dyDescent="0.25">
      <c r="A13" s="5" t="s">
        <v>13</v>
      </c>
      <c r="B13" s="5">
        <f>COUNTIF(Foglio1!B:B,'GOL FATTI'!A13)</f>
        <v>40</v>
      </c>
      <c r="C13" s="5">
        <f>COUNTIFS(Foglio1!B:B,'GOL FATTI'!A13,Foglio1!F:F,"1T")</f>
        <v>12</v>
      </c>
      <c r="D13" s="5">
        <f>COUNTIFS(Foglio1!B:B,'GOL FATTI'!A13,Foglio1!F:F,"2T")</f>
        <v>28</v>
      </c>
      <c r="E13" s="16">
        <f>B13/MAX(Foglio1!A:A)</f>
        <v>2.1052631578947367</v>
      </c>
      <c r="F13" s="19">
        <f>COUNTIFS(Foglio1!B:B,'GOL FATTI'!A13,Foglio1!J:J,"C")</f>
        <v>22</v>
      </c>
      <c r="G13" s="19">
        <f>COUNTIFS(Foglio1!B:B,'GOL FATTI'!A13,Foglio1!J:J,"T")</f>
        <v>18</v>
      </c>
      <c r="H13" s="5">
        <f>COUNTIFS(Foglio1!B:B,'GOL FATTI'!A13,Foglio1!E:E,"&lt;=14")</f>
        <v>1</v>
      </c>
      <c r="I13" s="5">
        <f>COUNTIFS(Foglio1!B:B,'GOL FATTI'!A13,Foglio1!E:E,"&gt;14",Foglio1!E:E,"&lt;=29")</f>
        <v>7</v>
      </c>
      <c r="J13" s="5">
        <f>COUNTIFS(Foglio1!B:B,'GOL FATTI'!A13,Foglio1!E:E,"&gt;29",Foglio1!E:E,"&lt;=45")</f>
        <v>3</v>
      </c>
      <c r="K13" s="5">
        <f>COUNTIFS(Foglio1!B:B,'GOL FATTI'!A13,Foglio1!E:E,"&gt;=46",Foglio1!E:E,"&lt;=59")</f>
        <v>5</v>
      </c>
      <c r="L13" s="5">
        <f>COUNTIFS(Foglio1!B:B,'GOL FATTI'!A13,Foglio1!E:E,"&gt;=60",Foglio1!E:E,"&lt;=74")</f>
        <v>9</v>
      </c>
      <c r="M13" s="5">
        <f>COUNTIFS(Foglio1!B:B,'GOL FATTI'!A13,Foglio1!E:E,"&gt;74")</f>
        <v>15</v>
      </c>
      <c r="N13" s="5">
        <f>COUNTIFS(Foglio1!B:B,'GOL FATTI'!A13,Foglio1!E:E,"&lt;=29")</f>
        <v>8</v>
      </c>
      <c r="O13" s="5">
        <f t="shared" si="0"/>
        <v>8</v>
      </c>
      <c r="P13" s="5">
        <f>COUNTIFS(Foglio1!B:B,'GOL FATTI'!A13,Foglio1!E:E,"&gt;=60")</f>
        <v>24</v>
      </c>
    </row>
    <row r="14" spans="1:16" x14ac:dyDescent="0.25">
      <c r="A14" s="5" t="s">
        <v>46</v>
      </c>
      <c r="B14" s="5">
        <f>COUNTIF(Foglio1!B:B,'GOL FATTI'!A14)</f>
        <v>16</v>
      </c>
      <c r="C14" s="5">
        <f>COUNTIFS(Foglio1!B:B,'GOL FATTI'!A14,Foglio1!F:F,"1T")</f>
        <v>9</v>
      </c>
      <c r="D14" s="5">
        <f>COUNTIFS(Foglio1!B:B,'GOL FATTI'!A14,Foglio1!F:F,"2T")</f>
        <v>7</v>
      </c>
      <c r="E14" s="16">
        <f>B14/MAX(Foglio1!A:A)</f>
        <v>0.84210526315789469</v>
      </c>
      <c r="F14" s="19">
        <f>COUNTIFS(Foglio1!B:B,'GOL FATTI'!A14,Foglio1!J:J,"C")</f>
        <v>6</v>
      </c>
      <c r="G14" s="19">
        <f>COUNTIFS(Foglio1!B:B,'GOL FATTI'!A14,Foglio1!J:J,"T")</f>
        <v>10</v>
      </c>
      <c r="H14" s="5">
        <f>COUNTIFS(Foglio1!B:B,'GOL FATTI'!A14,Foglio1!E:E,"&lt;=14")</f>
        <v>3</v>
      </c>
      <c r="I14" s="5">
        <f>COUNTIFS(Foglio1!B:B,'GOL FATTI'!A14,Foglio1!E:E,"&gt;14",Foglio1!E:E,"&lt;=29")</f>
        <v>1</v>
      </c>
      <c r="J14" s="5">
        <f>COUNTIFS(Foglio1!B:B,'GOL FATTI'!A14,Foglio1!E:E,"&gt;29",Foglio1!E:E,"&lt;=45")</f>
        <v>5</v>
      </c>
      <c r="K14" s="5">
        <f>COUNTIFS(Foglio1!B:B,'GOL FATTI'!A14,Foglio1!E:E,"&gt;=46",Foglio1!E:E,"&lt;=59")</f>
        <v>1</v>
      </c>
      <c r="L14" s="5">
        <f>COUNTIFS(Foglio1!B:B,'GOL FATTI'!A14,Foglio1!E:E,"&gt;=60",Foglio1!E:E,"&lt;=74")</f>
        <v>2</v>
      </c>
      <c r="M14" s="5">
        <f>COUNTIFS(Foglio1!B:B,'GOL FATTI'!A14,Foglio1!E:E,"&gt;74")</f>
        <v>4</v>
      </c>
      <c r="N14" s="5">
        <f>COUNTIFS(Foglio1!B:B,'GOL FATTI'!A14,Foglio1!E:E,"&lt;=29")</f>
        <v>4</v>
      </c>
      <c r="O14" s="5">
        <f t="shared" si="0"/>
        <v>6</v>
      </c>
      <c r="P14" s="5">
        <f>COUNTIFS(Foglio1!B:B,'GOL FATTI'!A14,Foglio1!E:E,"&gt;=60")</f>
        <v>6</v>
      </c>
    </row>
    <row r="15" spans="1:16" x14ac:dyDescent="0.25">
      <c r="A15" s="5" t="s">
        <v>22</v>
      </c>
      <c r="B15" s="5">
        <f>COUNTIF(Foglio1!B:B,'GOL FATTI'!A15)</f>
        <v>22</v>
      </c>
      <c r="C15" s="5">
        <f>COUNTIFS(Foglio1!B:B,'GOL FATTI'!A15,Foglio1!F:F,"1T")</f>
        <v>11</v>
      </c>
      <c r="D15" s="5">
        <f>COUNTIFS(Foglio1!B:B,'GOL FATTI'!A15,Foglio1!F:F,"2T")</f>
        <v>11</v>
      </c>
      <c r="E15" s="16">
        <f>B15/MAX(Foglio1!A:A)</f>
        <v>1.1578947368421053</v>
      </c>
      <c r="F15" s="19">
        <f>COUNTIFS(Foglio1!B:B,'GOL FATTI'!A15,Foglio1!J:J,"C")</f>
        <v>13</v>
      </c>
      <c r="G15" s="19">
        <f>COUNTIFS(Foglio1!B:B,'GOL FATTI'!A15,Foglio1!J:J,"T")</f>
        <v>9</v>
      </c>
      <c r="H15" s="5">
        <f>COUNTIFS(Foglio1!B:B,'GOL FATTI'!A15,Foglio1!E:E,"&lt;=14")</f>
        <v>2</v>
      </c>
      <c r="I15" s="5">
        <f>COUNTIFS(Foglio1!B:B,'GOL FATTI'!A15,Foglio1!E:E,"&gt;14",Foglio1!E:E,"&lt;=29")</f>
        <v>4</v>
      </c>
      <c r="J15" s="5">
        <f>COUNTIFS(Foglio1!B:B,'GOL FATTI'!A15,Foglio1!E:E,"&gt;29",Foglio1!E:E,"&lt;=45")</f>
        <v>5</v>
      </c>
      <c r="K15" s="5">
        <f>COUNTIFS(Foglio1!B:B,'GOL FATTI'!A15,Foglio1!E:E,"&gt;=46",Foglio1!E:E,"&lt;=59")</f>
        <v>4</v>
      </c>
      <c r="L15" s="5">
        <f>COUNTIFS(Foglio1!B:B,'GOL FATTI'!A15,Foglio1!E:E,"&gt;=60",Foglio1!E:E,"&lt;=74")</f>
        <v>3</v>
      </c>
      <c r="M15" s="5">
        <f>COUNTIFS(Foglio1!B:B,'GOL FATTI'!A15,Foglio1!E:E,"&gt;74")</f>
        <v>4</v>
      </c>
      <c r="N15" s="5">
        <f>COUNTIFS(Foglio1!B:B,'GOL FATTI'!A15,Foglio1!E:E,"&lt;=29")</f>
        <v>6</v>
      </c>
      <c r="O15" s="5">
        <f t="shared" si="0"/>
        <v>9</v>
      </c>
      <c r="P15" s="5">
        <f>COUNTIFS(Foglio1!B:B,'GOL FATTI'!A15,Foglio1!E:E,"&gt;=60")</f>
        <v>7</v>
      </c>
    </row>
    <row r="16" spans="1:16" x14ac:dyDescent="0.25">
      <c r="A16" s="5" t="s">
        <v>45</v>
      </c>
      <c r="B16" s="5">
        <f>COUNTIF(Foglio1!B:B,'GOL FATTI'!A16)</f>
        <v>34</v>
      </c>
      <c r="C16" s="5">
        <f>COUNTIFS(Foglio1!B:B,'GOL FATTI'!A16,Foglio1!F:F,"1T")</f>
        <v>15</v>
      </c>
      <c r="D16" s="5">
        <f>COUNTIFS(Foglio1!B:B,'GOL FATTI'!A16,Foglio1!F:F,"2T")</f>
        <v>19</v>
      </c>
      <c r="E16" s="16">
        <f>B16/MAX(Foglio1!A:A)</f>
        <v>1.7894736842105263</v>
      </c>
      <c r="F16" s="19">
        <f>COUNTIFS(Foglio1!B:B,'GOL FATTI'!A16,Foglio1!J:J,"C")</f>
        <v>14</v>
      </c>
      <c r="G16" s="19">
        <f>COUNTIFS(Foglio1!B:B,'GOL FATTI'!A16,Foglio1!J:J,"T")</f>
        <v>20</v>
      </c>
      <c r="H16" s="5">
        <f>COUNTIFS(Foglio1!B:B,'GOL FATTI'!A16,Foglio1!E:E,"&lt;=14")</f>
        <v>3</v>
      </c>
      <c r="I16" s="5">
        <f>COUNTIFS(Foglio1!B:B,'GOL FATTI'!A16,Foglio1!E:E,"&gt;14",Foglio1!E:E,"&lt;=29")</f>
        <v>6</v>
      </c>
      <c r="J16" s="5">
        <f>COUNTIFS(Foglio1!B:B,'GOL FATTI'!A16,Foglio1!E:E,"&gt;29",Foglio1!E:E,"&lt;=45")</f>
        <v>5</v>
      </c>
      <c r="K16" s="5">
        <f>COUNTIFS(Foglio1!B:B,'GOL FATTI'!A16,Foglio1!E:E,"&gt;=46",Foglio1!E:E,"&lt;=59")</f>
        <v>7</v>
      </c>
      <c r="L16" s="5">
        <f>COUNTIFS(Foglio1!B:B,'GOL FATTI'!A16,Foglio1!E:E,"&gt;=60",Foglio1!E:E,"&lt;=74")</f>
        <v>4</v>
      </c>
      <c r="M16" s="5">
        <f>COUNTIFS(Foglio1!B:B,'GOL FATTI'!A16,Foglio1!E:E,"&gt;74")</f>
        <v>9</v>
      </c>
      <c r="N16" s="5">
        <f>COUNTIFS(Foglio1!B:B,'GOL FATTI'!A16,Foglio1!E:E,"&lt;=29")</f>
        <v>9</v>
      </c>
      <c r="O16" s="5">
        <f t="shared" si="0"/>
        <v>12</v>
      </c>
      <c r="P16" s="5">
        <f>COUNTIFS(Foglio1!B:B,'GOL FATTI'!A16,Foglio1!E:E,"&gt;=60")</f>
        <v>13</v>
      </c>
    </row>
    <row r="17" spans="1:16" x14ac:dyDescent="0.25">
      <c r="A17" s="21" t="s">
        <v>19</v>
      </c>
      <c r="B17" s="21">
        <f>COUNTIF(Foglio1!B:B,'GOL FATTI'!A17)</f>
        <v>35</v>
      </c>
      <c r="C17" s="21">
        <f>COUNTIFS(Foglio1!B:B,'GOL FATTI'!A17,Foglio1!F:F,"1T")</f>
        <v>19</v>
      </c>
      <c r="D17" s="21">
        <f>COUNTIFS(Foglio1!B:B,'GOL FATTI'!A17,Foglio1!F:F,"2T")</f>
        <v>16</v>
      </c>
      <c r="E17" s="22">
        <f>B17/MAX(Foglio1!A:A)</f>
        <v>1.8421052631578947</v>
      </c>
      <c r="F17" s="23">
        <f>COUNTIFS(Foglio1!B:B,'GOL FATTI'!A17,Foglio1!J:J,"C")</f>
        <v>13</v>
      </c>
      <c r="G17" s="23">
        <f>COUNTIFS(Foglio1!B:B,'GOL FATTI'!A17,Foglio1!J:J,"T")</f>
        <v>22</v>
      </c>
      <c r="H17" s="21">
        <f>COUNTIFS(Foglio1!B:B,'GOL FATTI'!A17,Foglio1!E:E,"&lt;=14")</f>
        <v>3</v>
      </c>
      <c r="I17" s="21">
        <f>COUNTIFS(Foglio1!B:B,'GOL FATTI'!A17,Foglio1!E:E,"&gt;14",Foglio1!E:E,"&lt;=29")</f>
        <v>7</v>
      </c>
      <c r="J17" s="21">
        <f>COUNTIFS(Foglio1!B:B,'GOL FATTI'!A17,Foglio1!E:E,"&gt;29",Foglio1!E:E,"&lt;=45")</f>
        <v>10</v>
      </c>
      <c r="K17" s="21">
        <f>COUNTIFS(Foglio1!B:B,'GOL FATTI'!A17,Foglio1!E:E,"&gt;=46",Foglio1!E:E,"&lt;=59")</f>
        <v>3</v>
      </c>
      <c r="L17" s="21">
        <f>COUNTIFS(Foglio1!B:B,'GOL FATTI'!A17,Foglio1!E:E,"&gt;=60",Foglio1!E:E,"&lt;=74")</f>
        <v>4</v>
      </c>
      <c r="M17" s="21">
        <f>COUNTIFS(Foglio1!B:B,'GOL FATTI'!A17,Foglio1!E:E,"&gt;74")</f>
        <v>8</v>
      </c>
      <c r="N17" s="21">
        <f>COUNTIFS(Foglio1!B:B,'GOL FATTI'!A17,Foglio1!E:E,"&lt;=29")</f>
        <v>10</v>
      </c>
      <c r="O17" s="21">
        <f t="shared" si="0"/>
        <v>13</v>
      </c>
      <c r="P17" s="21">
        <f>COUNTIFS(Foglio1!B:B,'GOL FATTI'!A17,Foglio1!E:E,"&gt;=60")</f>
        <v>12</v>
      </c>
    </row>
    <row r="18" spans="1:16" x14ac:dyDescent="0.25">
      <c r="A18" s="5" t="s">
        <v>363</v>
      </c>
      <c r="B18" s="16">
        <f t="shared" ref="B18:P18" si="1">AVERAGEA(B2:B17)</f>
        <v>29.5</v>
      </c>
      <c r="C18" s="16">
        <f t="shared" si="1"/>
        <v>13.125</v>
      </c>
      <c r="D18" s="16">
        <f t="shared" si="1"/>
        <v>16.375</v>
      </c>
      <c r="E18" s="16">
        <f t="shared" si="1"/>
        <v>1.5526315789473684</v>
      </c>
      <c r="F18" s="16">
        <f t="shared" si="1"/>
        <v>14.625</v>
      </c>
      <c r="G18" s="16">
        <f t="shared" si="1"/>
        <v>14.875</v>
      </c>
      <c r="H18" s="16">
        <f t="shared" si="1"/>
        <v>4.0625</v>
      </c>
      <c r="I18" s="16">
        <f t="shared" si="1"/>
        <v>4</v>
      </c>
      <c r="J18" s="16">
        <f t="shared" si="1"/>
        <v>5.0625</v>
      </c>
      <c r="K18" s="16">
        <f t="shared" si="1"/>
        <v>4.5625</v>
      </c>
      <c r="L18" s="16">
        <f t="shared" si="1"/>
        <v>4.3125</v>
      </c>
      <c r="M18" s="16">
        <f t="shared" si="1"/>
        <v>7.5</v>
      </c>
      <c r="N18" s="16">
        <f t="shared" si="1"/>
        <v>8.0625</v>
      </c>
      <c r="O18" s="16">
        <f t="shared" si="1"/>
        <v>9.625</v>
      </c>
      <c r="P18" s="16">
        <f t="shared" si="1"/>
        <v>11.8125</v>
      </c>
    </row>
  </sheetData>
  <conditionalFormatting sqref="N2:P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M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scale="8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4B10-2A9D-49DD-9D46-91A2D5C2984D}">
  <sheetPr>
    <pageSetUpPr fitToPage="1"/>
  </sheetPr>
  <dimension ref="A1:P18"/>
  <sheetViews>
    <sheetView zoomScaleNormal="100" workbookViewId="0">
      <selection activeCell="A8" sqref="A8:B8"/>
    </sheetView>
  </sheetViews>
  <sheetFormatPr defaultRowHeight="15" x14ac:dyDescent="0.25"/>
  <cols>
    <col min="1" max="1" width="11.28515625" style="1" bestFit="1" customWidth="1"/>
    <col min="2" max="2" width="10.5703125" style="1" bestFit="1" customWidth="1"/>
    <col min="3" max="4" width="8.42578125" style="1" bestFit="1" customWidth="1"/>
    <col min="5" max="5" width="9.5703125" style="1" bestFit="1" customWidth="1"/>
    <col min="6" max="7" width="9.5703125" style="1" customWidth="1"/>
    <col min="8" max="11" width="9.140625" style="1"/>
    <col min="12" max="12" width="9.7109375" style="1" bestFit="1" customWidth="1"/>
    <col min="13" max="16384" width="9.140625" style="1"/>
  </cols>
  <sheetData>
    <row r="1" spans="1:16" x14ac:dyDescent="0.25">
      <c r="A1" s="17" t="s">
        <v>360</v>
      </c>
      <c r="B1" s="17" t="s">
        <v>362</v>
      </c>
      <c r="C1" s="17" t="s">
        <v>244</v>
      </c>
      <c r="D1" s="17" t="s">
        <v>245</v>
      </c>
      <c r="E1" s="17" t="s">
        <v>364</v>
      </c>
      <c r="F1" s="17" t="s">
        <v>368</v>
      </c>
      <c r="G1" s="17" t="s">
        <v>369</v>
      </c>
      <c r="H1" s="18" t="s">
        <v>197</v>
      </c>
      <c r="I1" s="18" t="s">
        <v>198</v>
      </c>
      <c r="J1" s="18" t="s">
        <v>199</v>
      </c>
      <c r="K1" s="18" t="s">
        <v>200</v>
      </c>
      <c r="L1" s="18" t="s">
        <v>201</v>
      </c>
      <c r="M1" s="18" t="s">
        <v>202</v>
      </c>
      <c r="N1" s="17" t="s">
        <v>204</v>
      </c>
      <c r="O1" s="17" t="s">
        <v>205</v>
      </c>
      <c r="P1" s="17" t="s">
        <v>206</v>
      </c>
    </row>
    <row r="2" spans="1:16" x14ac:dyDescent="0.25">
      <c r="A2" s="5" t="s">
        <v>34</v>
      </c>
      <c r="B2" s="5">
        <f>COUNTIF(Foglio1!C:C,'GOL SUBITI'!A2)</f>
        <v>38</v>
      </c>
      <c r="C2" s="5">
        <f>COUNTIFS(Foglio1!C:C,'GOL SUBITI'!A2,Foglio1!F:F,"1T")</f>
        <v>11</v>
      </c>
      <c r="D2" s="5">
        <f>COUNTIFS(Foglio1!C:C,'GOL SUBITI'!A2,Foglio1!F:F,"2T")</f>
        <v>27</v>
      </c>
      <c r="E2" s="16">
        <f>B2/MAX(Foglio1!A:A)</f>
        <v>2</v>
      </c>
      <c r="F2" s="19">
        <f>COUNTIFS(Foglio1!C:C,'GOL FATTI'!A2,Foglio1!J:J,"T")</f>
        <v>18</v>
      </c>
      <c r="G2" s="19">
        <f>COUNTIFS(Foglio1!C:C,'GOL FATTI'!A2,Foglio1!J:J,"C")</f>
        <v>20</v>
      </c>
      <c r="H2" s="5">
        <f>COUNTIFS(Foglio1!C:C,'GOL SUBITI'!A2,Foglio1!E:E,"&lt;=14")</f>
        <v>2</v>
      </c>
      <c r="I2" s="5">
        <f>COUNTIFS(Foglio1!C:C,'GOL SUBITI'!A2,Foglio1!E:E,"&gt;14",Foglio1!E:E,"&lt;=29")</f>
        <v>4</v>
      </c>
      <c r="J2" s="5">
        <f>COUNTIFS(Foglio1!C:C,'GOL SUBITI'!A2,Foglio1!E:E,"&gt;29",Foglio1!E:E,"&lt;=45")</f>
        <v>5</v>
      </c>
      <c r="K2" s="5">
        <f>COUNTIFS(Foglio1!C:C,'GOL SUBITI'!A2,Foglio1!E:E,"&gt;=46",Foglio1!E:E,"&lt;=59")</f>
        <v>4</v>
      </c>
      <c r="L2" s="5">
        <f>COUNTIFS(Foglio1!C:C,'GOL SUBITI'!A2,Foglio1!E:E,"&gt;=60",Foglio1!E:E,"&lt;=74")</f>
        <v>8</v>
      </c>
      <c r="M2" s="5">
        <f>COUNTIFS(Foglio1!C:C,'GOL SUBITI'!A2,Foglio1!E:E,"&gt;74")</f>
        <v>15</v>
      </c>
      <c r="N2" s="5">
        <f>COUNTIFS(Foglio1!C:C,'GOL FATTI'!A2,Foglio1!E:E,"&lt;=29")</f>
        <v>6</v>
      </c>
      <c r="O2" s="5">
        <f t="shared" ref="O2:O17" si="0">B2-N2-P2</f>
        <v>9</v>
      </c>
      <c r="P2" s="5">
        <f>COUNTIFS(Foglio1!C:C,'GOL FATTI'!A2,Foglio1!E:E,"&gt;=60")</f>
        <v>23</v>
      </c>
    </row>
    <row r="3" spans="1:16" x14ac:dyDescent="0.25">
      <c r="A3" s="5" t="s">
        <v>39</v>
      </c>
      <c r="B3" s="5">
        <f>COUNTIF(Foglio1!C:C,'GOL SUBITI'!A3)</f>
        <v>40</v>
      </c>
      <c r="C3" s="5">
        <f>COUNTIFS(Foglio1!C:C,'GOL SUBITI'!A3,Foglio1!F:F,"1T")</f>
        <v>20</v>
      </c>
      <c r="D3" s="5">
        <f>COUNTIFS(Foglio1!C:C,'GOL SUBITI'!A3,Foglio1!F:F,"2T")</f>
        <v>20</v>
      </c>
      <c r="E3" s="16">
        <f>B3/MAX(Foglio1!A:A)</f>
        <v>2.1052631578947367</v>
      </c>
      <c r="F3" s="19">
        <f>COUNTIFS(Foglio1!C:C,'GOL FATTI'!A3,Foglio1!J:J,"T")</f>
        <v>19</v>
      </c>
      <c r="G3" s="19">
        <f>COUNTIFS(Foglio1!C:C,'GOL FATTI'!A3,Foglio1!J:J,"C")</f>
        <v>21</v>
      </c>
      <c r="H3" s="5">
        <f>COUNTIFS(Foglio1!C:C,'GOL SUBITI'!A3,Foglio1!E:E,"&lt;=14")</f>
        <v>2</v>
      </c>
      <c r="I3" s="5">
        <f>COUNTIFS(Foglio1!C:C,'GOL SUBITI'!A3,Foglio1!E:E,"&gt;14",Foglio1!E:E,"&lt;=29")</f>
        <v>7</v>
      </c>
      <c r="J3" s="5">
        <f>COUNTIFS(Foglio1!C:C,'GOL SUBITI'!A3,Foglio1!E:E,"&gt;29",Foglio1!E:E,"&lt;=45")</f>
        <v>11</v>
      </c>
      <c r="K3" s="5">
        <f>COUNTIFS(Foglio1!C:C,'GOL SUBITI'!A3,Foglio1!E:E,"&gt;=46",Foglio1!E:E,"&lt;=59")</f>
        <v>7</v>
      </c>
      <c r="L3" s="5">
        <f>COUNTIFS(Foglio1!C:C,'GOL SUBITI'!A3,Foglio1!E:E,"&gt;=60",Foglio1!E:E,"&lt;=74")</f>
        <v>4</v>
      </c>
      <c r="M3" s="5">
        <f>COUNTIFS(Foglio1!C:C,'GOL SUBITI'!A3,Foglio1!E:E,"&gt;74")</f>
        <v>9</v>
      </c>
      <c r="N3" s="5">
        <f>COUNTIFS(Foglio1!C:C,'GOL FATTI'!A3,Foglio1!E:E,"&lt;=29")</f>
        <v>9</v>
      </c>
      <c r="O3" s="5">
        <f t="shared" si="0"/>
        <v>18</v>
      </c>
      <c r="P3" s="5">
        <f>COUNTIFS(Foglio1!C:C,'GOL FATTI'!A3,Foglio1!E:E,"&gt;=60")</f>
        <v>13</v>
      </c>
    </row>
    <row r="4" spans="1:16" x14ac:dyDescent="0.25">
      <c r="A4" s="5" t="s">
        <v>29</v>
      </c>
      <c r="B4" s="5">
        <f>COUNTIF(Foglio1!C:C,'GOL SUBITI'!A4)</f>
        <v>38</v>
      </c>
      <c r="C4" s="5">
        <f>COUNTIFS(Foglio1!C:C,'GOL SUBITI'!A4,Foglio1!F:F,"1T")</f>
        <v>15</v>
      </c>
      <c r="D4" s="5">
        <f>COUNTIFS(Foglio1!C:C,'GOL SUBITI'!A4,Foglio1!F:F,"2T")</f>
        <v>23</v>
      </c>
      <c r="E4" s="16">
        <f>B4/MAX(Foglio1!A:A)</f>
        <v>2</v>
      </c>
      <c r="F4" s="19">
        <f>COUNTIFS(Foglio1!C:C,'GOL FATTI'!A4,Foglio1!J:J,"T")</f>
        <v>24</v>
      </c>
      <c r="G4" s="19">
        <f>COUNTIFS(Foglio1!C:C,'GOL FATTI'!A4,Foglio1!J:J,"C")</f>
        <v>14</v>
      </c>
      <c r="H4" s="5">
        <f>COUNTIFS(Foglio1!C:C,'GOL SUBITI'!A4,Foglio1!E:E,"&lt;=14")</f>
        <v>3</v>
      </c>
      <c r="I4" s="5">
        <f>COUNTIFS(Foglio1!C:C,'GOL SUBITI'!A4,Foglio1!E:E,"&gt;14",Foglio1!E:E,"&lt;=29")</f>
        <v>5</v>
      </c>
      <c r="J4" s="5">
        <f>COUNTIFS(Foglio1!C:C,'GOL SUBITI'!A4,Foglio1!E:E,"&gt;29",Foglio1!E:E,"&lt;=45")</f>
        <v>7</v>
      </c>
      <c r="K4" s="5">
        <f>COUNTIFS(Foglio1!C:C,'GOL SUBITI'!A4,Foglio1!E:E,"&gt;=46",Foglio1!E:E,"&lt;=59")</f>
        <v>8</v>
      </c>
      <c r="L4" s="5">
        <f>COUNTIFS(Foglio1!C:C,'GOL SUBITI'!A4,Foglio1!E:E,"&gt;=60",Foglio1!E:E,"&lt;=74")</f>
        <v>4</v>
      </c>
      <c r="M4" s="5">
        <f>COUNTIFS(Foglio1!C:C,'GOL SUBITI'!A4,Foglio1!E:E,"&gt;74")</f>
        <v>11</v>
      </c>
      <c r="N4" s="5">
        <f>COUNTIFS(Foglio1!C:C,'GOL FATTI'!A4,Foglio1!E:E,"&lt;=29")</f>
        <v>8</v>
      </c>
      <c r="O4" s="5">
        <f t="shared" si="0"/>
        <v>15</v>
      </c>
      <c r="P4" s="5">
        <f>COUNTIFS(Foglio1!C:C,'GOL FATTI'!A4,Foglio1!E:E,"&gt;=60")</f>
        <v>15</v>
      </c>
    </row>
    <row r="5" spans="1:16" x14ac:dyDescent="0.25">
      <c r="A5" s="5" t="s">
        <v>27</v>
      </c>
      <c r="B5" s="5">
        <f>COUNTIF(Foglio1!C:C,'GOL SUBITI'!A5)</f>
        <v>30</v>
      </c>
      <c r="C5" s="5">
        <f>COUNTIFS(Foglio1!C:C,'GOL SUBITI'!A5,Foglio1!F:F,"1T")</f>
        <v>8</v>
      </c>
      <c r="D5" s="5">
        <f>COUNTIFS(Foglio1!C:C,'GOL SUBITI'!A5,Foglio1!F:F,"2T")</f>
        <v>22</v>
      </c>
      <c r="E5" s="16">
        <f>B5/MAX(Foglio1!A:A)</f>
        <v>1.5789473684210527</v>
      </c>
      <c r="F5" s="19">
        <f>COUNTIFS(Foglio1!C:C,'GOL FATTI'!A5,Foglio1!J:J,"T")</f>
        <v>11</v>
      </c>
      <c r="G5" s="19">
        <f>COUNTIFS(Foglio1!C:C,'GOL FATTI'!A5,Foglio1!J:J,"C")</f>
        <v>19</v>
      </c>
      <c r="H5" s="5">
        <f>COUNTIFS(Foglio1!C:C,'GOL SUBITI'!A5,Foglio1!E:E,"&lt;=14")</f>
        <v>4</v>
      </c>
      <c r="I5" s="5">
        <f>COUNTIFS(Foglio1!C:C,'GOL SUBITI'!A5,Foglio1!E:E,"&gt;14",Foglio1!E:E,"&lt;=29")</f>
        <v>1</v>
      </c>
      <c r="J5" s="5">
        <f>COUNTIFS(Foglio1!C:C,'GOL SUBITI'!A5,Foglio1!E:E,"&gt;29",Foglio1!E:E,"&lt;=45")</f>
        <v>3</v>
      </c>
      <c r="K5" s="5">
        <f>COUNTIFS(Foglio1!C:C,'GOL SUBITI'!A5,Foglio1!E:E,"&gt;=46",Foglio1!E:E,"&lt;=59")</f>
        <v>7</v>
      </c>
      <c r="L5" s="5">
        <f>COUNTIFS(Foglio1!C:C,'GOL SUBITI'!A5,Foglio1!E:E,"&gt;=60",Foglio1!E:E,"&lt;=74")</f>
        <v>7</v>
      </c>
      <c r="M5" s="5">
        <f>COUNTIFS(Foglio1!C:C,'GOL SUBITI'!A5,Foglio1!E:E,"&gt;74")</f>
        <v>8</v>
      </c>
      <c r="N5" s="5">
        <f>COUNTIFS(Foglio1!C:C,'GOL FATTI'!A5,Foglio1!E:E,"&lt;=29")</f>
        <v>5</v>
      </c>
      <c r="O5" s="5">
        <f t="shared" si="0"/>
        <v>10</v>
      </c>
      <c r="P5" s="5">
        <f>COUNTIFS(Foglio1!C:C,'GOL FATTI'!A5,Foglio1!E:E,"&gt;=60")</f>
        <v>15</v>
      </c>
    </row>
    <row r="6" spans="1:16" x14ac:dyDescent="0.25">
      <c r="A6" s="5" t="s">
        <v>23</v>
      </c>
      <c r="B6" s="5">
        <f>COUNTIF(Foglio1!C:C,'GOL SUBITI'!A6)</f>
        <v>34</v>
      </c>
      <c r="C6" s="5">
        <f>COUNTIFS(Foglio1!C:C,'GOL SUBITI'!A6,Foglio1!F:F,"1T")</f>
        <v>16</v>
      </c>
      <c r="D6" s="5">
        <f>COUNTIFS(Foglio1!C:C,'GOL SUBITI'!A6,Foglio1!F:F,"2T")</f>
        <v>18</v>
      </c>
      <c r="E6" s="16">
        <f>B6/MAX(Foglio1!A:A)</f>
        <v>1.7894736842105263</v>
      </c>
      <c r="F6" s="19">
        <f>COUNTIFS(Foglio1!C:C,'GOL FATTI'!A6,Foglio1!J:J,"T")</f>
        <v>17</v>
      </c>
      <c r="G6" s="19">
        <f>COUNTIFS(Foglio1!C:C,'GOL FATTI'!A6,Foglio1!J:J,"C")</f>
        <v>17</v>
      </c>
      <c r="H6" s="5">
        <f>COUNTIFS(Foglio1!C:C,'GOL SUBITI'!A6,Foglio1!E:E,"&lt;=14")</f>
        <v>6</v>
      </c>
      <c r="I6" s="5">
        <f>COUNTIFS(Foglio1!C:C,'GOL SUBITI'!A6,Foglio1!E:E,"&gt;14",Foglio1!E:E,"&lt;=29")</f>
        <v>4</v>
      </c>
      <c r="J6" s="5">
        <f>COUNTIFS(Foglio1!C:C,'GOL SUBITI'!A6,Foglio1!E:E,"&gt;29",Foglio1!E:E,"&lt;=45")</f>
        <v>6</v>
      </c>
      <c r="K6" s="5">
        <f>COUNTIFS(Foglio1!C:C,'GOL SUBITI'!A6,Foglio1!E:E,"&gt;=46",Foglio1!E:E,"&lt;=59")</f>
        <v>4</v>
      </c>
      <c r="L6" s="5">
        <f>COUNTIFS(Foglio1!C:C,'GOL SUBITI'!A6,Foglio1!E:E,"&gt;=60",Foglio1!E:E,"&lt;=74")</f>
        <v>6</v>
      </c>
      <c r="M6" s="5">
        <f>COUNTIFS(Foglio1!C:C,'GOL SUBITI'!A6,Foglio1!E:E,"&gt;74")</f>
        <v>8</v>
      </c>
      <c r="N6" s="5">
        <f>COUNTIFS(Foglio1!C:C,'GOL FATTI'!A6,Foglio1!E:E,"&lt;=29")</f>
        <v>10</v>
      </c>
      <c r="O6" s="5">
        <f t="shared" si="0"/>
        <v>10</v>
      </c>
      <c r="P6" s="5">
        <f>COUNTIFS(Foglio1!C:C,'GOL FATTI'!A6,Foglio1!E:E,"&gt;=60")</f>
        <v>14</v>
      </c>
    </row>
    <row r="7" spans="1:16" x14ac:dyDescent="0.25">
      <c r="A7" s="5" t="s">
        <v>33</v>
      </c>
      <c r="B7" s="5">
        <f>COUNTIF(Foglio1!C:C,'GOL SUBITI'!A7)</f>
        <v>20</v>
      </c>
      <c r="C7" s="5">
        <f>COUNTIFS(Foglio1!C:C,'GOL SUBITI'!A7,Foglio1!F:F,"1T")</f>
        <v>11</v>
      </c>
      <c r="D7" s="5">
        <f>COUNTIFS(Foglio1!C:C,'GOL SUBITI'!A7,Foglio1!F:F,"2T")</f>
        <v>9</v>
      </c>
      <c r="E7" s="16">
        <f>B7/MAX(Foglio1!A:A)</f>
        <v>1.0526315789473684</v>
      </c>
      <c r="F7" s="19">
        <f>COUNTIFS(Foglio1!C:C,'GOL FATTI'!A7,Foglio1!J:J,"T")</f>
        <v>15</v>
      </c>
      <c r="G7" s="19">
        <f>COUNTIFS(Foglio1!C:C,'GOL FATTI'!A7,Foglio1!J:J,"C")</f>
        <v>5</v>
      </c>
      <c r="H7" s="5">
        <f>COUNTIFS(Foglio1!C:C,'GOL SUBITI'!A7,Foglio1!E:E,"&lt;=14")</f>
        <v>5</v>
      </c>
      <c r="I7" s="5">
        <f>COUNTIFS(Foglio1!C:C,'GOL SUBITI'!A7,Foglio1!E:E,"&gt;14",Foglio1!E:E,"&lt;=29")</f>
        <v>3</v>
      </c>
      <c r="J7" s="5">
        <f>COUNTIFS(Foglio1!C:C,'GOL SUBITI'!A7,Foglio1!E:E,"&gt;29",Foglio1!E:E,"&lt;=45")</f>
        <v>3</v>
      </c>
      <c r="K7" s="5">
        <f>COUNTIFS(Foglio1!C:C,'GOL SUBITI'!A7,Foglio1!E:E,"&gt;=46",Foglio1!E:E,"&lt;=59")</f>
        <v>2</v>
      </c>
      <c r="L7" s="5">
        <f>COUNTIFS(Foglio1!C:C,'GOL SUBITI'!A7,Foglio1!E:E,"&gt;=60",Foglio1!E:E,"&lt;=74")</f>
        <v>2</v>
      </c>
      <c r="M7" s="5">
        <f>COUNTIFS(Foglio1!C:C,'GOL SUBITI'!A7,Foglio1!E:E,"&gt;74")</f>
        <v>5</v>
      </c>
      <c r="N7" s="5">
        <f>COUNTIFS(Foglio1!C:C,'GOL FATTI'!A7,Foglio1!E:E,"&lt;=29")</f>
        <v>8</v>
      </c>
      <c r="O7" s="5">
        <f t="shared" si="0"/>
        <v>5</v>
      </c>
      <c r="P7" s="5">
        <f>COUNTIFS(Foglio1!C:C,'GOL FATTI'!A7,Foglio1!E:E,"&gt;=60")</f>
        <v>7</v>
      </c>
    </row>
    <row r="8" spans="1:16" x14ac:dyDescent="0.25">
      <c r="A8" s="5" t="s">
        <v>30</v>
      </c>
      <c r="B8" s="5">
        <f>COUNTIF(Foglio1!C:C,'GOL SUBITI'!A8)</f>
        <v>34</v>
      </c>
      <c r="C8" s="5">
        <f>COUNTIFS(Foglio1!C:C,'GOL SUBITI'!A8,Foglio1!F:F,"1T")</f>
        <v>19</v>
      </c>
      <c r="D8" s="5">
        <f>COUNTIFS(Foglio1!C:C,'GOL SUBITI'!A8,Foglio1!F:F,"2T")</f>
        <v>15</v>
      </c>
      <c r="E8" s="16">
        <f>B8/MAX(Foglio1!A:A)</f>
        <v>1.7894736842105263</v>
      </c>
      <c r="F8" s="19">
        <f>COUNTIFS(Foglio1!C:C,'GOL FATTI'!A8,Foglio1!J:J,"T")</f>
        <v>19</v>
      </c>
      <c r="G8" s="19">
        <f>COUNTIFS(Foglio1!C:C,'GOL FATTI'!A8,Foglio1!J:J,"C")</f>
        <v>15</v>
      </c>
      <c r="H8" s="5">
        <f>COUNTIFS(Foglio1!C:C,'GOL SUBITI'!A8,Foglio1!E:E,"&lt;=14")</f>
        <v>6</v>
      </c>
      <c r="I8" s="5">
        <f>COUNTIFS(Foglio1!C:C,'GOL SUBITI'!A8,Foglio1!E:E,"&gt;14",Foglio1!E:E,"&lt;=29")</f>
        <v>8</v>
      </c>
      <c r="J8" s="5">
        <f>COUNTIFS(Foglio1!C:C,'GOL SUBITI'!A8,Foglio1!E:E,"&gt;29",Foglio1!E:E,"&lt;=45")</f>
        <v>6</v>
      </c>
      <c r="K8" s="5">
        <f>COUNTIFS(Foglio1!C:C,'GOL SUBITI'!A8,Foglio1!E:E,"&gt;=46",Foglio1!E:E,"&lt;=59")</f>
        <v>4</v>
      </c>
      <c r="L8" s="5">
        <f>COUNTIFS(Foglio1!C:C,'GOL SUBITI'!A8,Foglio1!E:E,"&gt;=60",Foglio1!E:E,"&lt;=74")</f>
        <v>2</v>
      </c>
      <c r="M8" s="5">
        <f>COUNTIFS(Foglio1!C:C,'GOL SUBITI'!A8,Foglio1!E:E,"&gt;74")</f>
        <v>8</v>
      </c>
      <c r="N8" s="5">
        <f>COUNTIFS(Foglio1!C:C,'GOL FATTI'!A8,Foglio1!E:E,"&lt;=29")</f>
        <v>14</v>
      </c>
      <c r="O8" s="5">
        <f t="shared" si="0"/>
        <v>10</v>
      </c>
      <c r="P8" s="5">
        <f>COUNTIFS(Foglio1!C:C,'GOL FATTI'!A8,Foglio1!E:E,"&gt;=60")</f>
        <v>10</v>
      </c>
    </row>
    <row r="9" spans="1:16" x14ac:dyDescent="0.25">
      <c r="A9" s="5" t="s">
        <v>12</v>
      </c>
      <c r="B9" s="5">
        <f>COUNTIF(Foglio1!C:C,'GOL SUBITI'!A9)</f>
        <v>14</v>
      </c>
      <c r="C9" s="5">
        <f>COUNTIFS(Foglio1!C:C,'GOL SUBITI'!A9,Foglio1!F:F,"1T")</f>
        <v>6</v>
      </c>
      <c r="D9" s="5">
        <f>COUNTIFS(Foglio1!C:C,'GOL SUBITI'!A9,Foglio1!F:F,"2T")</f>
        <v>8</v>
      </c>
      <c r="E9" s="16">
        <f>B9/MAX(Foglio1!A:A)</f>
        <v>0.73684210526315785</v>
      </c>
      <c r="F9" s="19">
        <f>COUNTIFS(Foglio1!C:C,'GOL FATTI'!A9,Foglio1!J:J,"T")</f>
        <v>5</v>
      </c>
      <c r="G9" s="19">
        <f>COUNTIFS(Foglio1!C:C,'GOL FATTI'!A9,Foglio1!J:J,"C")</f>
        <v>9</v>
      </c>
      <c r="H9" s="5">
        <f>COUNTIFS(Foglio1!C:C,'GOL SUBITI'!A9,Foglio1!E:E,"&lt;=14")</f>
        <v>1</v>
      </c>
      <c r="I9" s="5">
        <f>COUNTIFS(Foglio1!C:C,'GOL SUBITI'!A9,Foglio1!E:E,"&gt;14",Foglio1!E:E,"&lt;=29")</f>
        <v>3</v>
      </c>
      <c r="J9" s="5">
        <f>COUNTIFS(Foglio1!C:C,'GOL SUBITI'!A9,Foglio1!E:E,"&gt;29",Foglio1!E:E,"&lt;=45")</f>
        <v>2</v>
      </c>
      <c r="K9" s="5">
        <f>COUNTIFS(Foglio1!C:C,'GOL SUBITI'!A9,Foglio1!E:E,"&gt;=46",Foglio1!E:E,"&lt;=59")</f>
        <v>2</v>
      </c>
      <c r="L9" s="5">
        <f>COUNTIFS(Foglio1!C:C,'GOL SUBITI'!A9,Foglio1!E:E,"&gt;=60",Foglio1!E:E,"&lt;=74")</f>
        <v>2</v>
      </c>
      <c r="M9" s="5">
        <f>COUNTIFS(Foglio1!C:C,'GOL SUBITI'!A9,Foglio1!E:E,"&gt;74")</f>
        <v>4</v>
      </c>
      <c r="N9" s="5">
        <f>COUNTIFS(Foglio1!C:C,'GOL FATTI'!A9,Foglio1!E:E,"&lt;=29")</f>
        <v>4</v>
      </c>
      <c r="O9" s="5">
        <f t="shared" si="0"/>
        <v>4</v>
      </c>
      <c r="P9" s="5">
        <f>COUNTIFS(Foglio1!C:C,'GOL FATTI'!A9,Foglio1!E:E,"&gt;=60")</f>
        <v>6</v>
      </c>
    </row>
    <row r="10" spans="1:16" x14ac:dyDescent="0.25">
      <c r="A10" s="5" t="s">
        <v>26</v>
      </c>
      <c r="B10" s="5">
        <f>COUNTIF(Foglio1!C:C,'GOL SUBITI'!A10)</f>
        <v>28</v>
      </c>
      <c r="C10" s="5">
        <f>COUNTIFS(Foglio1!C:C,'GOL SUBITI'!A10,Foglio1!F:F,"1T")</f>
        <v>12</v>
      </c>
      <c r="D10" s="5">
        <f>COUNTIFS(Foglio1!C:C,'GOL SUBITI'!A10,Foglio1!F:F,"2T")</f>
        <v>16</v>
      </c>
      <c r="E10" s="16">
        <f>B10/MAX(Foglio1!A:A)</f>
        <v>1.4736842105263157</v>
      </c>
      <c r="F10" s="19">
        <f>COUNTIFS(Foglio1!C:C,'GOL FATTI'!A10,Foglio1!J:J,"T")</f>
        <v>14</v>
      </c>
      <c r="G10" s="19">
        <f>COUNTIFS(Foglio1!C:C,'GOL FATTI'!A10,Foglio1!J:J,"C")</f>
        <v>14</v>
      </c>
      <c r="H10" s="5">
        <f>COUNTIFS(Foglio1!C:C,'GOL SUBITI'!A10,Foglio1!E:E,"&lt;=14")</f>
        <v>5</v>
      </c>
      <c r="I10" s="5">
        <f>COUNTIFS(Foglio1!C:C,'GOL SUBITI'!A10,Foglio1!E:E,"&gt;14",Foglio1!E:E,"&lt;=29")</f>
        <v>4</v>
      </c>
      <c r="J10" s="5">
        <f>COUNTIFS(Foglio1!C:C,'GOL SUBITI'!A10,Foglio1!E:E,"&gt;29",Foglio1!E:E,"&lt;=45")</f>
        <v>3</v>
      </c>
      <c r="K10" s="5">
        <f>COUNTIFS(Foglio1!C:C,'GOL SUBITI'!A10,Foglio1!E:E,"&gt;=46",Foglio1!E:E,"&lt;=59")</f>
        <v>3</v>
      </c>
      <c r="L10" s="5">
        <f>COUNTIFS(Foglio1!C:C,'GOL SUBITI'!A10,Foglio1!E:E,"&gt;=60",Foglio1!E:E,"&lt;=74")</f>
        <v>7</v>
      </c>
      <c r="M10" s="5">
        <f>COUNTIFS(Foglio1!C:C,'GOL SUBITI'!A10,Foglio1!E:E,"&gt;74")</f>
        <v>6</v>
      </c>
      <c r="N10" s="5">
        <f>COUNTIFS(Foglio1!C:C,'GOL FATTI'!A10,Foglio1!E:E,"&lt;=29")</f>
        <v>9</v>
      </c>
      <c r="O10" s="5">
        <f t="shared" si="0"/>
        <v>6</v>
      </c>
      <c r="P10" s="5">
        <f>COUNTIFS(Foglio1!C:C,'GOL FATTI'!A10,Foglio1!E:E,"&gt;=60")</f>
        <v>13</v>
      </c>
    </row>
    <row r="11" spans="1:16" x14ac:dyDescent="0.25">
      <c r="A11" s="5" t="s">
        <v>38</v>
      </c>
      <c r="B11" s="5">
        <f>COUNTIF(Foglio1!C:C,'GOL SUBITI'!A11)</f>
        <v>24</v>
      </c>
      <c r="C11" s="5">
        <f>COUNTIFS(Foglio1!C:C,'GOL SUBITI'!A11,Foglio1!F:F,"1T")</f>
        <v>13</v>
      </c>
      <c r="D11" s="5">
        <f>COUNTIFS(Foglio1!C:C,'GOL SUBITI'!A11,Foglio1!F:F,"2T")</f>
        <v>11</v>
      </c>
      <c r="E11" s="16">
        <f>B11/MAX(Foglio1!A:A)</f>
        <v>1.263157894736842</v>
      </c>
      <c r="F11" s="19">
        <f>COUNTIFS(Foglio1!C:C,'GOL FATTI'!A11,Foglio1!J:J,"T")</f>
        <v>10</v>
      </c>
      <c r="G11" s="19">
        <f>COUNTIFS(Foglio1!C:C,'GOL FATTI'!A11,Foglio1!J:J,"C")</f>
        <v>14</v>
      </c>
      <c r="H11" s="5">
        <f>COUNTIFS(Foglio1!C:C,'GOL SUBITI'!A11,Foglio1!E:E,"&lt;=14")</f>
        <v>5</v>
      </c>
      <c r="I11" s="5">
        <f>COUNTIFS(Foglio1!C:C,'GOL SUBITI'!A11,Foglio1!E:E,"&gt;14",Foglio1!E:E,"&lt;=29")</f>
        <v>3</v>
      </c>
      <c r="J11" s="5">
        <f>COUNTIFS(Foglio1!C:C,'GOL SUBITI'!A11,Foglio1!E:E,"&gt;29",Foglio1!E:E,"&lt;=45")</f>
        <v>4</v>
      </c>
      <c r="K11" s="5">
        <f>COUNTIFS(Foglio1!C:C,'GOL SUBITI'!A11,Foglio1!E:E,"&gt;=46",Foglio1!E:E,"&lt;=59")</f>
        <v>5</v>
      </c>
      <c r="L11" s="5">
        <f>COUNTIFS(Foglio1!C:C,'GOL SUBITI'!A11,Foglio1!E:E,"&gt;=60",Foglio1!E:E,"&lt;=74")</f>
        <v>1</v>
      </c>
      <c r="M11" s="5">
        <f>COUNTIFS(Foglio1!C:C,'GOL SUBITI'!A11,Foglio1!E:E,"&gt;74")</f>
        <v>6</v>
      </c>
      <c r="N11" s="5">
        <f>COUNTIFS(Foglio1!C:C,'GOL FATTI'!A11,Foglio1!E:E,"&lt;=29")</f>
        <v>8</v>
      </c>
      <c r="O11" s="5">
        <f t="shared" si="0"/>
        <v>9</v>
      </c>
      <c r="P11" s="5">
        <f>COUNTIFS(Foglio1!C:C,'GOL FATTI'!A11,Foglio1!E:E,"&gt;=60")</f>
        <v>7</v>
      </c>
    </row>
    <row r="12" spans="1:16" x14ac:dyDescent="0.25">
      <c r="A12" s="5" t="s">
        <v>20</v>
      </c>
      <c r="B12" s="5">
        <f>COUNTIF(Foglio1!C:C,'GOL SUBITI'!A12)</f>
        <v>31</v>
      </c>
      <c r="C12" s="5">
        <f>COUNTIFS(Foglio1!C:C,'GOL SUBITI'!A12,Foglio1!F:F,"1T")</f>
        <v>13</v>
      </c>
      <c r="D12" s="5">
        <f>COUNTIFS(Foglio1!C:C,'GOL SUBITI'!A12,Foglio1!F:F,"2T")</f>
        <v>18</v>
      </c>
      <c r="E12" s="16">
        <f>B12/MAX(Foglio1!A:A)</f>
        <v>1.631578947368421</v>
      </c>
      <c r="F12" s="19">
        <f>COUNTIFS(Foglio1!C:C,'GOL FATTI'!A12,Foglio1!J:J,"T")</f>
        <v>18</v>
      </c>
      <c r="G12" s="19">
        <f>COUNTIFS(Foglio1!C:C,'GOL FATTI'!A12,Foglio1!J:J,"C")</f>
        <v>13</v>
      </c>
      <c r="H12" s="5">
        <f>COUNTIFS(Foglio1!C:C,'GOL SUBITI'!A12,Foglio1!E:E,"&lt;=14")</f>
        <v>5</v>
      </c>
      <c r="I12" s="5">
        <f>COUNTIFS(Foglio1!C:C,'GOL SUBITI'!A12,Foglio1!E:E,"&gt;14",Foglio1!E:E,"&lt;=29")</f>
        <v>3</v>
      </c>
      <c r="J12" s="5">
        <f>COUNTIFS(Foglio1!C:C,'GOL SUBITI'!A12,Foglio1!E:E,"&gt;29",Foglio1!E:E,"&lt;=45")</f>
        <v>5</v>
      </c>
      <c r="K12" s="5">
        <f>COUNTIFS(Foglio1!C:C,'GOL SUBITI'!A12,Foglio1!E:E,"&gt;=46",Foglio1!E:E,"&lt;=59")</f>
        <v>5</v>
      </c>
      <c r="L12" s="5">
        <f>COUNTIFS(Foglio1!C:C,'GOL SUBITI'!A12,Foglio1!E:E,"&gt;=60",Foglio1!E:E,"&lt;=74")</f>
        <v>5</v>
      </c>
      <c r="M12" s="5">
        <f>COUNTIFS(Foglio1!C:C,'GOL SUBITI'!A12,Foglio1!E:E,"&gt;74")</f>
        <v>8</v>
      </c>
      <c r="N12" s="5">
        <f>COUNTIFS(Foglio1!C:C,'GOL FATTI'!A12,Foglio1!E:E,"&lt;=29")</f>
        <v>8</v>
      </c>
      <c r="O12" s="5">
        <f t="shared" si="0"/>
        <v>10</v>
      </c>
      <c r="P12" s="5">
        <f>COUNTIFS(Foglio1!C:C,'GOL FATTI'!A12,Foglio1!E:E,"&gt;=60")</f>
        <v>13</v>
      </c>
    </row>
    <row r="13" spans="1:16" x14ac:dyDescent="0.25">
      <c r="A13" s="5" t="s">
        <v>13</v>
      </c>
      <c r="B13" s="5">
        <f>COUNTIF(Foglio1!C:C,'GOL SUBITI'!A13)</f>
        <v>15</v>
      </c>
      <c r="C13" s="5">
        <f>COUNTIFS(Foglio1!C:C,'GOL SUBITI'!A13,Foglio1!F:F,"1T")</f>
        <v>5</v>
      </c>
      <c r="D13" s="5">
        <f>COUNTIFS(Foglio1!C:C,'GOL SUBITI'!A13,Foglio1!F:F,"2T")</f>
        <v>10</v>
      </c>
      <c r="E13" s="16">
        <f>B13/MAX(Foglio1!A:A)</f>
        <v>0.78947368421052633</v>
      </c>
      <c r="F13" s="19">
        <f>COUNTIFS(Foglio1!C:C,'GOL FATTI'!A13,Foglio1!J:J,"T")</f>
        <v>7</v>
      </c>
      <c r="G13" s="19">
        <f>COUNTIFS(Foglio1!C:C,'GOL FATTI'!A13,Foglio1!J:J,"C")</f>
        <v>8</v>
      </c>
      <c r="H13" s="5">
        <f>COUNTIFS(Foglio1!C:C,'GOL SUBITI'!A13,Foglio1!E:E,"&lt;=14")</f>
        <v>2</v>
      </c>
      <c r="I13" s="5">
        <f>COUNTIFS(Foglio1!C:C,'GOL SUBITI'!A13,Foglio1!E:E,"&gt;14",Foglio1!E:E,"&lt;=29")</f>
        <v>2</v>
      </c>
      <c r="J13" s="5">
        <f>COUNTIFS(Foglio1!C:C,'GOL SUBITI'!A13,Foglio1!E:E,"&gt;29",Foglio1!E:E,"&lt;=45")</f>
        <v>1</v>
      </c>
      <c r="K13" s="5">
        <f>COUNTIFS(Foglio1!C:C,'GOL SUBITI'!A13,Foglio1!E:E,"&gt;=46",Foglio1!E:E,"&lt;=59")</f>
        <v>2</v>
      </c>
      <c r="L13" s="5">
        <f>COUNTIFS(Foglio1!C:C,'GOL SUBITI'!A13,Foglio1!E:E,"&gt;=60",Foglio1!E:E,"&lt;=74")</f>
        <v>2</v>
      </c>
      <c r="M13" s="5">
        <f>COUNTIFS(Foglio1!C:C,'GOL SUBITI'!A13,Foglio1!E:E,"&gt;74")</f>
        <v>6</v>
      </c>
      <c r="N13" s="5">
        <f>COUNTIFS(Foglio1!C:C,'GOL FATTI'!A13,Foglio1!E:E,"&lt;=29")</f>
        <v>4</v>
      </c>
      <c r="O13" s="5">
        <f t="shared" si="0"/>
        <v>3</v>
      </c>
      <c r="P13" s="5">
        <f>COUNTIFS(Foglio1!C:C,'GOL FATTI'!A13,Foglio1!E:E,"&gt;=60")</f>
        <v>8</v>
      </c>
    </row>
    <row r="14" spans="1:16" x14ac:dyDescent="0.25">
      <c r="A14" s="5" t="s">
        <v>46</v>
      </c>
      <c r="B14" s="5">
        <f>COUNTIF(Foglio1!C:C,'GOL SUBITI'!A14)</f>
        <v>52</v>
      </c>
      <c r="C14" s="5">
        <f>COUNTIFS(Foglio1!C:C,'GOL SUBITI'!A14,Foglio1!F:F,"1T")</f>
        <v>23</v>
      </c>
      <c r="D14" s="5">
        <f>COUNTIFS(Foglio1!C:C,'GOL SUBITI'!A14,Foglio1!F:F,"2T")</f>
        <v>29</v>
      </c>
      <c r="E14" s="16">
        <f>B14/MAX(Foglio1!A:A)</f>
        <v>2.736842105263158</v>
      </c>
      <c r="F14" s="19">
        <f>COUNTIFS(Foglio1!C:C,'GOL FATTI'!A14,Foglio1!J:J,"T")</f>
        <v>28</v>
      </c>
      <c r="G14" s="19">
        <f>COUNTIFS(Foglio1!C:C,'GOL FATTI'!A14,Foglio1!J:J,"C")</f>
        <v>24</v>
      </c>
      <c r="H14" s="5">
        <f>COUNTIFS(Foglio1!C:C,'GOL SUBITI'!A14,Foglio1!E:E,"&lt;=14")</f>
        <v>7</v>
      </c>
      <c r="I14" s="5">
        <f>COUNTIFS(Foglio1!C:C,'GOL SUBITI'!A14,Foglio1!E:E,"&gt;14",Foglio1!E:E,"&lt;=29")</f>
        <v>6</v>
      </c>
      <c r="J14" s="5">
        <f>COUNTIFS(Foglio1!C:C,'GOL SUBITI'!A14,Foglio1!E:E,"&gt;29",Foglio1!E:E,"&lt;=45")</f>
        <v>9</v>
      </c>
      <c r="K14" s="5">
        <f>COUNTIFS(Foglio1!C:C,'GOL SUBITI'!A14,Foglio1!E:E,"&gt;=46",Foglio1!E:E,"&lt;=59")</f>
        <v>9</v>
      </c>
      <c r="L14" s="5">
        <f>COUNTIFS(Foglio1!C:C,'GOL SUBITI'!A14,Foglio1!E:E,"&gt;=60",Foglio1!E:E,"&lt;=74")</f>
        <v>8</v>
      </c>
      <c r="M14" s="5">
        <f>COUNTIFS(Foglio1!C:C,'GOL SUBITI'!A14,Foglio1!E:E,"&gt;74")</f>
        <v>13</v>
      </c>
      <c r="N14" s="5">
        <f>COUNTIFS(Foglio1!C:C,'GOL FATTI'!A14,Foglio1!E:E,"&lt;=29")</f>
        <v>13</v>
      </c>
      <c r="O14" s="5">
        <f t="shared" si="0"/>
        <v>18</v>
      </c>
      <c r="P14" s="5">
        <f>COUNTIFS(Foglio1!C:C,'GOL FATTI'!A14,Foglio1!E:E,"&gt;=60")</f>
        <v>21</v>
      </c>
    </row>
    <row r="15" spans="1:16" x14ac:dyDescent="0.25">
      <c r="A15" s="5" t="s">
        <v>22</v>
      </c>
      <c r="B15" s="5">
        <f>COUNTIF(Foglio1!C:C,'GOL SUBITI'!A15)</f>
        <v>40</v>
      </c>
      <c r="C15" s="5">
        <f>COUNTIFS(Foglio1!C:C,'GOL SUBITI'!A15,Foglio1!F:F,"1T")</f>
        <v>22</v>
      </c>
      <c r="D15" s="5">
        <f>COUNTIFS(Foglio1!C:C,'GOL SUBITI'!A15,Foglio1!F:F,"2T")</f>
        <v>18</v>
      </c>
      <c r="E15" s="16">
        <f>B15/MAX(Foglio1!A:A)</f>
        <v>2.1052631578947367</v>
      </c>
      <c r="F15" s="19">
        <f>COUNTIFS(Foglio1!C:C,'GOL FATTI'!A15,Foglio1!J:J,"T")</f>
        <v>15</v>
      </c>
      <c r="G15" s="19">
        <f>COUNTIFS(Foglio1!C:C,'GOL FATTI'!A15,Foglio1!J:J,"C")</f>
        <v>25</v>
      </c>
      <c r="H15" s="5">
        <f>COUNTIFS(Foglio1!C:C,'GOL SUBITI'!A15,Foglio1!E:E,"&lt;=14")</f>
        <v>7</v>
      </c>
      <c r="I15" s="5">
        <f>COUNTIFS(Foglio1!C:C,'GOL SUBITI'!A15,Foglio1!E:E,"&gt;14",Foglio1!E:E,"&lt;=29")</f>
        <v>8</v>
      </c>
      <c r="J15" s="5">
        <f>COUNTIFS(Foglio1!C:C,'GOL SUBITI'!A15,Foglio1!E:E,"&gt;29",Foglio1!E:E,"&lt;=45")</f>
        <v>7</v>
      </c>
      <c r="K15" s="5">
        <f>COUNTIFS(Foglio1!C:C,'GOL SUBITI'!A15,Foglio1!E:E,"&gt;=46",Foglio1!E:E,"&lt;=59")</f>
        <v>5</v>
      </c>
      <c r="L15" s="5">
        <f>COUNTIFS(Foglio1!C:C,'GOL SUBITI'!A15,Foglio1!E:E,"&gt;=60",Foglio1!E:E,"&lt;=74")</f>
        <v>4</v>
      </c>
      <c r="M15" s="5">
        <f>COUNTIFS(Foglio1!C:C,'GOL SUBITI'!A15,Foglio1!E:E,"&gt;74")</f>
        <v>9</v>
      </c>
      <c r="N15" s="5">
        <f>COUNTIFS(Foglio1!C:C,'GOL FATTI'!A15,Foglio1!E:E,"&lt;=29")</f>
        <v>15</v>
      </c>
      <c r="O15" s="5">
        <f t="shared" si="0"/>
        <v>12</v>
      </c>
      <c r="P15" s="5">
        <f>COUNTIFS(Foglio1!C:C,'GOL FATTI'!A15,Foglio1!E:E,"&gt;=60")</f>
        <v>13</v>
      </c>
    </row>
    <row r="16" spans="1:16" x14ac:dyDescent="0.25">
      <c r="A16" s="5" t="s">
        <v>45</v>
      </c>
      <c r="B16" s="5">
        <f>COUNTIF(Foglio1!C:C,'GOL SUBITI'!A16)</f>
        <v>16</v>
      </c>
      <c r="C16" s="5">
        <f>COUNTIFS(Foglio1!C:C,'GOL SUBITI'!A16,Foglio1!F:F,"1T")</f>
        <v>7</v>
      </c>
      <c r="D16" s="5">
        <f>COUNTIFS(Foglio1!C:C,'GOL SUBITI'!A16,Foglio1!F:F,"2T")</f>
        <v>9</v>
      </c>
      <c r="E16" s="16">
        <f>B16/MAX(Foglio1!A:A)</f>
        <v>0.84210526315789469</v>
      </c>
      <c r="F16" s="19">
        <f>COUNTIFS(Foglio1!C:C,'GOL FATTI'!A16,Foglio1!J:J,"T")</f>
        <v>10</v>
      </c>
      <c r="G16" s="19">
        <f>COUNTIFS(Foglio1!C:C,'GOL FATTI'!A16,Foglio1!J:J,"C")</f>
        <v>6</v>
      </c>
      <c r="H16" s="5">
        <f>COUNTIFS(Foglio1!C:C,'GOL SUBITI'!A16,Foglio1!E:E,"&lt;=14")</f>
        <v>3</v>
      </c>
      <c r="I16" s="5">
        <f>COUNTIFS(Foglio1!C:C,'GOL SUBITI'!A16,Foglio1!E:E,"&gt;14",Foglio1!E:E,"&lt;=29")</f>
        <v>1</v>
      </c>
      <c r="J16" s="5">
        <f>COUNTIFS(Foglio1!C:C,'GOL SUBITI'!A16,Foglio1!E:E,"&gt;29",Foglio1!E:E,"&lt;=45")</f>
        <v>3</v>
      </c>
      <c r="K16" s="5">
        <f>COUNTIFS(Foglio1!C:C,'GOL SUBITI'!A16,Foglio1!E:E,"&gt;=46",Foglio1!E:E,"&lt;=59")</f>
        <v>5</v>
      </c>
      <c r="L16" s="5">
        <f>COUNTIFS(Foglio1!C:C,'GOL SUBITI'!A16,Foglio1!E:E,"&gt;=60",Foglio1!E:E,"&lt;=74")</f>
        <v>4</v>
      </c>
      <c r="M16" s="5">
        <f>COUNTIFS(Foglio1!C:C,'GOL SUBITI'!A16,Foglio1!E:E,"&gt;74")</f>
        <v>0</v>
      </c>
      <c r="N16" s="5">
        <f>COUNTIFS(Foglio1!C:C,'GOL FATTI'!A16,Foglio1!E:E,"&lt;=29")</f>
        <v>4</v>
      </c>
      <c r="O16" s="5">
        <f t="shared" si="0"/>
        <v>8</v>
      </c>
      <c r="P16" s="5">
        <f>COUNTIFS(Foglio1!C:C,'GOL FATTI'!A16,Foglio1!E:E,"&gt;=60")</f>
        <v>4</v>
      </c>
    </row>
    <row r="17" spans="1:16" x14ac:dyDescent="0.25">
      <c r="A17" s="21" t="s">
        <v>19</v>
      </c>
      <c r="B17" s="21">
        <f>COUNTIF(Foglio1!C:C,'GOL SUBITI'!A17)</f>
        <v>18</v>
      </c>
      <c r="C17" s="21">
        <f>COUNTIFS(Foglio1!C:C,'GOL SUBITI'!A17,Foglio1!F:F,"1T")</f>
        <v>9</v>
      </c>
      <c r="D17" s="21">
        <f>COUNTIFS(Foglio1!C:C,'GOL SUBITI'!A17,Foglio1!F:F,"2T")</f>
        <v>9</v>
      </c>
      <c r="E17" s="22">
        <f>B17/MAX(Foglio1!A:A)</f>
        <v>0.94736842105263153</v>
      </c>
      <c r="F17" s="23">
        <f>COUNTIFS(Foglio1!C:C,'GOL FATTI'!A17,Foglio1!J:J,"T")</f>
        <v>8</v>
      </c>
      <c r="G17" s="23">
        <f>COUNTIFS(Foglio1!C:C,'GOL FATTI'!A17,Foglio1!J:J,"C")</f>
        <v>10</v>
      </c>
      <c r="H17" s="21">
        <f>COUNTIFS(Foglio1!C:C,'GOL SUBITI'!A17,Foglio1!E:E,"&lt;=14")</f>
        <v>2</v>
      </c>
      <c r="I17" s="21">
        <f>COUNTIFS(Foglio1!C:C,'GOL SUBITI'!A17,Foglio1!E:E,"&gt;14",Foglio1!E:E,"&lt;=29")</f>
        <v>2</v>
      </c>
      <c r="J17" s="21">
        <f>COUNTIFS(Foglio1!C:C,'GOL SUBITI'!A17,Foglio1!E:E,"&gt;29",Foglio1!E:E,"&lt;=45")</f>
        <v>6</v>
      </c>
      <c r="K17" s="21">
        <f>COUNTIFS(Foglio1!C:C,'GOL SUBITI'!A17,Foglio1!E:E,"&gt;=46",Foglio1!E:E,"&lt;=59")</f>
        <v>1</v>
      </c>
      <c r="L17" s="21">
        <f>COUNTIFS(Foglio1!C:C,'GOL SUBITI'!A17,Foglio1!E:E,"&gt;=60",Foglio1!E:E,"&lt;=74")</f>
        <v>3</v>
      </c>
      <c r="M17" s="21">
        <f>COUNTIFS(Foglio1!C:C,'GOL SUBITI'!A17,Foglio1!E:E,"&gt;74")</f>
        <v>4</v>
      </c>
      <c r="N17" s="21">
        <f>COUNTIFS(Foglio1!C:C,'GOL FATTI'!A17,Foglio1!E:E,"&lt;=29")</f>
        <v>4</v>
      </c>
      <c r="O17" s="21">
        <f t="shared" si="0"/>
        <v>7</v>
      </c>
      <c r="P17" s="21">
        <f>COUNTIFS(Foglio1!C:C,'GOL FATTI'!A17,Foglio1!E:E,"&gt;=60")</f>
        <v>7</v>
      </c>
    </row>
    <row r="18" spans="1:16" x14ac:dyDescent="0.25">
      <c r="A18" s="5" t="s">
        <v>363</v>
      </c>
      <c r="B18" s="16">
        <f t="shared" ref="B18:P18" si="1">AVERAGEA(B2:B17)</f>
        <v>29.5</v>
      </c>
      <c r="C18" s="16">
        <f t="shared" si="1"/>
        <v>13.125</v>
      </c>
      <c r="D18" s="16">
        <f t="shared" si="1"/>
        <v>16.375</v>
      </c>
      <c r="E18" s="16">
        <f t="shared" si="1"/>
        <v>1.5526315789473681</v>
      </c>
      <c r="F18" s="16">
        <f t="shared" si="1"/>
        <v>14.875</v>
      </c>
      <c r="G18" s="16">
        <f t="shared" si="1"/>
        <v>14.625</v>
      </c>
      <c r="H18" s="16">
        <f t="shared" si="1"/>
        <v>4.0625</v>
      </c>
      <c r="I18" s="16">
        <f t="shared" si="1"/>
        <v>4</v>
      </c>
      <c r="J18" s="16">
        <f t="shared" si="1"/>
        <v>5.0625</v>
      </c>
      <c r="K18" s="16">
        <f t="shared" si="1"/>
        <v>4.5625</v>
      </c>
      <c r="L18" s="16">
        <f t="shared" si="1"/>
        <v>4.3125</v>
      </c>
      <c r="M18" s="16">
        <f t="shared" si="1"/>
        <v>7.5</v>
      </c>
      <c r="N18" s="16">
        <f t="shared" si="1"/>
        <v>8.0625</v>
      </c>
      <c r="O18" s="16">
        <f t="shared" si="1"/>
        <v>9.625</v>
      </c>
      <c r="P18" s="16">
        <f t="shared" si="1"/>
        <v>11.8125</v>
      </c>
    </row>
  </sheetData>
  <conditionalFormatting sqref="H2:M1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P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8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Foglio1</vt:lpstr>
      <vt:lpstr>Foglio2</vt:lpstr>
      <vt:lpstr>GOL FATTI</vt:lpstr>
      <vt:lpstr>GOL SUBITI</vt:lpstr>
      <vt:lpstr>'GOL FATTI'!Area_stampa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2023-02-21T17:53:56Z</dcterms:modified>
</cp:coreProperties>
</file>